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https://netorgft842234.sharepoint.com/sites/LTCCCsharing/Shared Documents/Projects &amp; Topics/NYCT Enforcement Project 2026/NYCT 2026 Study Docs FINAL/NYCT Study 2026 Final Docs/"/>
    </mc:Choice>
  </mc:AlternateContent>
  <xr:revisionPtr revIDLastSave="2" documentId="13_ncr:1_{63713F32-803A-C947-ACF2-3E5B41FC9205}" xr6:coauthVersionLast="47" xr6:coauthVersionMax="47" xr10:uidLastSave="{A168A8D5-D14E-9C41-AC42-D09E2BFFC700}"/>
  <bookViews>
    <workbookView xWindow="4120" yWindow="760" windowWidth="30440" windowHeight="21580" xr2:uid="{00000000-000D-0000-FFFF-FFFF00000000}"/>
  </bookViews>
  <sheets>
    <sheet name="Resident-Adjusted Rates" sheetId="1" r:id="rId1"/>
    <sheet name="Methodolog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0" i="1" l="1"/>
  <c r="T60" i="1" s="1"/>
  <c r="R60" i="1"/>
  <c r="Q60" i="1"/>
  <c r="N60" i="1"/>
  <c r="O60" i="1" s="1"/>
  <c r="J60" i="1"/>
  <c r="I60" i="1"/>
  <c r="D60" i="1"/>
  <c r="E60" i="1" s="1"/>
  <c r="S59" i="1"/>
  <c r="T59" i="1" s="1"/>
  <c r="R59" i="1"/>
  <c r="Q59" i="1"/>
  <c r="N59" i="1"/>
  <c r="O59" i="1" s="1"/>
  <c r="I59" i="1"/>
  <c r="J59" i="1" s="1"/>
  <c r="D59" i="1"/>
  <c r="E59" i="1" s="1"/>
  <c r="S58" i="1"/>
  <c r="T58" i="1" s="1"/>
  <c r="R58" i="1"/>
  <c r="Q58" i="1"/>
  <c r="N58" i="1"/>
  <c r="O58" i="1" s="1"/>
  <c r="I58" i="1"/>
  <c r="J58" i="1" s="1"/>
  <c r="D58" i="1"/>
  <c r="E58" i="1" s="1"/>
  <c r="S57" i="1"/>
  <c r="T57" i="1" s="1"/>
  <c r="R57" i="1"/>
  <c r="Q57" i="1"/>
  <c r="N57" i="1"/>
  <c r="O57" i="1" s="1"/>
  <c r="I57" i="1"/>
  <c r="J57" i="1" s="1"/>
  <c r="D57" i="1"/>
  <c r="E57" i="1" s="1"/>
  <c r="S56" i="1"/>
  <c r="T56" i="1" s="1"/>
  <c r="R56" i="1"/>
  <c r="Q56" i="1"/>
  <c r="N56" i="1"/>
  <c r="O56" i="1" s="1"/>
  <c r="I56" i="1"/>
  <c r="J56" i="1" s="1"/>
  <c r="D56" i="1"/>
  <c r="E56" i="1" s="1"/>
  <c r="S55" i="1"/>
  <c r="T55" i="1" s="1"/>
  <c r="R55" i="1"/>
  <c r="Q55" i="1"/>
  <c r="N55" i="1"/>
  <c r="O55" i="1" s="1"/>
  <c r="I55" i="1"/>
  <c r="J55" i="1" s="1"/>
  <c r="D55" i="1"/>
  <c r="E55" i="1" s="1"/>
  <c r="S54" i="1"/>
  <c r="T54" i="1" s="1"/>
  <c r="R54" i="1"/>
  <c r="Q54" i="1"/>
  <c r="N54" i="1"/>
  <c r="O54" i="1" s="1"/>
  <c r="I54" i="1"/>
  <c r="J54" i="1" s="1"/>
  <c r="D54" i="1"/>
  <c r="E54" i="1" s="1"/>
  <c r="S53" i="1"/>
  <c r="T53" i="1" s="1"/>
  <c r="R53" i="1"/>
  <c r="Q53" i="1"/>
  <c r="N53" i="1"/>
  <c r="O53" i="1" s="1"/>
  <c r="I53" i="1"/>
  <c r="J53" i="1" s="1"/>
  <c r="D53" i="1"/>
  <c r="E53" i="1" s="1"/>
  <c r="S52" i="1"/>
  <c r="T52" i="1" s="1"/>
  <c r="R52" i="1"/>
  <c r="Q52" i="1"/>
  <c r="N52" i="1"/>
  <c r="O52" i="1" s="1"/>
  <c r="I52" i="1"/>
  <c r="J52" i="1" s="1"/>
  <c r="D52" i="1"/>
  <c r="E52" i="1" s="1"/>
  <c r="S51" i="1"/>
  <c r="T51" i="1" s="1"/>
  <c r="R51" i="1"/>
  <c r="Q51" i="1"/>
  <c r="N51" i="1"/>
  <c r="O51" i="1" s="1"/>
  <c r="I51" i="1"/>
  <c r="J51" i="1" s="1"/>
  <c r="D51" i="1"/>
  <c r="E51" i="1" s="1"/>
  <c r="S50" i="1"/>
  <c r="T50" i="1" s="1"/>
  <c r="R50" i="1"/>
  <c r="Q50" i="1"/>
  <c r="N50" i="1"/>
  <c r="O50" i="1" s="1"/>
  <c r="I50" i="1"/>
  <c r="J50" i="1" s="1"/>
  <c r="D50" i="1"/>
  <c r="E50" i="1" s="1"/>
  <c r="S49" i="1"/>
  <c r="T49" i="1" s="1"/>
  <c r="R49" i="1"/>
  <c r="Q49" i="1"/>
  <c r="N49" i="1"/>
  <c r="O49" i="1" s="1"/>
  <c r="I49" i="1"/>
  <c r="J49" i="1" s="1"/>
  <c r="D49" i="1"/>
  <c r="E49" i="1" s="1"/>
  <c r="S48" i="1"/>
  <c r="T48" i="1" s="1"/>
  <c r="R48" i="1"/>
  <c r="Q48" i="1"/>
  <c r="N48" i="1"/>
  <c r="O48" i="1" s="1"/>
  <c r="I48" i="1"/>
  <c r="J48" i="1" s="1"/>
  <c r="D48" i="1"/>
  <c r="E48" i="1" s="1"/>
  <c r="S47" i="1"/>
  <c r="T47" i="1" s="1"/>
  <c r="R47" i="1"/>
  <c r="Q47" i="1"/>
  <c r="N47" i="1"/>
  <c r="O47" i="1" s="1"/>
  <c r="I47" i="1"/>
  <c r="J47" i="1" s="1"/>
  <c r="D47" i="1"/>
  <c r="E47" i="1" s="1"/>
  <c r="S46" i="1"/>
  <c r="T46" i="1" s="1"/>
  <c r="R46" i="1"/>
  <c r="Q46" i="1"/>
  <c r="N46" i="1"/>
  <c r="O46" i="1" s="1"/>
  <c r="I46" i="1"/>
  <c r="J46" i="1" s="1"/>
  <c r="D46" i="1"/>
  <c r="E46" i="1" s="1"/>
  <c r="S45" i="1"/>
  <c r="R45" i="1"/>
  <c r="Q45" i="1"/>
  <c r="N45" i="1"/>
  <c r="O45" i="1" s="1"/>
  <c r="I45" i="1"/>
  <c r="J45" i="1" s="1"/>
  <c r="D45" i="1"/>
  <c r="E45" i="1" s="1"/>
  <c r="S44" i="1"/>
  <c r="R44" i="1"/>
  <c r="Q44" i="1"/>
  <c r="N44" i="1"/>
  <c r="O44" i="1" s="1"/>
  <c r="I44" i="1"/>
  <c r="J44" i="1" s="1"/>
  <c r="D44" i="1"/>
  <c r="E44" i="1" s="1"/>
  <c r="S43" i="1"/>
  <c r="R43" i="1"/>
  <c r="Q43" i="1"/>
  <c r="N43" i="1"/>
  <c r="O43" i="1" s="1"/>
  <c r="I43" i="1"/>
  <c r="J43" i="1" s="1"/>
  <c r="D43" i="1"/>
  <c r="E43" i="1" s="1"/>
  <c r="S42" i="1"/>
  <c r="R42" i="1"/>
  <c r="Q42" i="1"/>
  <c r="N42" i="1"/>
  <c r="O42" i="1" s="1"/>
  <c r="I42" i="1"/>
  <c r="J42" i="1" s="1"/>
  <c r="D42" i="1"/>
  <c r="E42" i="1" s="1"/>
  <c r="S41" i="1"/>
  <c r="R41" i="1"/>
  <c r="Q41" i="1"/>
  <c r="N41" i="1"/>
  <c r="O41" i="1" s="1"/>
  <c r="I41" i="1"/>
  <c r="J41" i="1" s="1"/>
  <c r="D41" i="1"/>
  <c r="E41" i="1" s="1"/>
  <c r="S40" i="1"/>
  <c r="R40" i="1"/>
  <c r="Q40" i="1"/>
  <c r="N40" i="1"/>
  <c r="O40" i="1" s="1"/>
  <c r="I40" i="1"/>
  <c r="J40" i="1" s="1"/>
  <c r="D40" i="1"/>
  <c r="E40" i="1" s="1"/>
  <c r="S39" i="1"/>
  <c r="R39" i="1"/>
  <c r="Q39" i="1"/>
  <c r="N39" i="1"/>
  <c r="O39" i="1" s="1"/>
  <c r="I39" i="1"/>
  <c r="J39" i="1" s="1"/>
  <c r="D39" i="1"/>
  <c r="E39" i="1" s="1"/>
  <c r="S38" i="1"/>
  <c r="R38" i="1"/>
  <c r="Q38" i="1"/>
  <c r="N38" i="1"/>
  <c r="O38" i="1" s="1"/>
  <c r="I38" i="1"/>
  <c r="J38" i="1" s="1"/>
  <c r="D38" i="1"/>
  <c r="E38" i="1" s="1"/>
  <c r="S37" i="1"/>
  <c r="R37" i="1"/>
  <c r="Q37" i="1"/>
  <c r="N37" i="1"/>
  <c r="O37" i="1" s="1"/>
  <c r="I37" i="1"/>
  <c r="J37" i="1" s="1"/>
  <c r="D37" i="1"/>
  <c r="E37" i="1" s="1"/>
  <c r="S36" i="1"/>
  <c r="R36" i="1"/>
  <c r="Q36" i="1"/>
  <c r="N36" i="1"/>
  <c r="O36" i="1" s="1"/>
  <c r="I36" i="1"/>
  <c r="J36" i="1" s="1"/>
  <c r="D36" i="1"/>
  <c r="E36" i="1" s="1"/>
  <c r="S35" i="1"/>
  <c r="R35" i="1"/>
  <c r="Q35" i="1"/>
  <c r="N35" i="1"/>
  <c r="O35" i="1" s="1"/>
  <c r="I35" i="1"/>
  <c r="J35" i="1" s="1"/>
  <c r="D35" i="1"/>
  <c r="E35" i="1" s="1"/>
  <c r="S34" i="1"/>
  <c r="R34" i="1"/>
  <c r="Q34" i="1"/>
  <c r="N34" i="1"/>
  <c r="O34" i="1" s="1"/>
  <c r="I34" i="1"/>
  <c r="J34" i="1" s="1"/>
  <c r="D34" i="1"/>
  <c r="E34" i="1" s="1"/>
  <c r="S33" i="1"/>
  <c r="R33" i="1"/>
  <c r="Q33" i="1"/>
  <c r="N33" i="1"/>
  <c r="O33" i="1" s="1"/>
  <c r="I33" i="1"/>
  <c r="J33" i="1" s="1"/>
  <c r="D33" i="1"/>
  <c r="E33" i="1" s="1"/>
  <c r="S32" i="1"/>
  <c r="R32" i="1"/>
  <c r="Q32" i="1"/>
  <c r="N32" i="1"/>
  <c r="O32" i="1" s="1"/>
  <c r="I32" i="1"/>
  <c r="J32" i="1" s="1"/>
  <c r="D32" i="1"/>
  <c r="E32" i="1" s="1"/>
  <c r="S31" i="1"/>
  <c r="R31" i="1"/>
  <c r="Q31" i="1"/>
  <c r="N31" i="1"/>
  <c r="O31" i="1" s="1"/>
  <c r="I31" i="1"/>
  <c r="J31" i="1" s="1"/>
  <c r="D31" i="1"/>
  <c r="E31" i="1" s="1"/>
  <c r="S30" i="1"/>
  <c r="R30" i="1"/>
  <c r="Q30" i="1"/>
  <c r="N30" i="1"/>
  <c r="O30" i="1" s="1"/>
  <c r="I30" i="1"/>
  <c r="J30" i="1" s="1"/>
  <c r="D30" i="1"/>
  <c r="E30" i="1" s="1"/>
  <c r="T29" i="1"/>
  <c r="S29" i="1"/>
  <c r="R29" i="1"/>
  <c r="Q29" i="1"/>
  <c r="N29" i="1"/>
  <c r="O29" i="1" s="1"/>
  <c r="I29" i="1"/>
  <c r="J29" i="1" s="1"/>
  <c r="D29" i="1"/>
  <c r="E29" i="1" s="1"/>
  <c r="T28" i="1"/>
  <c r="S28" i="1"/>
  <c r="R28" i="1"/>
  <c r="Q28" i="1"/>
  <c r="N28" i="1"/>
  <c r="O28" i="1" s="1"/>
  <c r="I28" i="1"/>
  <c r="J28" i="1" s="1"/>
  <c r="D28" i="1"/>
  <c r="E28" i="1" s="1"/>
  <c r="T27" i="1"/>
  <c r="S27" i="1"/>
  <c r="R27" i="1"/>
  <c r="Q27" i="1"/>
  <c r="N27" i="1"/>
  <c r="O27" i="1" s="1"/>
  <c r="I27" i="1"/>
  <c r="J27" i="1" s="1"/>
  <c r="D27" i="1"/>
  <c r="E27" i="1" s="1"/>
  <c r="T26" i="1"/>
  <c r="S26" i="1"/>
  <c r="R26" i="1"/>
  <c r="Q26" i="1"/>
  <c r="N26" i="1"/>
  <c r="O26" i="1" s="1"/>
  <c r="I26" i="1"/>
  <c r="J26" i="1" s="1"/>
  <c r="D26" i="1"/>
  <c r="E26" i="1" s="1"/>
  <c r="T25" i="1"/>
  <c r="S25" i="1"/>
  <c r="R25" i="1"/>
  <c r="Q25" i="1"/>
  <c r="N25" i="1"/>
  <c r="O25" i="1" s="1"/>
  <c r="I25" i="1"/>
  <c r="J25" i="1" s="1"/>
  <c r="D25" i="1"/>
  <c r="E25" i="1" s="1"/>
  <c r="T24" i="1"/>
  <c r="S24" i="1"/>
  <c r="R24" i="1"/>
  <c r="Q24" i="1"/>
  <c r="N24" i="1"/>
  <c r="O24" i="1" s="1"/>
  <c r="I24" i="1"/>
  <c r="J24" i="1" s="1"/>
  <c r="D24" i="1"/>
  <c r="E24" i="1" s="1"/>
  <c r="T23" i="1"/>
  <c r="S23" i="1"/>
  <c r="R23" i="1"/>
  <c r="Q23" i="1"/>
  <c r="N23" i="1"/>
  <c r="O23" i="1" s="1"/>
  <c r="I23" i="1"/>
  <c r="J23" i="1" s="1"/>
  <c r="D23" i="1"/>
  <c r="E23" i="1" s="1"/>
  <c r="T22" i="1"/>
  <c r="S22" i="1"/>
  <c r="R22" i="1"/>
  <c r="Q22" i="1"/>
  <c r="N22" i="1"/>
  <c r="O22" i="1" s="1"/>
  <c r="I22" i="1"/>
  <c r="J22" i="1" s="1"/>
  <c r="D22" i="1"/>
  <c r="E22" i="1" s="1"/>
  <c r="T21" i="1"/>
  <c r="S21" i="1"/>
  <c r="R21" i="1"/>
  <c r="Q21" i="1"/>
  <c r="N21" i="1"/>
  <c r="O21" i="1" s="1"/>
  <c r="I21" i="1"/>
  <c r="J21" i="1" s="1"/>
  <c r="D21" i="1"/>
  <c r="E21" i="1" s="1"/>
  <c r="T20" i="1"/>
  <c r="S20" i="1"/>
  <c r="R20" i="1"/>
  <c r="Q20" i="1"/>
  <c r="N20" i="1"/>
  <c r="O20" i="1" s="1"/>
  <c r="I20" i="1"/>
  <c r="J20" i="1" s="1"/>
  <c r="D20" i="1"/>
  <c r="E20" i="1" s="1"/>
  <c r="T19" i="1"/>
  <c r="S19" i="1"/>
  <c r="R19" i="1"/>
  <c r="Q19" i="1"/>
  <c r="N19" i="1"/>
  <c r="O19" i="1" s="1"/>
  <c r="I19" i="1"/>
  <c r="J19" i="1" s="1"/>
  <c r="D19" i="1"/>
  <c r="E19" i="1" s="1"/>
  <c r="T18" i="1"/>
  <c r="S18" i="1"/>
  <c r="R18" i="1"/>
  <c r="Q18" i="1"/>
  <c r="N18" i="1"/>
  <c r="O18" i="1" s="1"/>
  <c r="I18" i="1"/>
  <c r="J18" i="1" s="1"/>
  <c r="D18" i="1"/>
  <c r="E18" i="1" s="1"/>
  <c r="T17" i="1"/>
  <c r="S17" i="1"/>
  <c r="R17" i="1"/>
  <c r="Q17" i="1"/>
  <c r="N17" i="1"/>
  <c r="O17" i="1" s="1"/>
  <c r="I17" i="1"/>
  <c r="J17" i="1" s="1"/>
  <c r="D17" i="1"/>
  <c r="E17" i="1" s="1"/>
  <c r="T16" i="1"/>
  <c r="S16" i="1"/>
  <c r="R16" i="1"/>
  <c r="Q16" i="1"/>
  <c r="N16" i="1"/>
  <c r="O16" i="1" s="1"/>
  <c r="I16" i="1"/>
  <c r="J16" i="1" s="1"/>
  <c r="D16" i="1"/>
  <c r="E16" i="1" s="1"/>
  <c r="T15" i="1"/>
  <c r="S15" i="1"/>
  <c r="R15" i="1"/>
  <c r="Q15" i="1"/>
  <c r="N15" i="1"/>
  <c r="O15" i="1" s="1"/>
  <c r="I15" i="1"/>
  <c r="J15" i="1" s="1"/>
  <c r="D15" i="1"/>
  <c r="E15" i="1" s="1"/>
  <c r="T14" i="1"/>
  <c r="S14" i="1"/>
  <c r="R14" i="1"/>
  <c r="Q14" i="1"/>
  <c r="N14" i="1"/>
  <c r="O14" i="1" s="1"/>
  <c r="I14" i="1"/>
  <c r="J14" i="1" s="1"/>
  <c r="D14" i="1"/>
  <c r="E14" i="1" s="1"/>
  <c r="T13" i="1"/>
  <c r="S13" i="1"/>
  <c r="R13" i="1"/>
  <c r="Q13" i="1"/>
  <c r="N13" i="1"/>
  <c r="O13" i="1" s="1"/>
  <c r="I13" i="1"/>
  <c r="J13" i="1" s="1"/>
  <c r="D13" i="1"/>
  <c r="E13" i="1" s="1"/>
  <c r="T12" i="1"/>
  <c r="S12" i="1"/>
  <c r="R12" i="1"/>
  <c r="Q12" i="1"/>
  <c r="N12" i="1"/>
  <c r="O12" i="1" s="1"/>
  <c r="I12" i="1"/>
  <c r="J12" i="1" s="1"/>
  <c r="D12" i="1"/>
  <c r="E12" i="1" s="1"/>
  <c r="T11" i="1"/>
  <c r="S11" i="1"/>
  <c r="R11" i="1"/>
  <c r="Q11" i="1"/>
  <c r="N11" i="1"/>
  <c r="O11" i="1" s="1"/>
  <c r="I11" i="1"/>
  <c r="J11" i="1" s="1"/>
  <c r="D11" i="1"/>
  <c r="E11" i="1" s="1"/>
  <c r="T10" i="1"/>
  <c r="S10" i="1"/>
  <c r="R10" i="1"/>
  <c r="Q10" i="1"/>
  <c r="N10" i="1"/>
  <c r="O10" i="1" s="1"/>
  <c r="I10" i="1"/>
  <c r="J10" i="1" s="1"/>
  <c r="D10" i="1"/>
  <c r="E10" i="1" s="1"/>
  <c r="T9" i="1"/>
  <c r="S9" i="1"/>
  <c r="T45" i="1" s="1"/>
  <c r="R9" i="1"/>
  <c r="Q9" i="1"/>
  <c r="N9" i="1"/>
  <c r="O9" i="1" s="1"/>
  <c r="I9" i="1"/>
  <c r="J9" i="1" s="1"/>
  <c r="D9" i="1"/>
  <c r="E9" i="1" s="1"/>
  <c r="G6" i="1"/>
  <c r="F6" i="1"/>
  <c r="E6" i="1"/>
  <c r="G5" i="1"/>
  <c r="E5" i="1"/>
  <c r="F5" i="1" s="1"/>
  <c r="G4" i="1"/>
  <c r="E4" i="1"/>
  <c r="F4" i="1" s="1"/>
  <c r="T30" i="1" l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</calcChain>
</file>

<file path=xl/sharedStrings.xml><?xml version="1.0" encoding="utf-8"?>
<sst xmlns="http://schemas.openxmlformats.org/spreadsheetml/2006/main" count="97" uniqueCount="97">
  <si>
    <t>Resident-Adjusted State Health Deficiency Citation Rates, 2022–2024</t>
  </si>
  <si>
    <t>Year</t>
  </si>
  <si>
    <t>Health deficiencies</t>
  </si>
  <si>
    <t>Q4 average daily resident census</t>
  </si>
  <si>
    <t>PBJ-reporting providers</t>
  </si>
  <si>
    <t>Citations per resident</t>
  </si>
  <si>
    <t>Citations per 1,000 residents</t>
  </si>
  <si>
    <t>Residents per citation</t>
  </si>
  <si>
    <t>State or jurisdiction</t>
  </si>
  <si>
    <t>2022 health deficiencies</t>
  </si>
  <si>
    <t>2022 Q4 average daily census</t>
  </si>
  <si>
    <t>2022 citations per 1,000 residents</t>
  </si>
  <si>
    <t>2022 rank</t>
  </si>
  <si>
    <t>2022 PBJ-reporting providers</t>
  </si>
  <si>
    <t>2023 health deficiencies</t>
  </si>
  <si>
    <t>2023 Q4 average daily census</t>
  </si>
  <si>
    <t>2023 citations per 1,000 residents</t>
  </si>
  <si>
    <t>2023 rank</t>
  </si>
  <si>
    <t>2023 PBJ-reporting providers</t>
  </si>
  <si>
    <t>2024 health deficiencies</t>
  </si>
  <si>
    <t>2024 Q4 average daily census</t>
  </si>
  <si>
    <t>2024 citations per 1,000 residents</t>
  </si>
  <si>
    <t>2024 rank</t>
  </si>
  <si>
    <t>2024 PBJ-reporting providers</t>
  </si>
  <si>
    <t>Three-year deficiencies</t>
  </si>
  <si>
    <t>Sum of annual Q4 census</t>
  </si>
  <si>
    <t>Three-year citations per 1,000 resident-census units</t>
  </si>
  <si>
    <t>Three-year rank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</si>
  <si>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</si>
  <si>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</si>
  <si>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</si>
  <si>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</si>
  <si>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</si>
  <si>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</si>
  <si>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</si>
  <si>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</si>
  <si>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</si>
  <si>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</si>
  <si>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</si>
  <si>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</si>
  <si>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</si>
  <si>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</si>
  <si>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</si>
  <si>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</si>
  <si>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</si>
  <si>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</si>
  <si>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</si>
  <si>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</si>
  <si>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</si>
  <si>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</si>
  <si>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</si>
  <si>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</si>
  <si>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</si>
  <si>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</si>
  <si>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</si>
  <si>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</si>
  <si>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</si>
  <si>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</si>
  <si>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</si>
  <si>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</si>
  <si>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</si>
  <si>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</si>
  <si>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</si>
  <si>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</si>
  <si>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</si>
  <si>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</si>
  <si>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</si>
  <si>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</si>
  <si>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</si>
  <si>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</si>
  <si>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</si>
  <si>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</si>
  <si>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</si>
  <si>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</si>
  <si>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</si>
  <si>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</si>
  <si>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</si>
  <si>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</si>
  <si>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</si>
  <si>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</si>
  <si>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Methodology and Interpretation</t>
  </si>
  <si>
    <t>Measure</t>
  </si>
  <si>
    <t>Definition or note</t>
  </si>
  <si>
    <t>Citation numerator</t>
  </si>
  <si>
    <t>Resident denominator</t>
  </si>
  <si>
    <t>Rate</t>
  </si>
  <si>
    <t>Annual health deficiency citations divided by the Q4 average daily resident census, multiplied by 1,000.</t>
  </si>
  <si>
    <t>Three-year rate</t>
  </si>
  <si>
    <t>Total 2022–2024 citations divided by the sum of the three annual Q4 average daily census values, multiplied by 1,000. This is a census-weighted summary of the annual rates.</t>
  </si>
  <si>
    <t>Jurisdictions</t>
  </si>
  <si>
    <t>Includes the 50 states, District of Columbia, and Puerto Rico. Guam is excluded. National figures on the rates sheet are sums of these 52 included jurisdictions.</t>
  </si>
  <si>
    <t>The numerator covers an entire calendar year, while the denominator is Q4 average daily census among PBJ-reporting facilities. The two sources may not cover precisely the same facility universe.</t>
  </si>
  <si>
    <t>Puerto Rico caution</t>
  </si>
  <si>
    <t>The PBJ files contain 5 Puerto Rico providers in 2022, 5 in 2023, and 6 in 2024. Puerto Rico's unusually high calculated rates should therefore be interpreted separately and with particular caution.</t>
  </si>
  <si>
    <t>Note on data time frames</t>
  </si>
  <si>
    <t>Annual health deficiency citations from the QCOR state citation-rate database at qcor.cms.gov.</t>
  </si>
  <si>
    <t xml:space="preserve">Sum of facility-level average MDS census reported in CMS Payroll-Based Journal data for Q4 of the corresponding year. This is an average daily resident census, as reported in LTCCC's staffing data reports, https://nursinghome411.org/data/staffing/.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</si>
</sst>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"/>
    <numFmt numFmtId="166" formatCode="0.0"/>
  </numFmts>
  <fonts count="13">
    <font>
      <sz val="11"/>
      <name val="Carlito"/>
    </font>
    <font>
      <b/>
      <sz val="16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F2935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2F2935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FFFFFF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b/>
      <sz val="10"/>
      <color rgb="FF2F2935"/>
      <name val="Calibri"/>
      <family val="2"/>
    </font>
    <font>
      <sz val="10"/>
      <color rgb="FF2F293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2A86"/>
      </patternFill>
    </fill>
    <fill>
      <patternFill patternType="solid">
        <fgColor rgb="FFEDE3F5"/>
      </patternFill>
    </fill>
  </fills>
  <borders count="11">
    <border>
      <left/>
      <right/>
      <top/>
      <bottom/>
      <diagonal/>
    </border>
    <border>
      <left/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/>
      <top/>
      <bottom style="thin">
        <color rgb="FFE5E7EB"/>
      </bottom>
      <diagonal/>
    </border>
    <border>
      <left/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/>
      <top style="thin">
        <color rgb="FFE5E7EB"/>
      </top>
      <bottom style="thin">
        <color rgb="FFE5E7EB"/>
      </bottom>
      <diagonal/>
    </border>
    <border>
      <left/>
      <right style="thin">
        <color rgb="FFE5E7EB"/>
      </right>
      <top style="thin">
        <color rgb="FFE5E7EB"/>
      </top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/>
      <diagonal/>
    </border>
    <border>
      <left style="thin">
        <color rgb="FFE5E7EB"/>
      </left>
      <right/>
      <top style="thin">
        <color rgb="FFE5E7EB"/>
      </top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0" borderId="1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6" fontId="7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6" fontId="7" fillId="0" borderId="5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6" fontId="7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0" fontId="9" fillId="0" borderId="0" xfId="0" applyFont="1"/>
    <xf numFmtId="0" fontId="10" fillId="2" borderId="10" xfId="0" applyFont="1" applyFill="1" applyBorder="1"/>
    <xf numFmtId="0" fontId="11" fillId="3" borderId="10" xfId="0" applyFont="1" applyFill="1" applyBorder="1" applyAlignment="1">
      <alignment vertical="center"/>
    </xf>
    <xf numFmtId="0" fontId="12" fillId="0" borderId="10" xfId="0" applyFont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identAdjustedRates" displayName="ResidentAdjustedRates" ref="A8:T60" totalsRowShown="0" headerRowDxfId="21" dataDxfId="20">
  <autoFilter ref="A8:T60" xr:uid="{00000000-0009-0000-0100-000001000000}"/>
  <tableColumns count="20">
    <tableColumn id="1" xr3:uid="{00000000-0010-0000-0000-000001000000}" name="State or jurisdiction" dataDxfId="19"/>
    <tableColumn id="2" xr3:uid="{00000000-0010-0000-0000-000002000000}" name="2022 health deficiencies" dataDxfId="18"/>
    <tableColumn id="3" xr3:uid="{00000000-0010-0000-0000-000003000000}" name="2022 Q4 average daily census" dataDxfId="17"/>
    <tableColumn id="4" xr3:uid="{00000000-0010-0000-0000-000004000000}" name="2022 citations per 1,000 residents" dataDxfId="16"/>
    <tableColumn id="5" xr3:uid="{00000000-0010-0000-0000-000005000000}" name="2022 rank" dataDxfId="15"/>
    <tableColumn id="6" xr3:uid="{00000000-0010-0000-0000-000006000000}" name="2022 PBJ-reporting providers" dataDxfId="14"/>
    <tableColumn id="7" xr3:uid="{00000000-0010-0000-0000-000007000000}" name="2023 health deficiencies" dataDxfId="13"/>
    <tableColumn id="8" xr3:uid="{00000000-0010-0000-0000-000008000000}" name="2023 Q4 average daily census" dataDxfId="12"/>
    <tableColumn id="9" xr3:uid="{00000000-0010-0000-0000-000009000000}" name="2023 citations per 1,000 residents" dataDxfId="11"/>
    <tableColumn id="10" xr3:uid="{00000000-0010-0000-0000-00000A000000}" name="2023 rank" dataDxfId="10"/>
    <tableColumn id="11" xr3:uid="{00000000-0010-0000-0000-00000B000000}" name="2023 PBJ-reporting providers" dataDxfId="9"/>
    <tableColumn id="12" xr3:uid="{00000000-0010-0000-0000-00000C000000}" name="2024 health deficiencies" dataDxfId="8"/>
    <tableColumn id="13" xr3:uid="{00000000-0010-0000-0000-00000D000000}" name="2024 Q4 average daily census" dataDxfId="7"/>
    <tableColumn id="14" xr3:uid="{00000000-0010-0000-0000-00000E000000}" name="2024 citations per 1,000 residents" dataDxfId="6"/>
    <tableColumn id="15" xr3:uid="{00000000-0010-0000-0000-00000F000000}" name="2024 rank" dataDxfId="5"/>
    <tableColumn id="16" xr3:uid="{00000000-0010-0000-0000-000010000000}" name="2024 PBJ-reporting providers" dataDxfId="4"/>
    <tableColumn id="17" xr3:uid="{00000000-0010-0000-0000-000011000000}" name="Three-year deficiencies" dataDxfId="3"/>
    <tableColumn id="18" xr3:uid="{00000000-0010-0000-0000-000012000000}" name="Sum of annual Q4 census" dataDxfId="2"/>
    <tableColumn id="19" xr3:uid="{00000000-0010-0000-0000-000013000000}" name="Three-year citations per 1,000 resident-census units" dataDxfId="1"/>
    <tableColumn id="20" xr3:uid="{00000000-0010-0000-0000-000014000000}" name="Three-year rank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T1"/>
    </sheetView>
  </sheetViews>
  <sheetFormatPr baseColWidth="10" defaultColWidth="8.83203125" defaultRowHeight="15"/>
  <cols>
    <col min="1" max="1" width="22" style="1" customWidth="1"/>
    <col min="2" max="2" width="14" style="1" customWidth="1"/>
    <col min="3" max="4" width="17" style="1" customWidth="1"/>
    <col min="5" max="5" width="9" style="1" customWidth="1"/>
    <col min="6" max="7" width="14" style="1" customWidth="1"/>
    <col min="8" max="9" width="17" style="1" customWidth="1"/>
    <col min="10" max="10" width="9" style="1" customWidth="1"/>
    <col min="11" max="12" width="14" style="1" customWidth="1"/>
    <col min="13" max="14" width="17" style="1" customWidth="1"/>
    <col min="15" max="15" width="9" style="1" customWidth="1"/>
    <col min="16" max="17" width="14" style="1" customWidth="1"/>
    <col min="18" max="19" width="17" style="1" customWidth="1"/>
    <col min="20" max="20" width="9" style="1" customWidth="1"/>
    <col min="21" max="16384" width="8.83203125" style="1"/>
  </cols>
  <sheetData>
    <row r="1" spans="1:20" ht="30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>
      <c r="A4" s="4">
        <v>2022</v>
      </c>
      <c r="B4" s="5">
        <v>128675</v>
      </c>
      <c r="C4" s="6">
        <v>1176422.5652173914</v>
      </c>
      <c r="D4" s="5">
        <v>14703</v>
      </c>
      <c r="E4" s="7">
        <f>B4/C4</f>
        <v>0.10937821477117121</v>
      </c>
      <c r="F4" s="8">
        <f>E4*1000</f>
        <v>109.37821477117122</v>
      </c>
      <c r="G4" s="8">
        <f>C4/B4</f>
        <v>9.1425884221285507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>
      <c r="A5" s="4">
        <v>2023</v>
      </c>
      <c r="B5" s="5">
        <v>142830</v>
      </c>
      <c r="C5" s="6">
        <v>1205113.6413043444</v>
      </c>
      <c r="D5" s="5">
        <v>14609</v>
      </c>
      <c r="E5" s="7">
        <f>B5/C5</f>
        <v>0.11851994293700731</v>
      </c>
      <c r="F5" s="8">
        <f>E5*1000</f>
        <v>118.51994293700731</v>
      </c>
      <c r="G5" s="8">
        <f>C5/B5</f>
        <v>8.4373985948634349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>
      <c r="A6" s="4">
        <v>2024</v>
      </c>
      <c r="B6" s="5">
        <v>143821</v>
      </c>
      <c r="C6" s="6">
        <v>1226330.793478257</v>
      </c>
      <c r="D6" s="5">
        <v>14573</v>
      </c>
      <c r="E6" s="7">
        <f>B6/C6</f>
        <v>0.1172774921455562</v>
      </c>
      <c r="F6" s="8">
        <f>E6*1000</f>
        <v>117.27749214555621</v>
      </c>
      <c r="G6" s="8">
        <f>C6/B6</f>
        <v>8.5267853337013157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5" customHeight="1">
      <c r="A8" s="9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9" t="s">
        <v>16</v>
      </c>
      <c r="J8" s="9" t="s">
        <v>17</v>
      </c>
      <c r="K8" s="9" t="s">
        <v>18</v>
      </c>
      <c r="L8" s="9" t="s">
        <v>19</v>
      </c>
      <c r="M8" s="9" t="s">
        <v>20</v>
      </c>
      <c r="N8" s="9" t="s">
        <v>21</v>
      </c>
      <c r="O8" s="9" t="s">
        <v>22</v>
      </c>
      <c r="P8" s="9" t="s">
        <v>23</v>
      </c>
      <c r="Q8" s="9" t="s">
        <v>24</v>
      </c>
      <c r="R8" s="9" t="s">
        <v>25</v>
      </c>
      <c r="S8" s="9" t="s">
        <v>26</v>
      </c>
      <c r="T8" s="9" t="s">
        <v>27</v>
      </c>
    </row>
    <row r="9" spans="1:20">
      <c r="A9" s="10" t="s">
        <v>28</v>
      </c>
      <c r="B9" s="11">
        <v>515</v>
      </c>
      <c r="C9" s="12">
        <v>20295.619565217388</v>
      </c>
      <c r="D9" s="13">
        <f t="shared" ref="D9:D40" si="0">B9/C9*1000</f>
        <v>25.374933657241311</v>
      </c>
      <c r="E9" s="11">
        <f t="shared" ref="E9:E40" si="1">RANK(D9,$D$9:$D$60,0)</f>
        <v>52</v>
      </c>
      <c r="F9" s="11">
        <v>220</v>
      </c>
      <c r="G9" s="11">
        <v>568</v>
      </c>
      <c r="H9" s="12">
        <v>20761.315217391239</v>
      </c>
      <c r="I9" s="13">
        <f t="shared" ref="I9:I40" si="2">G9/H9*1000</f>
        <v>27.358575025352945</v>
      </c>
      <c r="J9" s="11">
        <f t="shared" ref="J9:J40" si="3">RANK(I9,$I$9:$I$60,0)</f>
        <v>52</v>
      </c>
      <c r="K9" s="11">
        <v>220</v>
      </c>
      <c r="L9" s="11">
        <v>457</v>
      </c>
      <c r="M9" s="12">
        <v>21556.032608695597</v>
      </c>
      <c r="N9" s="13">
        <f t="shared" ref="N9:N40" si="4">L9/M9*1000</f>
        <v>21.200561731180926</v>
      </c>
      <c r="O9" s="11">
        <f t="shared" ref="O9:O40" si="5">RANK(N9,$N$9:$N$60,0)</f>
        <v>52</v>
      </c>
      <c r="P9" s="11">
        <v>223</v>
      </c>
      <c r="Q9" s="11">
        <f t="shared" ref="Q9:Q40" si="6">SUM(B9,G9,L9)</f>
        <v>1540</v>
      </c>
      <c r="R9" s="12">
        <f t="shared" ref="R9:R40" si="7">SUM(C9,H9,M9)</f>
        <v>62612.967391304228</v>
      </c>
      <c r="S9" s="13">
        <f t="shared" ref="S9:S40" si="8">Q9/R9*1000</f>
        <v>24.595544088745381</v>
      </c>
      <c r="T9" s="14">
        <f t="shared" ref="T9:T40" si="9">RANK(S9,$S$9:$S$60,0)</f>
        <v>52</v>
      </c>
    </row>
    <row r="10" spans="1:20">
      <c r="A10" s="15" t="s">
        <v>29</v>
      </c>
      <c r="B10" s="16">
        <v>131</v>
      </c>
      <c r="C10" s="17">
        <v>631.38043478260863</v>
      </c>
      <c r="D10" s="18">
        <f t="shared" si="0"/>
        <v>207.48188062733487</v>
      </c>
      <c r="E10" s="16">
        <f t="shared" si="1"/>
        <v>7</v>
      </c>
      <c r="F10" s="16">
        <v>15</v>
      </c>
      <c r="G10" s="16">
        <v>168</v>
      </c>
      <c r="H10" s="17">
        <v>655.67391304347746</v>
      </c>
      <c r="I10" s="18">
        <f t="shared" si="2"/>
        <v>256.22492622923676</v>
      </c>
      <c r="J10" s="16">
        <f t="shared" si="3"/>
        <v>4</v>
      </c>
      <c r="K10" s="16">
        <v>17</v>
      </c>
      <c r="L10" s="16">
        <v>138</v>
      </c>
      <c r="M10" s="17">
        <v>578.72826086956468</v>
      </c>
      <c r="N10" s="18">
        <f t="shared" si="4"/>
        <v>238.4538812613867</v>
      </c>
      <c r="O10" s="16">
        <f t="shared" si="5"/>
        <v>4</v>
      </c>
      <c r="P10" s="16">
        <v>14</v>
      </c>
      <c r="Q10" s="16">
        <f t="shared" si="6"/>
        <v>437</v>
      </c>
      <c r="R10" s="17">
        <f t="shared" si="7"/>
        <v>1865.7826086956507</v>
      </c>
      <c r="S10" s="18">
        <f t="shared" si="8"/>
        <v>234.2180691165849</v>
      </c>
      <c r="T10" s="19">
        <f t="shared" si="9"/>
        <v>4</v>
      </c>
    </row>
    <row r="11" spans="1:20">
      <c r="A11" s="15" t="s">
        <v>30</v>
      </c>
      <c r="B11" s="16">
        <v>1247</v>
      </c>
      <c r="C11" s="17">
        <v>10948.271739130434</v>
      </c>
      <c r="D11" s="18">
        <f t="shared" si="0"/>
        <v>113.89925549098976</v>
      </c>
      <c r="E11" s="16">
        <f t="shared" si="1"/>
        <v>32</v>
      </c>
      <c r="F11" s="16">
        <v>139</v>
      </c>
      <c r="G11" s="16">
        <v>913</v>
      </c>
      <c r="H11" s="17">
        <v>11127.717391304321</v>
      </c>
      <c r="I11" s="18">
        <f t="shared" si="2"/>
        <v>82.047374847375053</v>
      </c>
      <c r="J11" s="16">
        <f t="shared" si="3"/>
        <v>43</v>
      </c>
      <c r="K11" s="16">
        <v>139</v>
      </c>
      <c r="L11" s="16">
        <v>799</v>
      </c>
      <c r="M11" s="17">
        <v>11553.684782608665</v>
      </c>
      <c r="N11" s="18">
        <f t="shared" si="4"/>
        <v>69.155426604913544</v>
      </c>
      <c r="O11" s="16">
        <f t="shared" si="5"/>
        <v>44</v>
      </c>
      <c r="P11" s="16">
        <v>140</v>
      </c>
      <c r="Q11" s="16">
        <f t="shared" si="6"/>
        <v>2959</v>
      </c>
      <c r="R11" s="17">
        <f t="shared" si="7"/>
        <v>33629.673913043422</v>
      </c>
      <c r="S11" s="18">
        <f t="shared" si="8"/>
        <v>87.987769600475914</v>
      </c>
      <c r="T11" s="19">
        <f t="shared" si="9"/>
        <v>40</v>
      </c>
    </row>
    <row r="12" spans="1:20">
      <c r="A12" s="15" t="s">
        <v>31</v>
      </c>
      <c r="B12" s="16">
        <v>1880</v>
      </c>
      <c r="C12" s="17">
        <v>15467.054347826082</v>
      </c>
      <c r="D12" s="18">
        <f t="shared" si="0"/>
        <v>121.54867744834922</v>
      </c>
      <c r="E12" s="16">
        <f t="shared" si="1"/>
        <v>27</v>
      </c>
      <c r="F12" s="16">
        <v>214</v>
      </c>
      <c r="G12" s="16">
        <v>1681</v>
      </c>
      <c r="H12" s="17">
        <v>15815.989130434755</v>
      </c>
      <c r="I12" s="18">
        <f t="shared" si="2"/>
        <v>106.28484795587313</v>
      </c>
      <c r="J12" s="16">
        <f t="shared" si="3"/>
        <v>36</v>
      </c>
      <c r="K12" s="16">
        <v>211</v>
      </c>
      <c r="L12" s="16">
        <v>1890</v>
      </c>
      <c r="M12" s="17">
        <v>16451.826086956495</v>
      </c>
      <c r="N12" s="18">
        <f t="shared" si="4"/>
        <v>114.88086428888579</v>
      </c>
      <c r="O12" s="16">
        <f t="shared" si="5"/>
        <v>32</v>
      </c>
      <c r="P12" s="16">
        <v>217</v>
      </c>
      <c r="Q12" s="16">
        <f t="shared" si="6"/>
        <v>5451</v>
      </c>
      <c r="R12" s="17">
        <f t="shared" si="7"/>
        <v>47734.869565217334</v>
      </c>
      <c r="S12" s="18">
        <f t="shared" si="8"/>
        <v>114.19325222105448</v>
      </c>
      <c r="T12" s="19">
        <f t="shared" si="9"/>
        <v>32</v>
      </c>
    </row>
    <row r="13" spans="1:20">
      <c r="A13" s="15" t="s">
        <v>32</v>
      </c>
      <c r="B13" s="16">
        <v>13119</v>
      </c>
      <c r="C13" s="17">
        <v>94031.47826086951</v>
      </c>
      <c r="D13" s="18">
        <f t="shared" si="0"/>
        <v>139.51710897923184</v>
      </c>
      <c r="E13" s="16">
        <f t="shared" si="1"/>
        <v>21</v>
      </c>
      <c r="F13" s="16">
        <v>1133</v>
      </c>
      <c r="G13" s="16">
        <v>15926</v>
      </c>
      <c r="H13" s="17">
        <v>96584.913043478096</v>
      </c>
      <c r="I13" s="18">
        <f t="shared" si="2"/>
        <v>164.89117708094685</v>
      </c>
      <c r="J13" s="16">
        <f t="shared" si="3"/>
        <v>19</v>
      </c>
      <c r="K13" s="16">
        <v>1133</v>
      </c>
      <c r="L13" s="16">
        <v>18810</v>
      </c>
      <c r="M13" s="17">
        <v>99596.456521738641</v>
      </c>
      <c r="N13" s="18">
        <f t="shared" si="4"/>
        <v>188.8621408523143</v>
      </c>
      <c r="O13" s="16">
        <f t="shared" si="5"/>
        <v>12</v>
      </c>
      <c r="P13" s="16">
        <v>1143</v>
      </c>
      <c r="Q13" s="16">
        <f t="shared" si="6"/>
        <v>47855</v>
      </c>
      <c r="R13" s="17">
        <f t="shared" si="7"/>
        <v>290212.84782608622</v>
      </c>
      <c r="S13" s="18">
        <f t="shared" si="8"/>
        <v>164.8962144800623</v>
      </c>
      <c r="T13" s="19">
        <f t="shared" si="9"/>
        <v>16</v>
      </c>
    </row>
    <row r="14" spans="1:20">
      <c r="A14" s="15" t="s">
        <v>33</v>
      </c>
      <c r="B14" s="16">
        <v>1670</v>
      </c>
      <c r="C14" s="17">
        <v>14258.673913043489</v>
      </c>
      <c r="D14" s="18">
        <f t="shared" si="0"/>
        <v>117.12169099205815</v>
      </c>
      <c r="E14" s="16">
        <f t="shared" si="1"/>
        <v>30</v>
      </c>
      <c r="F14" s="16">
        <v>212</v>
      </c>
      <c r="G14" s="16">
        <v>1938</v>
      </c>
      <c r="H14" s="17">
        <v>14726.891304347793</v>
      </c>
      <c r="I14" s="18">
        <f t="shared" si="2"/>
        <v>131.59600080893162</v>
      </c>
      <c r="J14" s="16">
        <f t="shared" si="3"/>
        <v>28</v>
      </c>
      <c r="K14" s="16">
        <v>210</v>
      </c>
      <c r="L14" s="16">
        <v>1679</v>
      </c>
      <c r="M14" s="17">
        <v>14851.141304347802</v>
      </c>
      <c r="N14" s="18">
        <f t="shared" si="4"/>
        <v>113.0552841422671</v>
      </c>
      <c r="O14" s="16">
        <f t="shared" si="5"/>
        <v>33</v>
      </c>
      <c r="P14" s="16">
        <v>209</v>
      </c>
      <c r="Q14" s="16">
        <f t="shared" si="6"/>
        <v>5287</v>
      </c>
      <c r="R14" s="17">
        <f t="shared" si="7"/>
        <v>43836.706521739085</v>
      </c>
      <c r="S14" s="18">
        <f t="shared" si="8"/>
        <v>120.60668830990122</v>
      </c>
      <c r="T14" s="19">
        <f t="shared" si="9"/>
        <v>31</v>
      </c>
    </row>
    <row r="15" spans="1:20">
      <c r="A15" s="15" t="s">
        <v>34</v>
      </c>
      <c r="B15" s="16">
        <v>1485</v>
      </c>
      <c r="C15" s="17">
        <v>19652.500000000007</v>
      </c>
      <c r="D15" s="18">
        <f t="shared" si="0"/>
        <v>75.562905482762986</v>
      </c>
      <c r="E15" s="16">
        <f t="shared" si="1"/>
        <v>39</v>
      </c>
      <c r="F15" s="16">
        <v>202</v>
      </c>
      <c r="G15" s="16">
        <v>1813</v>
      </c>
      <c r="H15" s="17">
        <v>19474.228260869491</v>
      </c>
      <c r="I15" s="18">
        <f t="shared" si="2"/>
        <v>93.097399070901758</v>
      </c>
      <c r="J15" s="16">
        <f t="shared" si="3"/>
        <v>38</v>
      </c>
      <c r="K15" s="16">
        <v>198</v>
      </c>
      <c r="L15" s="16">
        <v>2073</v>
      </c>
      <c r="M15" s="17">
        <v>19581.304347826015</v>
      </c>
      <c r="N15" s="18">
        <f t="shared" si="4"/>
        <v>105.866287718987</v>
      </c>
      <c r="O15" s="16">
        <f t="shared" si="5"/>
        <v>38</v>
      </c>
      <c r="P15" s="16">
        <v>196</v>
      </c>
      <c r="Q15" s="16">
        <f t="shared" si="6"/>
        <v>5371</v>
      </c>
      <c r="R15" s="17">
        <f t="shared" si="7"/>
        <v>58708.03260869551</v>
      </c>
      <c r="S15" s="18">
        <f t="shared" si="8"/>
        <v>91.486629023989423</v>
      </c>
      <c r="T15" s="19">
        <f t="shared" si="9"/>
        <v>38</v>
      </c>
    </row>
    <row r="16" spans="1:20">
      <c r="A16" s="15" t="s">
        <v>35</v>
      </c>
      <c r="B16" s="16">
        <v>309</v>
      </c>
      <c r="C16" s="17">
        <v>3591.5108695652161</v>
      </c>
      <c r="D16" s="18">
        <f t="shared" si="0"/>
        <v>86.036214624461707</v>
      </c>
      <c r="E16" s="16">
        <f t="shared" si="1"/>
        <v>38</v>
      </c>
      <c r="F16" s="16">
        <v>42</v>
      </c>
      <c r="G16" s="16">
        <v>585</v>
      </c>
      <c r="H16" s="17">
        <v>3789.1847826086887</v>
      </c>
      <c r="I16" s="18">
        <f t="shared" si="2"/>
        <v>154.38677012664792</v>
      </c>
      <c r="J16" s="16">
        <f t="shared" si="3"/>
        <v>22</v>
      </c>
      <c r="K16" s="16">
        <v>43</v>
      </c>
      <c r="L16" s="16">
        <v>763</v>
      </c>
      <c r="M16" s="17">
        <v>3817.0217391304268</v>
      </c>
      <c r="N16" s="18">
        <f t="shared" si="4"/>
        <v>199.89406719329361</v>
      </c>
      <c r="O16" s="16">
        <f t="shared" si="5"/>
        <v>8</v>
      </c>
      <c r="P16" s="16">
        <v>43</v>
      </c>
      <c r="Q16" s="16">
        <f t="shared" si="6"/>
        <v>1657</v>
      </c>
      <c r="R16" s="17">
        <f t="shared" si="7"/>
        <v>11197.717391304332</v>
      </c>
      <c r="S16" s="18">
        <f t="shared" si="8"/>
        <v>147.97658684320388</v>
      </c>
      <c r="T16" s="19">
        <f t="shared" si="9"/>
        <v>23</v>
      </c>
    </row>
    <row r="17" spans="1:20">
      <c r="A17" s="15" t="s">
        <v>36</v>
      </c>
      <c r="B17" s="16">
        <v>434</v>
      </c>
      <c r="C17" s="17">
        <v>1979.5</v>
      </c>
      <c r="D17" s="18">
        <f t="shared" si="0"/>
        <v>219.24728466784541</v>
      </c>
      <c r="E17" s="16">
        <f t="shared" si="1"/>
        <v>6</v>
      </c>
      <c r="F17" s="16">
        <v>16</v>
      </c>
      <c r="G17" s="16">
        <v>429</v>
      </c>
      <c r="H17" s="17">
        <v>2001.4347826086916</v>
      </c>
      <c r="I17" s="18">
        <f t="shared" si="2"/>
        <v>214.34622987856579</v>
      </c>
      <c r="J17" s="16">
        <f t="shared" si="3"/>
        <v>7</v>
      </c>
      <c r="K17" s="16">
        <v>17</v>
      </c>
      <c r="L17" s="16">
        <v>341</v>
      </c>
      <c r="M17" s="17">
        <v>2043.1630434782578</v>
      </c>
      <c r="N17" s="18">
        <f t="shared" si="4"/>
        <v>166.89808534295207</v>
      </c>
      <c r="O17" s="16">
        <f t="shared" si="5"/>
        <v>16</v>
      </c>
      <c r="P17" s="16">
        <v>17</v>
      </c>
      <c r="Q17" s="16">
        <f t="shared" si="6"/>
        <v>1204</v>
      </c>
      <c r="R17" s="17">
        <f t="shared" si="7"/>
        <v>6024.0978260869488</v>
      </c>
      <c r="S17" s="18">
        <f t="shared" si="8"/>
        <v>199.86395220644647</v>
      </c>
      <c r="T17" s="19">
        <f t="shared" si="9"/>
        <v>8</v>
      </c>
    </row>
    <row r="18" spans="1:20">
      <c r="A18" s="15" t="s">
        <v>37</v>
      </c>
      <c r="B18" s="16">
        <v>4070</v>
      </c>
      <c r="C18" s="17">
        <v>69670.413043478256</v>
      </c>
      <c r="D18" s="18">
        <f t="shared" si="0"/>
        <v>58.417911164960245</v>
      </c>
      <c r="E18" s="16">
        <f t="shared" si="1"/>
        <v>46</v>
      </c>
      <c r="F18" s="16">
        <v>682</v>
      </c>
      <c r="G18" s="16">
        <v>4267</v>
      </c>
      <c r="H18" s="17">
        <v>72002.891304347446</v>
      </c>
      <c r="I18" s="18">
        <f t="shared" si="2"/>
        <v>59.261509124181018</v>
      </c>
      <c r="J18" s="16">
        <f t="shared" si="3"/>
        <v>47</v>
      </c>
      <c r="K18" s="16">
        <v>687</v>
      </c>
      <c r="L18" s="16">
        <v>4098</v>
      </c>
      <c r="M18" s="17">
        <v>73822.641304347504</v>
      </c>
      <c r="N18" s="18">
        <f t="shared" si="4"/>
        <v>55.51142478234064</v>
      </c>
      <c r="O18" s="16">
        <f t="shared" si="5"/>
        <v>47</v>
      </c>
      <c r="P18" s="16">
        <v>688</v>
      </c>
      <c r="Q18" s="16">
        <f t="shared" si="6"/>
        <v>12435</v>
      </c>
      <c r="R18" s="17">
        <f t="shared" si="7"/>
        <v>215495.94565217319</v>
      </c>
      <c r="S18" s="18">
        <f t="shared" si="8"/>
        <v>57.704101867749443</v>
      </c>
      <c r="T18" s="19">
        <f t="shared" si="9"/>
        <v>46</v>
      </c>
    </row>
    <row r="19" spans="1:20">
      <c r="A19" s="15" t="s">
        <v>38</v>
      </c>
      <c r="B19" s="16">
        <v>2128</v>
      </c>
      <c r="C19" s="17">
        <v>28853.739130434755</v>
      </c>
      <c r="D19" s="18">
        <f t="shared" si="0"/>
        <v>73.751273288369006</v>
      </c>
      <c r="E19" s="16">
        <f t="shared" si="1"/>
        <v>41</v>
      </c>
      <c r="F19" s="16">
        <v>351</v>
      </c>
      <c r="G19" s="16">
        <v>2291</v>
      </c>
      <c r="H19" s="17">
        <v>29875.206521739045</v>
      </c>
      <c r="I19" s="18">
        <f t="shared" si="2"/>
        <v>76.685662351251935</v>
      </c>
      <c r="J19" s="16">
        <f t="shared" si="3"/>
        <v>44</v>
      </c>
      <c r="K19" s="16">
        <v>348</v>
      </c>
      <c r="L19" s="16">
        <v>2420</v>
      </c>
      <c r="M19" s="17">
        <v>31069.54347826077</v>
      </c>
      <c r="N19" s="18">
        <f t="shared" si="4"/>
        <v>77.889783018320301</v>
      </c>
      <c r="O19" s="16">
        <f t="shared" si="5"/>
        <v>42</v>
      </c>
      <c r="P19" s="16">
        <v>353</v>
      </c>
      <c r="Q19" s="16">
        <f t="shared" si="6"/>
        <v>6839</v>
      </c>
      <c r="R19" s="17">
        <f t="shared" si="7"/>
        <v>89798.48913043458</v>
      </c>
      <c r="S19" s="18">
        <f t="shared" si="8"/>
        <v>76.159410544938893</v>
      </c>
      <c r="T19" s="19">
        <f t="shared" si="9"/>
        <v>43</v>
      </c>
    </row>
    <row r="20" spans="1:20">
      <c r="A20" s="15" t="s">
        <v>39</v>
      </c>
      <c r="B20" s="16">
        <v>534</v>
      </c>
      <c r="C20" s="17">
        <v>3177.3695652173915</v>
      </c>
      <c r="D20" s="18">
        <f t="shared" si="0"/>
        <v>168.06354723280808</v>
      </c>
      <c r="E20" s="16">
        <f t="shared" si="1"/>
        <v>14</v>
      </c>
      <c r="F20" s="16">
        <v>43</v>
      </c>
      <c r="G20" s="16">
        <v>658</v>
      </c>
      <c r="H20" s="17">
        <v>3251.0326086956484</v>
      </c>
      <c r="I20" s="18">
        <f t="shared" si="2"/>
        <v>202.39723164880746</v>
      </c>
      <c r="J20" s="16">
        <f t="shared" si="3"/>
        <v>9</v>
      </c>
      <c r="K20" s="16">
        <v>42</v>
      </c>
      <c r="L20" s="16">
        <v>486</v>
      </c>
      <c r="M20" s="17">
        <v>3360.6086956521681</v>
      </c>
      <c r="N20" s="18">
        <f t="shared" si="4"/>
        <v>144.61665847284419</v>
      </c>
      <c r="O20" s="16">
        <f t="shared" si="5"/>
        <v>26</v>
      </c>
      <c r="P20" s="16">
        <v>42</v>
      </c>
      <c r="Q20" s="16">
        <f t="shared" si="6"/>
        <v>1678</v>
      </c>
      <c r="R20" s="17">
        <f t="shared" si="7"/>
        <v>9789.0108695652088</v>
      </c>
      <c r="S20" s="18">
        <f t="shared" si="8"/>
        <v>171.41670617784598</v>
      </c>
      <c r="T20" s="19">
        <f t="shared" si="9"/>
        <v>12</v>
      </c>
    </row>
    <row r="21" spans="1:20">
      <c r="A21" s="15" t="s">
        <v>40</v>
      </c>
      <c r="B21" s="16">
        <v>261</v>
      </c>
      <c r="C21" s="17">
        <v>3651.29347826087</v>
      </c>
      <c r="D21" s="18">
        <f t="shared" si="0"/>
        <v>71.4815178659141</v>
      </c>
      <c r="E21" s="16">
        <f t="shared" si="1"/>
        <v>44</v>
      </c>
      <c r="F21" s="16">
        <v>75</v>
      </c>
      <c r="G21" s="16">
        <v>591</v>
      </c>
      <c r="H21" s="17">
        <v>4041.9891304347784</v>
      </c>
      <c r="I21" s="18">
        <f t="shared" si="2"/>
        <v>146.21513837085178</v>
      </c>
      <c r="J21" s="16">
        <f t="shared" si="3"/>
        <v>24</v>
      </c>
      <c r="K21" s="16">
        <v>80</v>
      </c>
      <c r="L21" s="16">
        <v>892</v>
      </c>
      <c r="M21" s="17">
        <v>4314.4021739130385</v>
      </c>
      <c r="N21" s="18">
        <f t="shared" si="4"/>
        <v>206.74938590413831</v>
      </c>
      <c r="O21" s="16">
        <f t="shared" si="5"/>
        <v>6</v>
      </c>
      <c r="P21" s="16">
        <v>80</v>
      </c>
      <c r="Q21" s="16">
        <f t="shared" si="6"/>
        <v>1744</v>
      </c>
      <c r="R21" s="17">
        <f t="shared" si="7"/>
        <v>12007.684782608687</v>
      </c>
      <c r="S21" s="18">
        <f t="shared" si="8"/>
        <v>145.24032164184723</v>
      </c>
      <c r="T21" s="19">
        <f t="shared" si="9"/>
        <v>24</v>
      </c>
    </row>
    <row r="22" spans="1:20">
      <c r="A22" s="15" t="s">
        <v>41</v>
      </c>
      <c r="B22" s="16">
        <v>9543</v>
      </c>
      <c r="C22" s="17">
        <v>59273.739130434769</v>
      </c>
      <c r="D22" s="18">
        <f t="shared" si="0"/>
        <v>160.9987852968101</v>
      </c>
      <c r="E22" s="16">
        <f t="shared" si="1"/>
        <v>16</v>
      </c>
      <c r="F22" s="16">
        <v>690</v>
      </c>
      <c r="G22" s="16">
        <v>10245</v>
      </c>
      <c r="H22" s="17">
        <v>60366.304347825804</v>
      </c>
      <c r="I22" s="18">
        <f t="shared" si="2"/>
        <v>169.7138844374029</v>
      </c>
      <c r="J22" s="16">
        <f t="shared" si="3"/>
        <v>17</v>
      </c>
      <c r="K22" s="16">
        <v>676</v>
      </c>
      <c r="L22" s="16">
        <v>9397</v>
      </c>
      <c r="M22" s="17">
        <v>61436.641304347591</v>
      </c>
      <c r="N22" s="18">
        <f t="shared" si="4"/>
        <v>152.95432498415269</v>
      </c>
      <c r="O22" s="16">
        <f t="shared" si="5"/>
        <v>20</v>
      </c>
      <c r="P22" s="16">
        <v>672</v>
      </c>
      <c r="Q22" s="16">
        <f t="shared" si="6"/>
        <v>29185</v>
      </c>
      <c r="R22" s="17">
        <f t="shared" si="7"/>
        <v>181076.68478260818</v>
      </c>
      <c r="S22" s="18">
        <f t="shared" si="8"/>
        <v>161.17480853505842</v>
      </c>
      <c r="T22" s="19">
        <f t="shared" si="9"/>
        <v>17</v>
      </c>
    </row>
    <row r="23" spans="1:20">
      <c r="A23" s="15" t="s">
        <v>42</v>
      </c>
      <c r="B23" s="16">
        <v>4826</v>
      </c>
      <c r="C23" s="17">
        <v>34511.510869565238</v>
      </c>
      <c r="D23" s="18">
        <f t="shared" si="0"/>
        <v>139.83740144671319</v>
      </c>
      <c r="E23" s="16">
        <f t="shared" si="1"/>
        <v>20</v>
      </c>
      <c r="F23" s="16">
        <v>509</v>
      </c>
      <c r="G23" s="16">
        <v>4885</v>
      </c>
      <c r="H23" s="17">
        <v>35254.630434782492</v>
      </c>
      <c r="I23" s="18">
        <f t="shared" si="2"/>
        <v>138.56335862140881</v>
      </c>
      <c r="J23" s="16">
        <f t="shared" si="3"/>
        <v>25</v>
      </c>
      <c r="K23" s="16">
        <v>509</v>
      </c>
      <c r="L23" s="16">
        <v>4279</v>
      </c>
      <c r="M23" s="17">
        <v>35809.119565217283</v>
      </c>
      <c r="N23" s="18">
        <f t="shared" si="4"/>
        <v>119.49470000810493</v>
      </c>
      <c r="O23" s="16">
        <f t="shared" si="5"/>
        <v>30</v>
      </c>
      <c r="P23" s="16">
        <v>508</v>
      </c>
      <c r="Q23" s="16">
        <f t="shared" si="6"/>
        <v>13990</v>
      </c>
      <c r="R23" s="17">
        <f t="shared" si="7"/>
        <v>105575.26086956501</v>
      </c>
      <c r="S23" s="18">
        <f t="shared" si="8"/>
        <v>132.51210449088271</v>
      </c>
      <c r="T23" s="19">
        <f t="shared" si="9"/>
        <v>28</v>
      </c>
    </row>
    <row r="24" spans="1:20">
      <c r="A24" s="15" t="s">
        <v>43</v>
      </c>
      <c r="B24" s="16">
        <v>3857</v>
      </c>
      <c r="C24" s="17">
        <v>19637.78260869567</v>
      </c>
      <c r="D24" s="18">
        <f t="shared" si="0"/>
        <v>196.40710343193783</v>
      </c>
      <c r="E24" s="16">
        <f t="shared" si="1"/>
        <v>10</v>
      </c>
      <c r="F24" s="16">
        <v>405</v>
      </c>
      <c r="G24" s="16">
        <v>3988</v>
      </c>
      <c r="H24" s="17">
        <v>19724.293478260839</v>
      </c>
      <c r="I24" s="18">
        <f t="shared" si="2"/>
        <v>202.18721671300321</v>
      </c>
      <c r="J24" s="16">
        <f t="shared" si="3"/>
        <v>10</v>
      </c>
      <c r="K24" s="16">
        <v>393</v>
      </c>
      <c r="L24" s="16">
        <v>3794</v>
      </c>
      <c r="M24" s="17">
        <v>20048.586956521696</v>
      </c>
      <c r="N24" s="18">
        <f t="shared" si="4"/>
        <v>189.24026956253056</v>
      </c>
      <c r="O24" s="16">
        <f t="shared" si="5"/>
        <v>11</v>
      </c>
      <c r="P24" s="16">
        <v>394</v>
      </c>
      <c r="Q24" s="16">
        <f t="shared" si="6"/>
        <v>11639</v>
      </c>
      <c r="R24" s="17">
        <f t="shared" si="7"/>
        <v>59410.663043478213</v>
      </c>
      <c r="S24" s="18">
        <f t="shared" si="8"/>
        <v>195.90759307773232</v>
      </c>
      <c r="T24" s="19">
        <f t="shared" si="9"/>
        <v>9</v>
      </c>
    </row>
    <row r="25" spans="1:20">
      <c r="A25" s="15" t="s">
        <v>44</v>
      </c>
      <c r="B25" s="16">
        <v>2908</v>
      </c>
      <c r="C25" s="17">
        <v>14330.36956521739</v>
      </c>
      <c r="D25" s="18">
        <f t="shared" si="0"/>
        <v>202.92568079041624</v>
      </c>
      <c r="E25" s="16">
        <f t="shared" si="1"/>
        <v>8</v>
      </c>
      <c r="F25" s="16">
        <v>295</v>
      </c>
      <c r="G25" s="16">
        <v>3001</v>
      </c>
      <c r="H25" s="17">
        <v>14765.423913043453</v>
      </c>
      <c r="I25" s="18">
        <f t="shared" si="2"/>
        <v>203.24509595345802</v>
      </c>
      <c r="J25" s="16">
        <f t="shared" si="3"/>
        <v>8</v>
      </c>
      <c r="K25" s="16">
        <v>299</v>
      </c>
      <c r="L25" s="16">
        <v>3179</v>
      </c>
      <c r="M25" s="17">
        <v>14879.423913043445</v>
      </c>
      <c r="N25" s="18">
        <f t="shared" si="4"/>
        <v>213.65074471823186</v>
      </c>
      <c r="O25" s="16">
        <f t="shared" si="5"/>
        <v>5</v>
      </c>
      <c r="P25" s="16">
        <v>297</v>
      </c>
      <c r="Q25" s="16">
        <f t="shared" si="6"/>
        <v>9088</v>
      </c>
      <c r="R25" s="17">
        <f t="shared" si="7"/>
        <v>43975.217391304286</v>
      </c>
      <c r="S25" s="18">
        <f t="shared" si="8"/>
        <v>206.66185499738023</v>
      </c>
      <c r="T25" s="19">
        <f t="shared" si="9"/>
        <v>7</v>
      </c>
    </row>
    <row r="26" spans="1:20">
      <c r="A26" s="15" t="s">
        <v>45</v>
      </c>
      <c r="B26" s="16">
        <v>662</v>
      </c>
      <c r="C26" s="17">
        <v>20483.336956521751</v>
      </c>
      <c r="D26" s="18">
        <f t="shared" si="0"/>
        <v>32.318952786119347</v>
      </c>
      <c r="E26" s="16">
        <f t="shared" si="1"/>
        <v>50</v>
      </c>
      <c r="F26" s="16">
        <v>273</v>
      </c>
      <c r="G26" s="16">
        <v>815</v>
      </c>
      <c r="H26" s="17">
        <v>20750.847826086891</v>
      </c>
      <c r="I26" s="18">
        <f t="shared" si="2"/>
        <v>39.275503672453524</v>
      </c>
      <c r="J26" s="16">
        <f t="shared" si="3"/>
        <v>50</v>
      </c>
      <c r="K26" s="16">
        <v>265</v>
      </c>
      <c r="L26" s="16">
        <v>832</v>
      </c>
      <c r="M26" s="17">
        <v>21067.402173913</v>
      </c>
      <c r="N26" s="18">
        <f t="shared" si="4"/>
        <v>39.492292079098171</v>
      </c>
      <c r="O26" s="16">
        <f t="shared" si="5"/>
        <v>50</v>
      </c>
      <c r="P26" s="16">
        <v>265</v>
      </c>
      <c r="Q26" s="16">
        <f t="shared" si="6"/>
        <v>2309</v>
      </c>
      <c r="R26" s="17">
        <f t="shared" si="7"/>
        <v>62301.586956521642</v>
      </c>
      <c r="S26" s="18">
        <f t="shared" si="8"/>
        <v>37.061656256226343</v>
      </c>
      <c r="T26" s="19">
        <f t="shared" si="9"/>
        <v>50</v>
      </c>
    </row>
    <row r="27" spans="1:20">
      <c r="A27" s="15" t="s">
        <v>46</v>
      </c>
      <c r="B27" s="16">
        <v>2050</v>
      </c>
      <c r="C27" s="17">
        <v>22569.967391304355</v>
      </c>
      <c r="D27" s="18">
        <f t="shared" si="0"/>
        <v>90.828664678966874</v>
      </c>
      <c r="E27" s="16">
        <f t="shared" si="1"/>
        <v>37</v>
      </c>
      <c r="F27" s="16">
        <v>257</v>
      </c>
      <c r="G27" s="16">
        <v>2524</v>
      </c>
      <c r="H27" s="17">
        <v>22910.184782608623</v>
      </c>
      <c r="I27" s="18">
        <f t="shared" si="2"/>
        <v>110.16934275955715</v>
      </c>
      <c r="J27" s="16">
        <f t="shared" si="3"/>
        <v>33</v>
      </c>
      <c r="K27" s="16">
        <v>258</v>
      </c>
      <c r="L27" s="16">
        <v>2611</v>
      </c>
      <c r="M27" s="17">
        <v>23473.152173912968</v>
      </c>
      <c r="N27" s="18">
        <f t="shared" si="4"/>
        <v>111.23346283682135</v>
      </c>
      <c r="O27" s="16">
        <f t="shared" si="5"/>
        <v>34</v>
      </c>
      <c r="P27" s="16">
        <v>260</v>
      </c>
      <c r="Q27" s="16">
        <f t="shared" si="6"/>
        <v>7185</v>
      </c>
      <c r="R27" s="17">
        <f t="shared" si="7"/>
        <v>68953.30434782595</v>
      </c>
      <c r="S27" s="18">
        <f t="shared" si="8"/>
        <v>104.20095262956805</v>
      </c>
      <c r="T27" s="19">
        <f t="shared" si="9"/>
        <v>37</v>
      </c>
    </row>
    <row r="28" spans="1:20">
      <c r="A28" s="15" t="s">
        <v>47</v>
      </c>
      <c r="B28" s="16">
        <v>590</v>
      </c>
      <c r="C28" s="17">
        <v>4909.5</v>
      </c>
      <c r="D28" s="18">
        <f t="shared" si="0"/>
        <v>120.17517058763622</v>
      </c>
      <c r="E28" s="16">
        <f t="shared" si="1"/>
        <v>28</v>
      </c>
      <c r="F28" s="16">
        <v>86</v>
      </c>
      <c r="G28" s="16">
        <v>566</v>
      </c>
      <c r="H28" s="17">
        <v>5035.6304347826017</v>
      </c>
      <c r="I28" s="18">
        <f t="shared" si="2"/>
        <v>112.39903470486419</v>
      </c>
      <c r="J28" s="16">
        <f t="shared" si="3"/>
        <v>32</v>
      </c>
      <c r="K28" s="16">
        <v>82</v>
      </c>
      <c r="L28" s="16">
        <v>905</v>
      </c>
      <c r="M28" s="17">
        <v>4992.7391304347766</v>
      </c>
      <c r="N28" s="18">
        <f t="shared" si="4"/>
        <v>181.26322572779625</v>
      </c>
      <c r="O28" s="16">
        <f t="shared" si="5"/>
        <v>13</v>
      </c>
      <c r="P28" s="16">
        <v>77</v>
      </c>
      <c r="Q28" s="16">
        <f t="shared" si="6"/>
        <v>2061</v>
      </c>
      <c r="R28" s="17">
        <f t="shared" si="7"/>
        <v>14937.869565217377</v>
      </c>
      <c r="S28" s="18">
        <f t="shared" si="8"/>
        <v>137.97148187710852</v>
      </c>
      <c r="T28" s="19">
        <f t="shared" si="9"/>
        <v>26</v>
      </c>
    </row>
    <row r="29" spans="1:20">
      <c r="A29" s="15" t="s">
        <v>48</v>
      </c>
      <c r="B29" s="16">
        <v>1593</v>
      </c>
      <c r="C29" s="17">
        <v>22131.750000000018</v>
      </c>
      <c r="D29" s="18">
        <f t="shared" si="0"/>
        <v>71.978040597783661</v>
      </c>
      <c r="E29" s="16">
        <f t="shared" si="1"/>
        <v>42</v>
      </c>
      <c r="F29" s="16">
        <v>220</v>
      </c>
      <c r="G29" s="16">
        <v>1947</v>
      </c>
      <c r="H29" s="17">
        <v>22458.315217391213</v>
      </c>
      <c r="I29" s="18">
        <f t="shared" si="2"/>
        <v>86.693947482413421</v>
      </c>
      <c r="J29" s="16">
        <f t="shared" si="3"/>
        <v>39</v>
      </c>
      <c r="K29" s="16">
        <v>217</v>
      </c>
      <c r="L29" s="16">
        <v>2306</v>
      </c>
      <c r="M29" s="17">
        <v>22961.684782608594</v>
      </c>
      <c r="N29" s="18">
        <f t="shared" si="4"/>
        <v>100.42817074758325</v>
      </c>
      <c r="O29" s="16">
        <f t="shared" si="5"/>
        <v>40</v>
      </c>
      <c r="P29" s="16">
        <v>219</v>
      </c>
      <c r="Q29" s="16">
        <f t="shared" si="6"/>
        <v>5846</v>
      </c>
      <c r="R29" s="17">
        <f t="shared" si="7"/>
        <v>67551.749999999825</v>
      </c>
      <c r="S29" s="18">
        <f t="shared" si="8"/>
        <v>86.541059261973444</v>
      </c>
      <c r="T29" s="19">
        <f t="shared" si="9"/>
        <v>42</v>
      </c>
    </row>
    <row r="30" spans="1:20">
      <c r="A30" s="15" t="s">
        <v>49</v>
      </c>
      <c r="B30" s="16">
        <v>3191</v>
      </c>
      <c r="C30" s="17">
        <v>32431.282608695659</v>
      </c>
      <c r="D30" s="18">
        <f t="shared" si="0"/>
        <v>98.392654971481491</v>
      </c>
      <c r="E30" s="16">
        <f t="shared" si="1"/>
        <v>35</v>
      </c>
      <c r="F30" s="16">
        <v>352</v>
      </c>
      <c r="G30" s="16">
        <v>3688</v>
      </c>
      <c r="H30" s="17">
        <v>32610.89130434769</v>
      </c>
      <c r="I30" s="18">
        <f t="shared" si="2"/>
        <v>113.09105186917462</v>
      </c>
      <c r="J30" s="16">
        <f t="shared" si="3"/>
        <v>31</v>
      </c>
      <c r="K30" s="16">
        <v>345</v>
      </c>
      <c r="L30" s="16">
        <v>3459</v>
      </c>
      <c r="M30" s="17">
        <v>32662.239130434631</v>
      </c>
      <c r="N30" s="18">
        <f t="shared" si="4"/>
        <v>105.90210873745359</v>
      </c>
      <c r="O30" s="16">
        <f t="shared" si="5"/>
        <v>37</v>
      </c>
      <c r="P30" s="16">
        <v>340</v>
      </c>
      <c r="Q30" s="16">
        <f t="shared" si="6"/>
        <v>10338</v>
      </c>
      <c r="R30" s="17">
        <f t="shared" si="7"/>
        <v>97704.41304347798</v>
      </c>
      <c r="S30" s="18">
        <f t="shared" si="8"/>
        <v>105.80893613679089</v>
      </c>
      <c r="T30" s="19">
        <f t="shared" si="9"/>
        <v>36</v>
      </c>
    </row>
    <row r="31" spans="1:20">
      <c r="A31" s="15" t="s">
        <v>50</v>
      </c>
      <c r="B31" s="16">
        <v>6320</v>
      </c>
      <c r="C31" s="17">
        <v>32824.565217391304</v>
      </c>
      <c r="D31" s="18">
        <f t="shared" si="0"/>
        <v>192.5387269608525</v>
      </c>
      <c r="E31" s="16">
        <f t="shared" si="1"/>
        <v>11</v>
      </c>
      <c r="F31" s="16">
        <v>424</v>
      </c>
      <c r="G31" s="16">
        <v>5901</v>
      </c>
      <c r="H31" s="17">
        <v>33872.967391304242</v>
      </c>
      <c r="I31" s="18">
        <f t="shared" si="2"/>
        <v>174.20971513452008</v>
      </c>
      <c r="J31" s="16">
        <f t="shared" si="3"/>
        <v>14</v>
      </c>
      <c r="K31" s="16">
        <v>418</v>
      </c>
      <c r="L31" s="16">
        <v>5617</v>
      </c>
      <c r="M31" s="17">
        <v>35009.510869565085</v>
      </c>
      <c r="N31" s="18">
        <f t="shared" si="4"/>
        <v>160.44211588465927</v>
      </c>
      <c r="O31" s="16">
        <f t="shared" si="5"/>
        <v>18</v>
      </c>
      <c r="P31" s="16">
        <v>421</v>
      </c>
      <c r="Q31" s="16">
        <f t="shared" si="6"/>
        <v>17838</v>
      </c>
      <c r="R31" s="17">
        <f t="shared" si="7"/>
        <v>101707.04347826063</v>
      </c>
      <c r="S31" s="18">
        <f t="shared" si="8"/>
        <v>175.38608330319602</v>
      </c>
      <c r="T31" s="19">
        <f t="shared" si="9"/>
        <v>11</v>
      </c>
    </row>
    <row r="32" spans="1:20">
      <c r="A32" s="15" t="s">
        <v>51</v>
      </c>
      <c r="B32" s="16">
        <v>2457</v>
      </c>
      <c r="C32" s="17">
        <v>19582.836956521725</v>
      </c>
      <c r="D32" s="18">
        <f t="shared" si="0"/>
        <v>125.46700998711724</v>
      </c>
      <c r="E32" s="16">
        <f t="shared" si="1"/>
        <v>26</v>
      </c>
      <c r="F32" s="16">
        <v>346</v>
      </c>
      <c r="G32" s="16">
        <v>3324</v>
      </c>
      <c r="H32" s="17">
        <v>19476.402173913004</v>
      </c>
      <c r="I32" s="18">
        <f t="shared" si="2"/>
        <v>170.66807156263272</v>
      </c>
      <c r="J32" s="16">
        <f t="shared" si="3"/>
        <v>16</v>
      </c>
      <c r="K32" s="16">
        <v>338</v>
      </c>
      <c r="L32" s="16">
        <v>3029</v>
      </c>
      <c r="M32" s="17">
        <v>19966.119565217341</v>
      </c>
      <c r="N32" s="18">
        <f t="shared" si="4"/>
        <v>151.70699494741945</v>
      </c>
      <c r="O32" s="16">
        <f t="shared" si="5"/>
        <v>21</v>
      </c>
      <c r="P32" s="16">
        <v>338</v>
      </c>
      <c r="Q32" s="16">
        <f t="shared" si="6"/>
        <v>8810</v>
      </c>
      <c r="R32" s="17">
        <f t="shared" si="7"/>
        <v>59025.358695652067</v>
      </c>
      <c r="S32" s="18">
        <f t="shared" si="8"/>
        <v>149.25788160689251</v>
      </c>
      <c r="T32" s="19">
        <f t="shared" si="9"/>
        <v>21</v>
      </c>
    </row>
    <row r="33" spans="1:20">
      <c r="A33" s="15" t="s">
        <v>52</v>
      </c>
      <c r="B33" s="16">
        <v>559</v>
      </c>
      <c r="C33" s="17">
        <v>13899.728260869568</v>
      </c>
      <c r="D33" s="18">
        <f t="shared" si="0"/>
        <v>40.216613555942203</v>
      </c>
      <c r="E33" s="16">
        <f t="shared" si="1"/>
        <v>49</v>
      </c>
      <c r="F33" s="16">
        <v>199</v>
      </c>
      <c r="G33" s="16">
        <v>973</v>
      </c>
      <c r="H33" s="17">
        <v>14620.130434782572</v>
      </c>
      <c r="I33" s="18">
        <f t="shared" si="2"/>
        <v>66.552073823168342</v>
      </c>
      <c r="J33" s="16">
        <f t="shared" si="3"/>
        <v>45</v>
      </c>
      <c r="K33" s="16">
        <v>201</v>
      </c>
      <c r="L33" s="16">
        <v>1049</v>
      </c>
      <c r="M33" s="17">
        <v>14620.054347826055</v>
      </c>
      <c r="N33" s="18">
        <f t="shared" si="4"/>
        <v>71.75075926827742</v>
      </c>
      <c r="O33" s="16">
        <f t="shared" si="5"/>
        <v>43</v>
      </c>
      <c r="P33" s="16">
        <v>198</v>
      </c>
      <c r="Q33" s="16">
        <f t="shared" si="6"/>
        <v>2581</v>
      </c>
      <c r="R33" s="17">
        <f t="shared" si="7"/>
        <v>43139.913043478198</v>
      </c>
      <c r="S33" s="18">
        <f t="shared" si="8"/>
        <v>59.828586056693268</v>
      </c>
      <c r="T33" s="19">
        <f t="shared" si="9"/>
        <v>45</v>
      </c>
    </row>
    <row r="34" spans="1:20">
      <c r="A34" s="15" t="s">
        <v>53</v>
      </c>
      <c r="B34" s="16">
        <v>4820</v>
      </c>
      <c r="C34" s="17">
        <v>33676.521739130432</v>
      </c>
      <c r="D34" s="18">
        <f t="shared" si="0"/>
        <v>143.12642016112375</v>
      </c>
      <c r="E34" s="16">
        <f t="shared" si="1"/>
        <v>18</v>
      </c>
      <c r="F34" s="16">
        <v>493</v>
      </c>
      <c r="G34" s="16">
        <v>5450</v>
      </c>
      <c r="H34" s="17">
        <v>34065.239130434697</v>
      </c>
      <c r="I34" s="18">
        <f t="shared" si="2"/>
        <v>159.98713466041224</v>
      </c>
      <c r="J34" s="16">
        <f t="shared" si="3"/>
        <v>20</v>
      </c>
      <c r="K34" s="16">
        <v>483</v>
      </c>
      <c r="L34" s="16">
        <v>5664</v>
      </c>
      <c r="M34" s="17">
        <v>34125.043478260784</v>
      </c>
      <c r="N34" s="18">
        <f t="shared" si="4"/>
        <v>165.97781050764749</v>
      </c>
      <c r="O34" s="16">
        <f t="shared" si="5"/>
        <v>17</v>
      </c>
      <c r="P34" s="16">
        <v>474</v>
      </c>
      <c r="Q34" s="16">
        <f t="shared" si="6"/>
        <v>15934</v>
      </c>
      <c r="R34" s="17">
        <f t="shared" si="7"/>
        <v>101866.80434782591</v>
      </c>
      <c r="S34" s="18">
        <f t="shared" si="8"/>
        <v>156.41994565367037</v>
      </c>
      <c r="T34" s="19">
        <f t="shared" si="9"/>
        <v>19</v>
      </c>
    </row>
    <row r="35" spans="1:20">
      <c r="A35" s="15" t="s">
        <v>54</v>
      </c>
      <c r="B35" s="16">
        <v>686</v>
      </c>
      <c r="C35" s="17">
        <v>3096.4565217391305</v>
      </c>
      <c r="D35" s="18">
        <f t="shared" si="0"/>
        <v>221.54355960880952</v>
      </c>
      <c r="E35" s="16">
        <f t="shared" si="1"/>
        <v>4</v>
      </c>
      <c r="F35" s="16">
        <v>61</v>
      </c>
      <c r="G35" s="16">
        <v>832</v>
      </c>
      <c r="H35" s="17">
        <v>3196.6304347826031</v>
      </c>
      <c r="I35" s="18">
        <f t="shared" si="2"/>
        <v>260.27406576218209</v>
      </c>
      <c r="J35" s="16">
        <f t="shared" si="3"/>
        <v>3</v>
      </c>
      <c r="K35" s="16">
        <v>59</v>
      </c>
      <c r="L35" s="16">
        <v>656</v>
      </c>
      <c r="M35" s="17">
        <v>3219.532608695647</v>
      </c>
      <c r="N35" s="18">
        <f t="shared" si="4"/>
        <v>203.75628382461704</v>
      </c>
      <c r="O35" s="16">
        <f t="shared" si="5"/>
        <v>7</v>
      </c>
      <c r="P35" s="16">
        <v>58</v>
      </c>
      <c r="Q35" s="16">
        <f t="shared" si="6"/>
        <v>2174</v>
      </c>
      <c r="R35" s="17">
        <f t="shared" si="7"/>
        <v>9512.619565217381</v>
      </c>
      <c r="S35" s="18">
        <f t="shared" si="8"/>
        <v>228.53852034082897</v>
      </c>
      <c r="T35" s="19">
        <f t="shared" si="9"/>
        <v>5</v>
      </c>
    </row>
    <row r="36" spans="1:20">
      <c r="A36" s="15" t="s">
        <v>55</v>
      </c>
      <c r="B36" s="16">
        <v>1468</v>
      </c>
      <c r="C36" s="17">
        <v>9383.6521739130403</v>
      </c>
      <c r="D36" s="18">
        <f t="shared" si="0"/>
        <v>156.4422863073616</v>
      </c>
      <c r="E36" s="16">
        <f t="shared" si="1"/>
        <v>17</v>
      </c>
      <c r="F36" s="16">
        <v>181</v>
      </c>
      <c r="G36" s="16">
        <v>1182</v>
      </c>
      <c r="H36" s="17">
        <v>9714.2282608695496</v>
      </c>
      <c r="I36" s="18">
        <f t="shared" si="2"/>
        <v>121.67719022634904</v>
      </c>
      <c r="J36" s="16">
        <f t="shared" si="3"/>
        <v>30</v>
      </c>
      <c r="K36" s="16">
        <v>181</v>
      </c>
      <c r="L36" s="16">
        <v>1406</v>
      </c>
      <c r="M36" s="17">
        <v>9637.1086956521594</v>
      </c>
      <c r="N36" s="18">
        <f t="shared" si="4"/>
        <v>145.8943801925079</v>
      </c>
      <c r="O36" s="16">
        <f t="shared" si="5"/>
        <v>23</v>
      </c>
      <c r="P36" s="16">
        <v>180</v>
      </c>
      <c r="Q36" s="16">
        <f t="shared" si="6"/>
        <v>4056</v>
      </c>
      <c r="R36" s="17">
        <f t="shared" si="7"/>
        <v>28734.989130434747</v>
      </c>
      <c r="S36" s="18">
        <f t="shared" si="8"/>
        <v>141.15195873535498</v>
      </c>
      <c r="T36" s="19">
        <f t="shared" si="9"/>
        <v>25</v>
      </c>
    </row>
    <row r="37" spans="1:20">
      <c r="A37" s="15" t="s">
        <v>56</v>
      </c>
      <c r="B37" s="16">
        <v>1057</v>
      </c>
      <c r="C37" s="17">
        <v>5354.380434782609</v>
      </c>
      <c r="D37" s="18">
        <f t="shared" si="0"/>
        <v>197.40846076861081</v>
      </c>
      <c r="E37" s="16">
        <f t="shared" si="1"/>
        <v>9</v>
      </c>
      <c r="F37" s="16">
        <v>62</v>
      </c>
      <c r="G37" s="16">
        <v>974</v>
      </c>
      <c r="H37" s="17">
        <v>5657.2282608695532</v>
      </c>
      <c r="I37" s="18">
        <f t="shared" si="2"/>
        <v>172.16911800025014</v>
      </c>
      <c r="J37" s="16">
        <f t="shared" si="3"/>
        <v>15</v>
      </c>
      <c r="K37" s="16">
        <v>64</v>
      </c>
      <c r="L37" s="16">
        <v>860</v>
      </c>
      <c r="M37" s="17">
        <v>5912.1304347825962</v>
      </c>
      <c r="N37" s="18">
        <f t="shared" si="4"/>
        <v>145.46363776759677</v>
      </c>
      <c r="O37" s="16">
        <f t="shared" si="5"/>
        <v>24</v>
      </c>
      <c r="P37" s="16">
        <v>65</v>
      </c>
      <c r="Q37" s="16">
        <f t="shared" si="6"/>
        <v>2891</v>
      </c>
      <c r="R37" s="17">
        <f t="shared" si="7"/>
        <v>16923.739130434758</v>
      </c>
      <c r="S37" s="18">
        <f t="shared" si="8"/>
        <v>170.82513372006417</v>
      </c>
      <c r="T37" s="19">
        <f t="shared" si="9"/>
        <v>14</v>
      </c>
    </row>
    <row r="38" spans="1:20">
      <c r="A38" s="15" t="s">
        <v>57</v>
      </c>
      <c r="B38" s="16">
        <v>407</v>
      </c>
      <c r="C38" s="17">
        <v>5465.1956521739121</v>
      </c>
      <c r="D38" s="18">
        <f t="shared" si="0"/>
        <v>74.471258835556227</v>
      </c>
      <c r="E38" s="16">
        <f t="shared" si="1"/>
        <v>40</v>
      </c>
      <c r="F38" s="16">
        <v>72</v>
      </c>
      <c r="G38" s="16">
        <v>489</v>
      </c>
      <c r="H38" s="17">
        <v>5813.3586956521649</v>
      </c>
      <c r="I38" s="18">
        <f t="shared" si="2"/>
        <v>84.116605494466583</v>
      </c>
      <c r="J38" s="16">
        <f t="shared" si="3"/>
        <v>42</v>
      </c>
      <c r="K38" s="16">
        <v>73</v>
      </c>
      <c r="L38" s="16">
        <v>375</v>
      </c>
      <c r="M38" s="17">
        <v>5924.9130434782492</v>
      </c>
      <c r="N38" s="18">
        <f t="shared" si="4"/>
        <v>63.292068127949172</v>
      </c>
      <c r="O38" s="16">
        <f t="shared" si="5"/>
        <v>45</v>
      </c>
      <c r="P38" s="16">
        <v>74</v>
      </c>
      <c r="Q38" s="16">
        <f t="shared" si="6"/>
        <v>1271</v>
      </c>
      <c r="R38" s="17">
        <f t="shared" si="7"/>
        <v>17203.467391304326</v>
      </c>
      <c r="S38" s="18">
        <f t="shared" si="8"/>
        <v>73.880455090259332</v>
      </c>
      <c r="T38" s="19">
        <f t="shared" si="9"/>
        <v>44</v>
      </c>
    </row>
    <row r="39" spans="1:20">
      <c r="A39" s="15" t="s">
        <v>58</v>
      </c>
      <c r="B39" s="16">
        <v>1618</v>
      </c>
      <c r="C39" s="17">
        <v>38639.717391304337</v>
      </c>
      <c r="D39" s="18">
        <f t="shared" si="0"/>
        <v>41.874012266045256</v>
      </c>
      <c r="E39" s="16">
        <f t="shared" si="1"/>
        <v>48</v>
      </c>
      <c r="F39" s="16">
        <v>347</v>
      </c>
      <c r="G39" s="16">
        <v>2548</v>
      </c>
      <c r="H39" s="17">
        <v>39755.467391304177</v>
      </c>
      <c r="I39" s="18">
        <f t="shared" si="2"/>
        <v>64.091813458526488</v>
      </c>
      <c r="J39" s="16">
        <f t="shared" si="3"/>
        <v>46</v>
      </c>
      <c r="K39" s="16">
        <v>346</v>
      </c>
      <c r="L39" s="16">
        <v>2556</v>
      </c>
      <c r="M39" s="17">
        <v>40845.64130434765</v>
      </c>
      <c r="N39" s="18">
        <f t="shared" si="4"/>
        <v>62.577056409882758</v>
      </c>
      <c r="O39" s="16">
        <f t="shared" si="5"/>
        <v>46</v>
      </c>
      <c r="P39" s="16">
        <v>347</v>
      </c>
      <c r="Q39" s="16">
        <f t="shared" si="6"/>
        <v>6722</v>
      </c>
      <c r="R39" s="17">
        <f t="shared" si="7"/>
        <v>119240.82608695616</v>
      </c>
      <c r="S39" s="18">
        <f t="shared" si="8"/>
        <v>56.373309550019329</v>
      </c>
      <c r="T39" s="19">
        <f t="shared" si="9"/>
        <v>47</v>
      </c>
    </row>
    <row r="40" spans="1:20">
      <c r="A40" s="15" t="s">
        <v>59</v>
      </c>
      <c r="B40" s="16">
        <v>1217</v>
      </c>
      <c r="C40" s="17">
        <v>5052.45652173913</v>
      </c>
      <c r="D40" s="18">
        <f t="shared" si="0"/>
        <v>240.87292879486088</v>
      </c>
      <c r="E40" s="16">
        <f t="shared" si="1"/>
        <v>3</v>
      </c>
      <c r="F40" s="16">
        <v>67</v>
      </c>
      <c r="G40" s="16">
        <v>1190</v>
      </c>
      <c r="H40" s="17">
        <v>5260.836956521729</v>
      </c>
      <c r="I40" s="18">
        <f t="shared" si="2"/>
        <v>226.19974917199946</v>
      </c>
      <c r="J40" s="16">
        <f t="shared" si="3"/>
        <v>6</v>
      </c>
      <c r="K40" s="16">
        <v>66</v>
      </c>
      <c r="L40" s="16">
        <v>1060</v>
      </c>
      <c r="M40" s="17">
        <v>5355.2826086956438</v>
      </c>
      <c r="N40" s="18">
        <f t="shared" si="4"/>
        <v>197.93539901681831</v>
      </c>
      <c r="O40" s="16">
        <f t="shared" si="5"/>
        <v>9</v>
      </c>
      <c r="P40" s="16">
        <v>67</v>
      </c>
      <c r="Q40" s="16">
        <f t="shared" si="6"/>
        <v>3467</v>
      </c>
      <c r="R40" s="17">
        <f t="shared" si="7"/>
        <v>15668.576086956502</v>
      </c>
      <c r="S40" s="18">
        <f t="shared" si="8"/>
        <v>221.27090430930394</v>
      </c>
      <c r="T40" s="19">
        <f t="shared" si="9"/>
        <v>6</v>
      </c>
    </row>
    <row r="41" spans="1:20">
      <c r="A41" s="15" t="s">
        <v>60</v>
      </c>
      <c r="B41" s="16">
        <v>2656</v>
      </c>
      <c r="C41" s="17">
        <v>95251.456521739121</v>
      </c>
      <c r="D41" s="18">
        <f t="shared" ref="D41:D60" si="10">B41/C41*1000</f>
        <v>27.884088044300135</v>
      </c>
      <c r="E41" s="16">
        <f t="shared" ref="E41:E60" si="11">RANK(D41,$D$9:$D$60,0)</f>
        <v>51</v>
      </c>
      <c r="F41" s="16">
        <v>599</v>
      </c>
      <c r="G41" s="16">
        <v>3439</v>
      </c>
      <c r="H41" s="17">
        <v>97197.086956521482</v>
      </c>
      <c r="I41" s="18">
        <f t="shared" ref="I41:I60" si="12">G41/H41*1000</f>
        <v>35.381718811576569</v>
      </c>
      <c r="J41" s="16">
        <f t="shared" ref="J41:J60" si="13">RANK(I41,$I$9:$I$60,0)</f>
        <v>51</v>
      </c>
      <c r="K41" s="16">
        <v>603</v>
      </c>
      <c r="L41" s="16">
        <v>3711</v>
      </c>
      <c r="M41" s="17">
        <v>97924.032608695183</v>
      </c>
      <c r="N41" s="18">
        <f t="shared" ref="N41:N60" si="14">L41/M41*1000</f>
        <v>37.896723624824261</v>
      </c>
      <c r="O41" s="16">
        <f t="shared" ref="O41:O60" si="15">RANK(N41,$N$9:$N$60,0)</f>
        <v>51</v>
      </c>
      <c r="P41" s="16">
        <v>596</v>
      </c>
      <c r="Q41" s="16">
        <f t="shared" ref="Q41:Q60" si="16">SUM(B41,G41,L41)</f>
        <v>9806</v>
      </c>
      <c r="R41" s="17">
        <f t="shared" ref="R41:R60" si="17">SUM(C41,H41,M41)</f>
        <v>290372.57608695579</v>
      </c>
      <c r="S41" s="18">
        <f t="shared" ref="S41:S60" si="18">Q41/R41*1000</f>
        <v>33.770406737940256</v>
      </c>
      <c r="T41" s="19">
        <f t="shared" ref="T41:T60" si="19">RANK(S41,$S$9:$S$60,0)</f>
        <v>51</v>
      </c>
    </row>
    <row r="42" spans="1:20">
      <c r="A42" s="15" t="s">
        <v>61</v>
      </c>
      <c r="B42" s="16">
        <v>3829</v>
      </c>
      <c r="C42" s="17">
        <v>32321.445652173912</v>
      </c>
      <c r="D42" s="18">
        <f t="shared" si="10"/>
        <v>118.46623573727634</v>
      </c>
      <c r="E42" s="16">
        <f t="shared" si="11"/>
        <v>29</v>
      </c>
      <c r="F42" s="16">
        <v>405</v>
      </c>
      <c r="G42" s="16">
        <v>3479</v>
      </c>
      <c r="H42" s="17">
        <v>33920.858695652074</v>
      </c>
      <c r="I42" s="18">
        <f t="shared" si="12"/>
        <v>102.56226209408824</v>
      </c>
      <c r="J42" s="16">
        <f t="shared" si="13"/>
        <v>37</v>
      </c>
      <c r="K42" s="16">
        <v>413</v>
      </c>
      <c r="L42" s="16">
        <v>3530</v>
      </c>
      <c r="M42" s="17">
        <v>34976.228260869459</v>
      </c>
      <c r="N42" s="18">
        <f t="shared" si="14"/>
        <v>100.92569083411652</v>
      </c>
      <c r="O42" s="16">
        <f t="shared" si="15"/>
        <v>39</v>
      </c>
      <c r="P42" s="16">
        <v>410</v>
      </c>
      <c r="Q42" s="16">
        <f t="shared" si="16"/>
        <v>10838</v>
      </c>
      <c r="R42" s="17">
        <f t="shared" si="17"/>
        <v>101218.53260869544</v>
      </c>
      <c r="S42" s="18">
        <f t="shared" si="18"/>
        <v>107.07525312483075</v>
      </c>
      <c r="T42" s="19">
        <f t="shared" si="19"/>
        <v>35</v>
      </c>
    </row>
    <row r="43" spans="1:20">
      <c r="A43" s="15" t="s">
        <v>62</v>
      </c>
      <c r="B43" s="16">
        <v>474</v>
      </c>
      <c r="C43" s="17">
        <v>4500.9782608695659</v>
      </c>
      <c r="D43" s="18">
        <f t="shared" si="10"/>
        <v>105.31043975947256</v>
      </c>
      <c r="E43" s="16">
        <f t="shared" si="11"/>
        <v>34</v>
      </c>
      <c r="F43" s="16">
        <v>75</v>
      </c>
      <c r="G43" s="16">
        <v>485</v>
      </c>
      <c r="H43" s="17">
        <v>4485.6521739130349</v>
      </c>
      <c r="I43" s="18">
        <f t="shared" si="12"/>
        <v>108.12251623533994</v>
      </c>
      <c r="J43" s="16">
        <f t="shared" si="13"/>
        <v>34</v>
      </c>
      <c r="K43" s="16">
        <v>72</v>
      </c>
      <c r="L43" s="16">
        <v>563</v>
      </c>
      <c r="M43" s="17">
        <v>4507.7499999999927</v>
      </c>
      <c r="N43" s="18">
        <f t="shared" si="14"/>
        <v>124.89601242304938</v>
      </c>
      <c r="O43" s="16">
        <f t="shared" si="15"/>
        <v>29</v>
      </c>
      <c r="P43" s="16">
        <v>73</v>
      </c>
      <c r="Q43" s="16">
        <f t="shared" si="16"/>
        <v>1522</v>
      </c>
      <c r="R43" s="17">
        <f t="shared" si="17"/>
        <v>13494.380434782594</v>
      </c>
      <c r="S43" s="18">
        <f t="shared" si="18"/>
        <v>112.78769020598764</v>
      </c>
      <c r="T43" s="19">
        <f t="shared" si="19"/>
        <v>34</v>
      </c>
    </row>
    <row r="44" spans="1:20">
      <c r="A44" s="15" t="s">
        <v>63</v>
      </c>
      <c r="B44" s="16">
        <v>8258</v>
      </c>
      <c r="C44" s="17">
        <v>64551.032608695736</v>
      </c>
      <c r="D44" s="18">
        <f t="shared" si="10"/>
        <v>127.92978928872404</v>
      </c>
      <c r="E44" s="16">
        <f t="shared" si="11"/>
        <v>25</v>
      </c>
      <c r="F44" s="16">
        <v>936</v>
      </c>
      <c r="G44" s="16">
        <v>7093</v>
      </c>
      <c r="H44" s="17">
        <v>65889.119565217203</v>
      </c>
      <c r="I44" s="18">
        <f t="shared" si="12"/>
        <v>107.6505506038722</v>
      </c>
      <c r="J44" s="16">
        <f t="shared" si="13"/>
        <v>35</v>
      </c>
      <c r="K44" s="16">
        <v>924</v>
      </c>
      <c r="L44" s="16">
        <v>7041</v>
      </c>
      <c r="M44" s="17">
        <v>66337.445652173818</v>
      </c>
      <c r="N44" s="18">
        <f t="shared" si="14"/>
        <v>106.13914857255696</v>
      </c>
      <c r="O44" s="16">
        <f t="shared" si="15"/>
        <v>36</v>
      </c>
      <c r="P44" s="16">
        <v>915</v>
      </c>
      <c r="Q44" s="16">
        <f t="shared" si="16"/>
        <v>22392</v>
      </c>
      <c r="R44" s="17">
        <f t="shared" si="17"/>
        <v>196777.59782608674</v>
      </c>
      <c r="S44" s="18">
        <f t="shared" si="18"/>
        <v>113.79344116086928</v>
      </c>
      <c r="T44" s="19">
        <f t="shared" si="19"/>
        <v>33</v>
      </c>
    </row>
    <row r="45" spans="1:20">
      <c r="A45" s="15" t="s">
        <v>64</v>
      </c>
      <c r="B45" s="16">
        <v>2144</v>
      </c>
      <c r="C45" s="17">
        <v>15643.945652173912</v>
      </c>
      <c r="D45" s="18">
        <f t="shared" si="10"/>
        <v>137.04982410892393</v>
      </c>
      <c r="E45" s="16">
        <f t="shared" si="11"/>
        <v>22</v>
      </c>
      <c r="F45" s="16">
        <v>276</v>
      </c>
      <c r="G45" s="16">
        <v>3075</v>
      </c>
      <c r="H45" s="17">
        <v>16352.652173913017</v>
      </c>
      <c r="I45" s="18">
        <f t="shared" si="12"/>
        <v>188.04289159317361</v>
      </c>
      <c r="J45" s="16">
        <f t="shared" si="13"/>
        <v>11</v>
      </c>
      <c r="K45" s="16">
        <v>279</v>
      </c>
      <c r="L45" s="16">
        <v>2382</v>
      </c>
      <c r="M45" s="17">
        <v>16395.152173913018</v>
      </c>
      <c r="N45" s="18">
        <f t="shared" si="14"/>
        <v>145.28684910836603</v>
      </c>
      <c r="O45" s="16">
        <f t="shared" si="15"/>
        <v>25</v>
      </c>
      <c r="P45" s="16">
        <v>273</v>
      </c>
      <c r="Q45" s="16">
        <f t="shared" si="16"/>
        <v>7601</v>
      </c>
      <c r="R45" s="17">
        <f t="shared" si="17"/>
        <v>48391.749999999949</v>
      </c>
      <c r="S45" s="18">
        <f t="shared" si="18"/>
        <v>157.07222822071961</v>
      </c>
      <c r="T45" s="19">
        <f t="shared" si="19"/>
        <v>18</v>
      </c>
    </row>
    <row r="46" spans="1:20">
      <c r="A46" s="15" t="s">
        <v>65</v>
      </c>
      <c r="B46" s="16">
        <v>1474</v>
      </c>
      <c r="C46" s="17">
        <v>6113.467391304348</v>
      </c>
      <c r="D46" s="18">
        <f t="shared" si="10"/>
        <v>241.10703560741698</v>
      </c>
      <c r="E46" s="16">
        <f t="shared" si="11"/>
        <v>2</v>
      </c>
      <c r="F46" s="16">
        <v>125</v>
      </c>
      <c r="G46" s="16">
        <v>2170</v>
      </c>
      <c r="H46" s="17">
        <v>6558.0108695652088</v>
      </c>
      <c r="I46" s="18">
        <f t="shared" si="12"/>
        <v>330.89301667227477</v>
      </c>
      <c r="J46" s="16">
        <f t="shared" si="13"/>
        <v>2</v>
      </c>
      <c r="K46" s="16">
        <v>126</v>
      </c>
      <c r="L46" s="16">
        <v>1787</v>
      </c>
      <c r="M46" s="17">
        <v>6730.7173913043362</v>
      </c>
      <c r="N46" s="18">
        <f t="shared" si="14"/>
        <v>265.49918769560753</v>
      </c>
      <c r="O46" s="16">
        <f t="shared" si="15"/>
        <v>2</v>
      </c>
      <c r="P46" s="16">
        <v>126</v>
      </c>
      <c r="Q46" s="16">
        <f t="shared" si="16"/>
        <v>5431</v>
      </c>
      <c r="R46" s="17">
        <f t="shared" si="17"/>
        <v>19402.195652173894</v>
      </c>
      <c r="S46" s="18">
        <f t="shared" si="18"/>
        <v>279.91677320249528</v>
      </c>
      <c r="T46" s="19">
        <f t="shared" si="19"/>
        <v>2</v>
      </c>
    </row>
    <row r="47" spans="1:20">
      <c r="A47" s="15" t="s">
        <v>66</v>
      </c>
      <c r="B47" s="16">
        <v>7217</v>
      </c>
      <c r="C47" s="17">
        <v>64878.326086956549</v>
      </c>
      <c r="D47" s="18">
        <f t="shared" si="10"/>
        <v>111.23899821840411</v>
      </c>
      <c r="E47" s="16">
        <f t="shared" si="11"/>
        <v>33</v>
      </c>
      <c r="F47" s="16">
        <v>666</v>
      </c>
      <c r="G47" s="16">
        <v>8869</v>
      </c>
      <c r="H47" s="17">
        <v>66166.641304347606</v>
      </c>
      <c r="I47" s="18">
        <f t="shared" si="12"/>
        <v>134.04035364595794</v>
      </c>
      <c r="J47" s="16">
        <f t="shared" si="13"/>
        <v>27</v>
      </c>
      <c r="K47" s="16">
        <v>664</v>
      </c>
      <c r="L47" s="16">
        <v>8950</v>
      </c>
      <c r="M47" s="17">
        <v>66873.065217391122</v>
      </c>
      <c r="N47" s="18">
        <f t="shared" si="14"/>
        <v>133.83564774405536</v>
      </c>
      <c r="O47" s="16">
        <f t="shared" si="15"/>
        <v>28</v>
      </c>
      <c r="P47" s="16">
        <v>656</v>
      </c>
      <c r="Q47" s="16">
        <f t="shared" si="16"/>
        <v>25036</v>
      </c>
      <c r="R47" s="17">
        <f t="shared" si="17"/>
        <v>197918.03260869527</v>
      </c>
      <c r="S47" s="18">
        <f t="shared" si="18"/>
        <v>126.49681117990293</v>
      </c>
      <c r="T47" s="19">
        <f t="shared" si="19"/>
        <v>29</v>
      </c>
    </row>
    <row r="48" spans="1:20">
      <c r="A48" s="15" t="s">
        <v>67</v>
      </c>
      <c r="B48" s="16">
        <v>69</v>
      </c>
      <c r="C48" s="17">
        <v>131.5978260869565</v>
      </c>
      <c r="D48" s="18">
        <f t="shared" si="10"/>
        <v>524.32477079375576</v>
      </c>
      <c r="E48" s="16">
        <f t="shared" si="11"/>
        <v>1</v>
      </c>
      <c r="F48" s="16">
        <v>5</v>
      </c>
      <c r="G48" s="16">
        <v>76</v>
      </c>
      <c r="H48" s="17">
        <v>112.36956521739111</v>
      </c>
      <c r="I48" s="18">
        <f t="shared" si="12"/>
        <v>676.33971754691549</v>
      </c>
      <c r="J48" s="16">
        <f t="shared" si="13"/>
        <v>1</v>
      </c>
      <c r="K48" s="16">
        <v>5</v>
      </c>
      <c r="L48" s="16">
        <v>100</v>
      </c>
      <c r="M48" s="17">
        <v>121.4673913043475</v>
      </c>
      <c r="N48" s="18">
        <f t="shared" si="14"/>
        <v>823.2662192393758</v>
      </c>
      <c r="O48" s="16">
        <f t="shared" si="15"/>
        <v>1</v>
      </c>
      <c r="P48" s="16">
        <v>6</v>
      </c>
      <c r="Q48" s="16">
        <f t="shared" si="16"/>
        <v>245</v>
      </c>
      <c r="R48" s="17">
        <f t="shared" si="17"/>
        <v>365.43478260869512</v>
      </c>
      <c r="S48" s="18">
        <f t="shared" si="18"/>
        <v>670.4342653182639</v>
      </c>
      <c r="T48" s="19">
        <f t="shared" si="19"/>
        <v>1</v>
      </c>
    </row>
    <row r="49" spans="1:20">
      <c r="A49" s="15" t="s">
        <v>68</v>
      </c>
      <c r="B49" s="16">
        <v>904</v>
      </c>
      <c r="C49" s="17">
        <v>6782.9021739130449</v>
      </c>
      <c r="D49" s="18">
        <f t="shared" si="10"/>
        <v>133.2762845197403</v>
      </c>
      <c r="E49" s="16">
        <f t="shared" si="11"/>
        <v>24</v>
      </c>
      <c r="F49" s="16">
        <v>74</v>
      </c>
      <c r="G49" s="16">
        <v>898</v>
      </c>
      <c r="H49" s="17">
        <v>6872.6739130434617</v>
      </c>
      <c r="I49" s="18">
        <f t="shared" si="12"/>
        <v>130.66239012092663</v>
      </c>
      <c r="J49" s="16">
        <f t="shared" si="13"/>
        <v>29</v>
      </c>
      <c r="K49" s="16">
        <v>73</v>
      </c>
      <c r="L49" s="16">
        <v>781</v>
      </c>
      <c r="M49" s="17">
        <v>6775.173913043458</v>
      </c>
      <c r="N49" s="18">
        <f t="shared" si="14"/>
        <v>115.27379370977195</v>
      </c>
      <c r="O49" s="16">
        <f t="shared" si="15"/>
        <v>31</v>
      </c>
      <c r="P49" s="16">
        <v>72</v>
      </c>
      <c r="Q49" s="16">
        <f t="shared" si="16"/>
        <v>2583</v>
      </c>
      <c r="R49" s="17">
        <f t="shared" si="17"/>
        <v>20430.749999999964</v>
      </c>
      <c r="S49" s="18">
        <f t="shared" si="18"/>
        <v>126.42707683271561</v>
      </c>
      <c r="T49" s="19">
        <f t="shared" si="19"/>
        <v>30</v>
      </c>
    </row>
    <row r="50" spans="1:20">
      <c r="A50" s="15" t="s">
        <v>69</v>
      </c>
      <c r="B50" s="16">
        <v>699</v>
      </c>
      <c r="C50" s="17">
        <v>15518.847826086958</v>
      </c>
      <c r="D50" s="18">
        <f t="shared" si="10"/>
        <v>45.042003622523517</v>
      </c>
      <c r="E50" s="16">
        <f t="shared" si="11"/>
        <v>47</v>
      </c>
      <c r="F50" s="16">
        <v>184</v>
      </c>
      <c r="G50" s="16">
        <v>864</v>
      </c>
      <c r="H50" s="17">
        <v>16076.336956521689</v>
      </c>
      <c r="I50" s="18">
        <f t="shared" si="12"/>
        <v>53.743586137605874</v>
      </c>
      <c r="J50" s="16">
        <f t="shared" si="13"/>
        <v>48</v>
      </c>
      <c r="K50" s="16">
        <v>185</v>
      </c>
      <c r="L50" s="16">
        <v>726</v>
      </c>
      <c r="M50" s="17">
        <v>16493.402173912989</v>
      </c>
      <c r="N50" s="18">
        <f t="shared" si="14"/>
        <v>44.017601241076122</v>
      </c>
      <c r="O50" s="16">
        <f t="shared" si="15"/>
        <v>48</v>
      </c>
      <c r="P50" s="16">
        <v>183</v>
      </c>
      <c r="Q50" s="16">
        <f t="shared" si="16"/>
        <v>2289</v>
      </c>
      <c r="R50" s="17">
        <f t="shared" si="17"/>
        <v>48088.586956521634</v>
      </c>
      <c r="S50" s="18">
        <f t="shared" si="18"/>
        <v>47.599651910536593</v>
      </c>
      <c r="T50" s="19">
        <f t="shared" si="19"/>
        <v>49</v>
      </c>
    </row>
    <row r="51" spans="1:20">
      <c r="A51" s="15" t="s">
        <v>70</v>
      </c>
      <c r="B51" s="16">
        <v>332</v>
      </c>
      <c r="C51" s="17">
        <v>4631.9456521739139</v>
      </c>
      <c r="D51" s="18">
        <f t="shared" si="10"/>
        <v>71.676143230260536</v>
      </c>
      <c r="E51" s="16">
        <f t="shared" si="11"/>
        <v>43</v>
      </c>
      <c r="F51" s="16">
        <v>94</v>
      </c>
      <c r="G51" s="16">
        <v>410</v>
      </c>
      <c r="H51" s="17">
        <v>4785.6086956521667</v>
      </c>
      <c r="I51" s="18">
        <f t="shared" si="12"/>
        <v>85.673532057164266</v>
      </c>
      <c r="J51" s="16">
        <f t="shared" si="13"/>
        <v>40</v>
      </c>
      <c r="K51" s="16">
        <v>93</v>
      </c>
      <c r="L51" s="16">
        <v>518</v>
      </c>
      <c r="M51" s="17">
        <v>4797.5217391304295</v>
      </c>
      <c r="N51" s="18">
        <f t="shared" si="14"/>
        <v>107.97241329309529</v>
      </c>
      <c r="O51" s="16">
        <f t="shared" si="15"/>
        <v>35</v>
      </c>
      <c r="P51" s="16">
        <v>94</v>
      </c>
      <c r="Q51" s="16">
        <f t="shared" si="16"/>
        <v>1260</v>
      </c>
      <c r="R51" s="17">
        <f t="shared" si="17"/>
        <v>14215.076086956509</v>
      </c>
      <c r="S51" s="18">
        <f t="shared" si="18"/>
        <v>88.638287427539893</v>
      </c>
      <c r="T51" s="19">
        <f t="shared" si="19"/>
        <v>39</v>
      </c>
    </row>
    <row r="52" spans="1:20">
      <c r="A52" s="15" t="s">
        <v>71</v>
      </c>
      <c r="B52" s="16">
        <v>1588</v>
      </c>
      <c r="C52" s="17">
        <v>24001.619565217396</v>
      </c>
      <c r="D52" s="18">
        <f t="shared" si="10"/>
        <v>66.162201916627907</v>
      </c>
      <c r="E52" s="16">
        <f t="shared" si="11"/>
        <v>45</v>
      </c>
      <c r="F52" s="16">
        <v>307</v>
      </c>
      <c r="G52" s="16">
        <v>1296</v>
      </c>
      <c r="H52" s="17">
        <v>24479.249999999953</v>
      </c>
      <c r="I52" s="18">
        <f t="shared" si="12"/>
        <v>52.942798492600978</v>
      </c>
      <c r="J52" s="16">
        <f t="shared" si="13"/>
        <v>49</v>
      </c>
      <c r="K52" s="16">
        <v>301</v>
      </c>
      <c r="L52" s="16">
        <v>1005</v>
      </c>
      <c r="M52" s="17">
        <v>24721.749999999945</v>
      </c>
      <c r="N52" s="18">
        <f t="shared" si="14"/>
        <v>40.652461900957746</v>
      </c>
      <c r="O52" s="16">
        <f t="shared" si="15"/>
        <v>49</v>
      </c>
      <c r="P52" s="16">
        <v>303</v>
      </c>
      <c r="Q52" s="16">
        <f t="shared" si="16"/>
        <v>3889</v>
      </c>
      <c r="R52" s="17">
        <f t="shared" si="17"/>
        <v>73202.61956521729</v>
      </c>
      <c r="S52" s="18">
        <f t="shared" si="18"/>
        <v>53.126514093327394</v>
      </c>
      <c r="T52" s="19">
        <f t="shared" si="19"/>
        <v>48</v>
      </c>
    </row>
    <row r="53" spans="1:20">
      <c r="A53" s="15" t="s">
        <v>72</v>
      </c>
      <c r="B53" s="16">
        <v>9693</v>
      </c>
      <c r="C53" s="17">
        <v>83245.086956521802</v>
      </c>
      <c r="D53" s="18">
        <f t="shared" si="10"/>
        <v>116.43930416052747</v>
      </c>
      <c r="E53" s="16">
        <f t="shared" si="11"/>
        <v>31</v>
      </c>
      <c r="F53" s="16">
        <v>1178</v>
      </c>
      <c r="G53" s="16">
        <v>12686</v>
      </c>
      <c r="H53" s="17">
        <v>85449.391304347795</v>
      </c>
      <c r="I53" s="18">
        <f t="shared" si="12"/>
        <v>148.46214591296354</v>
      </c>
      <c r="J53" s="16">
        <f t="shared" si="13"/>
        <v>23</v>
      </c>
      <c r="K53" s="16">
        <v>1172</v>
      </c>
      <c r="L53" s="16">
        <v>12371</v>
      </c>
      <c r="M53" s="17">
        <v>86380.173913043269</v>
      </c>
      <c r="N53" s="18">
        <f t="shared" si="14"/>
        <v>143.21573388418471</v>
      </c>
      <c r="O53" s="16">
        <f t="shared" si="15"/>
        <v>27</v>
      </c>
      <c r="P53" s="16">
        <v>1164</v>
      </c>
      <c r="Q53" s="16">
        <f t="shared" si="16"/>
        <v>34750</v>
      </c>
      <c r="R53" s="17">
        <f t="shared" si="17"/>
        <v>255074.65217391285</v>
      </c>
      <c r="S53" s="18">
        <f t="shared" si="18"/>
        <v>136.23462662337397</v>
      </c>
      <c r="T53" s="19">
        <f t="shared" si="19"/>
        <v>27</v>
      </c>
    </row>
    <row r="54" spans="1:20">
      <c r="A54" s="15" t="s">
        <v>73</v>
      </c>
      <c r="B54" s="16">
        <v>894</v>
      </c>
      <c r="C54" s="17">
        <v>5426.163043478261</v>
      </c>
      <c r="D54" s="18">
        <f t="shared" si="10"/>
        <v>164.75730508586616</v>
      </c>
      <c r="E54" s="16">
        <f t="shared" si="11"/>
        <v>15</v>
      </c>
      <c r="F54" s="16">
        <v>98</v>
      </c>
      <c r="G54" s="16">
        <v>987</v>
      </c>
      <c r="H54" s="17">
        <v>5507.8369565217336</v>
      </c>
      <c r="I54" s="18">
        <f t="shared" si="12"/>
        <v>179.19920429585528</v>
      </c>
      <c r="J54" s="16">
        <f t="shared" si="13"/>
        <v>12</v>
      </c>
      <c r="K54" s="16">
        <v>97</v>
      </c>
      <c r="L54" s="16">
        <v>953</v>
      </c>
      <c r="M54" s="17">
        <v>5655.1195652173838</v>
      </c>
      <c r="N54" s="18">
        <f t="shared" si="14"/>
        <v>168.51986753057562</v>
      </c>
      <c r="O54" s="16">
        <f t="shared" si="15"/>
        <v>15</v>
      </c>
      <c r="P54" s="16">
        <v>98</v>
      </c>
      <c r="Q54" s="16">
        <f t="shared" si="16"/>
        <v>2834</v>
      </c>
      <c r="R54" s="17">
        <f t="shared" si="17"/>
        <v>16589.119565217377</v>
      </c>
      <c r="S54" s="18">
        <f t="shared" si="18"/>
        <v>170.83486491604319</v>
      </c>
      <c r="T54" s="19">
        <f t="shared" si="19"/>
        <v>13</v>
      </c>
    </row>
    <row r="55" spans="1:20">
      <c r="A55" s="15" t="s">
        <v>74</v>
      </c>
      <c r="B55" s="16">
        <v>319</v>
      </c>
      <c r="C55" s="17">
        <v>2366.9891304347834</v>
      </c>
      <c r="D55" s="18">
        <f t="shared" si="10"/>
        <v>134.77036962202021</v>
      </c>
      <c r="E55" s="16">
        <f t="shared" si="11"/>
        <v>23</v>
      </c>
      <c r="F55" s="16">
        <v>35</v>
      </c>
      <c r="G55" s="16">
        <v>331</v>
      </c>
      <c r="H55" s="17">
        <v>2411.293478260865</v>
      </c>
      <c r="I55" s="18">
        <f t="shared" si="12"/>
        <v>137.27072336243879</v>
      </c>
      <c r="J55" s="16">
        <f t="shared" si="13"/>
        <v>26</v>
      </c>
      <c r="K55" s="16">
        <v>34</v>
      </c>
      <c r="L55" s="16">
        <v>413</v>
      </c>
      <c r="M55" s="17">
        <v>2338.4673913043439</v>
      </c>
      <c r="N55" s="18">
        <f t="shared" si="14"/>
        <v>176.61140007158193</v>
      </c>
      <c r="O55" s="16">
        <f t="shared" si="15"/>
        <v>14</v>
      </c>
      <c r="P55" s="16">
        <v>32</v>
      </c>
      <c r="Q55" s="16">
        <f t="shared" si="16"/>
        <v>1063</v>
      </c>
      <c r="R55" s="17">
        <f t="shared" si="17"/>
        <v>7116.7499999999927</v>
      </c>
      <c r="S55" s="18">
        <f t="shared" si="18"/>
        <v>149.36593248322635</v>
      </c>
      <c r="T55" s="19">
        <f t="shared" si="19"/>
        <v>20</v>
      </c>
    </row>
    <row r="56" spans="1:20">
      <c r="A56" s="15" t="s">
        <v>75</v>
      </c>
      <c r="B56" s="16">
        <v>2628</v>
      </c>
      <c r="C56" s="17">
        <v>26797.369565217396</v>
      </c>
      <c r="D56" s="18">
        <f t="shared" si="10"/>
        <v>98.069327051081416</v>
      </c>
      <c r="E56" s="16">
        <f t="shared" si="11"/>
        <v>36</v>
      </c>
      <c r="F56" s="16">
        <v>285</v>
      </c>
      <c r="G56" s="16">
        <v>2356</v>
      </c>
      <c r="H56" s="17">
        <v>27795.510869565111</v>
      </c>
      <c r="I56" s="18">
        <f t="shared" si="12"/>
        <v>84.761888747283962</v>
      </c>
      <c r="J56" s="16">
        <f t="shared" si="13"/>
        <v>41</v>
      </c>
      <c r="K56" s="16">
        <v>287</v>
      </c>
      <c r="L56" s="16">
        <v>2272</v>
      </c>
      <c r="M56" s="17">
        <v>28244.869565217294</v>
      </c>
      <c r="N56" s="18">
        <f t="shared" si="14"/>
        <v>80.439387222304589</v>
      </c>
      <c r="O56" s="16">
        <f t="shared" si="15"/>
        <v>41</v>
      </c>
      <c r="P56" s="16">
        <v>289</v>
      </c>
      <c r="Q56" s="16">
        <f t="shared" si="16"/>
        <v>7256</v>
      </c>
      <c r="R56" s="17">
        <f t="shared" si="17"/>
        <v>82837.749999999796</v>
      </c>
      <c r="S56" s="18">
        <f t="shared" si="18"/>
        <v>87.592915065897103</v>
      </c>
      <c r="T56" s="19">
        <f t="shared" si="19"/>
        <v>41</v>
      </c>
    </row>
    <row r="57" spans="1:20">
      <c r="A57" s="15" t="s">
        <v>76</v>
      </c>
      <c r="B57" s="16">
        <v>2795</v>
      </c>
      <c r="C57" s="17">
        <v>12647.510869565214</v>
      </c>
      <c r="D57" s="18">
        <f t="shared" si="10"/>
        <v>220.99210104067572</v>
      </c>
      <c r="E57" s="16">
        <f t="shared" si="11"/>
        <v>5</v>
      </c>
      <c r="F57" s="16">
        <v>192</v>
      </c>
      <c r="G57" s="16">
        <v>3057</v>
      </c>
      <c r="H57" s="17">
        <v>13190.5108695652</v>
      </c>
      <c r="I57" s="18">
        <f t="shared" si="12"/>
        <v>231.7575134298622</v>
      </c>
      <c r="J57" s="16">
        <f t="shared" si="13"/>
        <v>5</v>
      </c>
      <c r="K57" s="16">
        <v>187</v>
      </c>
      <c r="L57" s="16">
        <v>3599</v>
      </c>
      <c r="M57" s="17">
        <v>13613.19565217389</v>
      </c>
      <c r="N57" s="18">
        <f t="shared" si="14"/>
        <v>264.37583738284673</v>
      </c>
      <c r="O57" s="16">
        <f t="shared" si="15"/>
        <v>3</v>
      </c>
      <c r="P57" s="16">
        <v>187</v>
      </c>
      <c r="Q57" s="16">
        <f t="shared" si="16"/>
        <v>9451</v>
      </c>
      <c r="R57" s="17">
        <f t="shared" si="17"/>
        <v>39451.217391304308</v>
      </c>
      <c r="S57" s="18">
        <f t="shared" si="18"/>
        <v>239.56168212145349</v>
      </c>
      <c r="T57" s="19">
        <f t="shared" si="19"/>
        <v>3</v>
      </c>
    </row>
    <row r="58" spans="1:20">
      <c r="A58" s="15" t="s">
        <v>77</v>
      </c>
      <c r="B58" s="16">
        <v>1553</v>
      </c>
      <c r="C58" s="17">
        <v>9128.4999999999964</v>
      </c>
      <c r="D58" s="18">
        <f t="shared" si="10"/>
        <v>170.12652681163397</v>
      </c>
      <c r="E58" s="16">
        <f t="shared" si="11"/>
        <v>13</v>
      </c>
      <c r="F58" s="16">
        <v>121</v>
      </c>
      <c r="G58" s="16">
        <v>1563</v>
      </c>
      <c r="H58" s="17">
        <v>9279.1630434782383</v>
      </c>
      <c r="I58" s="18">
        <f t="shared" si="12"/>
        <v>168.44191579309924</v>
      </c>
      <c r="J58" s="16">
        <f t="shared" si="13"/>
        <v>18</v>
      </c>
      <c r="K58" s="16">
        <v>120</v>
      </c>
      <c r="L58" s="16">
        <v>1514</v>
      </c>
      <c r="M58" s="17">
        <v>9484.7499999999764</v>
      </c>
      <c r="N58" s="18">
        <f t="shared" si="14"/>
        <v>159.62466063944794</v>
      </c>
      <c r="O58" s="16">
        <f t="shared" si="15"/>
        <v>19</v>
      </c>
      <c r="P58" s="16">
        <v>122</v>
      </c>
      <c r="Q58" s="16">
        <f t="shared" si="16"/>
        <v>4630</v>
      </c>
      <c r="R58" s="17">
        <f t="shared" si="17"/>
        <v>27892.413043478213</v>
      </c>
      <c r="S58" s="18">
        <f t="shared" si="18"/>
        <v>165.9949604497408</v>
      </c>
      <c r="T58" s="19">
        <f t="shared" si="19"/>
        <v>15</v>
      </c>
    </row>
    <row r="59" spans="1:20">
      <c r="A59" s="15" t="s">
        <v>78</v>
      </c>
      <c r="B59" s="16">
        <v>3261</v>
      </c>
      <c r="C59" s="17">
        <v>17080.989130434766</v>
      </c>
      <c r="D59" s="18">
        <f t="shared" si="10"/>
        <v>190.91400240923852</v>
      </c>
      <c r="E59" s="16">
        <f t="shared" si="11"/>
        <v>12</v>
      </c>
      <c r="F59" s="16">
        <v>332</v>
      </c>
      <c r="G59" s="16">
        <v>3065</v>
      </c>
      <c r="H59" s="17">
        <v>17352.59782608692</v>
      </c>
      <c r="I59" s="18">
        <f t="shared" si="12"/>
        <v>176.63061350919176</v>
      </c>
      <c r="J59" s="16">
        <f t="shared" si="13"/>
        <v>13</v>
      </c>
      <c r="K59" s="16">
        <v>324</v>
      </c>
      <c r="L59" s="16">
        <v>3438</v>
      </c>
      <c r="M59" s="17">
        <v>17470.999999999956</v>
      </c>
      <c r="N59" s="18">
        <f t="shared" si="14"/>
        <v>196.78324079903888</v>
      </c>
      <c r="O59" s="16">
        <f t="shared" si="15"/>
        <v>10</v>
      </c>
      <c r="P59" s="16">
        <v>322</v>
      </c>
      <c r="Q59" s="16">
        <f t="shared" si="16"/>
        <v>9764</v>
      </c>
      <c r="R59" s="17">
        <f t="shared" si="17"/>
        <v>51904.586956521642</v>
      </c>
      <c r="S59" s="18">
        <f t="shared" si="18"/>
        <v>188.11439551920344</v>
      </c>
      <c r="T59" s="19">
        <f t="shared" si="19"/>
        <v>10</v>
      </c>
    </row>
    <row r="60" spans="1:20">
      <c r="A60" s="20" t="s">
        <v>79</v>
      </c>
      <c r="B60" s="21">
        <v>276</v>
      </c>
      <c r="C60" s="22">
        <v>1938.8369565217386</v>
      </c>
      <c r="D60" s="23">
        <f t="shared" si="10"/>
        <v>142.35338307927773</v>
      </c>
      <c r="E60" s="21">
        <f t="shared" si="11"/>
        <v>19</v>
      </c>
      <c r="F60" s="21">
        <v>33</v>
      </c>
      <c r="G60" s="21">
        <v>281</v>
      </c>
      <c r="H60" s="22">
        <v>1813.5978260869542</v>
      </c>
      <c r="I60" s="23">
        <f t="shared" si="12"/>
        <v>154.94063565696359</v>
      </c>
      <c r="J60" s="21">
        <f t="shared" si="13"/>
        <v>21</v>
      </c>
      <c r="K60" s="21">
        <v>32</v>
      </c>
      <c r="L60" s="21">
        <v>287</v>
      </c>
      <c r="M60" s="22">
        <v>1946.6304347826065</v>
      </c>
      <c r="N60" s="23">
        <f t="shared" si="14"/>
        <v>147.43425093528413</v>
      </c>
      <c r="O60" s="21">
        <f t="shared" si="15"/>
        <v>22</v>
      </c>
      <c r="P60" s="21">
        <v>33</v>
      </c>
      <c r="Q60" s="21">
        <f t="shared" si="16"/>
        <v>844</v>
      </c>
      <c r="R60" s="22">
        <f t="shared" si="17"/>
        <v>5699.0652173912995</v>
      </c>
      <c r="S60" s="23">
        <f t="shared" si="18"/>
        <v>148.0944624785912</v>
      </c>
      <c r="T60" s="24">
        <f t="shared" si="19"/>
        <v>22</v>
      </c>
    </row>
  </sheetData>
  <mergeCells count="1">
    <mergeCell ref="A1:T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zoomScaleNormal="100" workbookViewId="0">
      <pane ySplit="3" topLeftCell="A4" activePane="bottomLeft" state="frozen"/>
      <selection pane="bottomLeft" sqref="A1:D1"/>
    </sheetView>
  </sheetViews>
  <sheetFormatPr baseColWidth="10" defaultColWidth="8.83203125" defaultRowHeight="15"/>
  <cols>
    <col min="1" max="1" width="24" style="25" customWidth="1"/>
    <col min="2" max="2" width="95" style="25" customWidth="1"/>
    <col min="3" max="16384" width="8.83203125" style="25"/>
  </cols>
  <sheetData>
    <row r="1" spans="1:4" ht="21">
      <c r="A1" s="30" t="s">
        <v>80</v>
      </c>
      <c r="B1" s="30"/>
      <c r="C1" s="30"/>
      <c r="D1" s="30"/>
    </row>
    <row r="3" spans="1:4">
      <c r="A3" s="26" t="s">
        <v>81</v>
      </c>
      <c r="B3" s="26" t="s">
        <v>82</v>
      </c>
    </row>
    <row r="4" spans="1:4" ht="28" customHeight="1">
      <c r="A4" s="27" t="s">
        <v>83</v>
      </c>
      <c r="B4" s="28" t="s">
        <v>95</v>
      </c>
    </row>
    <row r="5" spans="1:4" ht="31" customHeight="1">
      <c r="A5" s="27" t="s">
        <v>84</v>
      </c>
      <c r="B5" s="28" t="s">
        <v>96</v>
      </c>
    </row>
    <row r="6" spans="1:4" ht="30" customHeight="1">
      <c r="A6" s="27" t="s">
        <v>85</v>
      </c>
      <c r="B6" s="28" t="s">
        <v>86</v>
      </c>
    </row>
    <row r="7" spans="1:4" ht="35" customHeight="1">
      <c r="A7" s="27" t="s">
        <v>87</v>
      </c>
      <c r="B7" s="28" t="s">
        <v>88</v>
      </c>
    </row>
    <row r="8" spans="1:4" ht="32" customHeight="1">
      <c r="A8" s="27" t="s">
        <v>89</v>
      </c>
      <c r="B8" s="28" t="s">
        <v>90</v>
      </c>
    </row>
    <row r="9" spans="1:4" ht="32" customHeight="1">
      <c r="A9" s="27" t="s">
        <v>92</v>
      </c>
      <c r="B9" s="28" t="s">
        <v>93</v>
      </c>
    </row>
    <row r="10" spans="1:4" ht="30" customHeight="1">
      <c r="A10" s="27" t="s">
        <v>94</v>
      </c>
      <c r="B10" s="28" t="s">
        <v>91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93A28-C2BE-455A-AA9E-AF33C5AD7906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1e6f2d80-2360-440b-a86f-4e374efa82c3"/>
    <ds:schemaRef ds:uri="821b467c-dfb8-4b22-84bd-4d3765027b35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AA34123-95C1-4F6F-A514-3D4A2B03FA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2E1D0-924F-480B-ACDA-35D47BBA2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1b467c-dfb8-4b22-84bd-4d3765027b35"/>
    <ds:schemaRef ds:uri="1e6f2d80-2360-440b-a86f-4e374efa82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Resident-Adjusted Rates</vt:lpstr>
      <vt:lpstr>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Hayley Cronquist</cp:lastModifiedBy>
  <dcterms:created xsi:type="dcterms:W3CDTF">2026-09-13T17:23:26Z</dcterms:created>
  <dcterms:modified xsi:type="dcterms:W3CDTF">2026-09-15T01:35:40Z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  <property fmtid="{D5CDD505-2E9C-101B-9397-08002B2CF9AE}" pid="3" name="MediaServiceImageTags">
    <vt:lpwstr/>
  </property>
</Properties>
</file>