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Oct 2022\Providers\"/>
    </mc:Choice>
  </mc:AlternateContent>
  <xr:revisionPtr revIDLastSave="0" documentId="13_ncr:1_{96C816D4-99F2-4972-8E3C-41351AB1CF61}" xr6:coauthVersionLast="47" xr6:coauthVersionMax="47" xr10:uidLastSave="{00000000-0000-0000-0000-000000000000}"/>
  <bookViews>
    <workbookView xWindow="28680" yWindow="1620" windowWidth="29040" windowHeight="15720" xr2:uid="{00000000-000D-0000-FFFF-FFFF00000000}"/>
  </bookViews>
  <sheets>
    <sheet name="Provider Info - Oct 2022" sheetId="9" r:id="rId1"/>
    <sheet name="State Summary Data" sheetId="6" r:id="rId2"/>
    <sheet name="CMS Region Summary Data" sheetId="8" r:id="rId3"/>
    <sheet name="Notes" sheetId="10" r:id="rId4"/>
  </sheets>
  <definedNames>
    <definedName name="Slicer_County1">#N/A</definedName>
    <definedName name="Slicer_Ownership_Type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6" l="1"/>
  <c r="B12" i="6"/>
  <c r="C12" i="6" s="1"/>
  <c r="B13" i="6"/>
  <c r="C13" i="6" s="1"/>
  <c r="B11" i="6"/>
  <c r="C11" i="6" s="1"/>
  <c r="B9" i="6"/>
  <c r="B8" i="6"/>
  <c r="C8" i="6" s="1"/>
  <c r="B7" i="6"/>
  <c r="C7" i="6" s="1"/>
  <c r="B5" i="6"/>
  <c r="C5" i="6" s="1"/>
  <c r="B4" i="6"/>
  <c r="C4" i="6" s="1"/>
  <c r="B3" i="6"/>
  <c r="C3" i="6" s="1"/>
  <c r="B6" i="6" l="1"/>
  <c r="C6" i="6" s="1"/>
</calcChain>
</file>

<file path=xl/sharedStrings.xml><?xml version="1.0" encoding="utf-8"?>
<sst xmlns="http://schemas.openxmlformats.org/spreadsheetml/2006/main" count="1183" uniqueCount="541">
  <si>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</si>
  <si>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</si>
  <si>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</si>
  <si>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</si>
  <si>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</si>
  <si>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</si>
  <si>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</si>
  <si>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</si>
  <si>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</si>
  <si>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</si>
  <si>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</si>
  <si>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</si>
  <si>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</si>
  <si>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</si>
  <si>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</si>
  <si>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</si>
  <si>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</si>
  <si>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</si>
  <si>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</si>
  <si>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</si>
  <si>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</si>
  <si>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</si>
  <si>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</si>
  <si>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</si>
  <si>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</si>
  <si>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</si>
  <si>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</si>
  <si>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</si>
  <si>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</si>
  <si>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</si>
  <si>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</si>
  <si>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</si>
  <si>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</si>
  <si>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</si>
  <si>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</si>
  <si>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</si>
  <si>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</si>
  <si>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</si>
  <si>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</si>
  <si>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</si>
  <si>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</si>
  <si>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</si>
  <si>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</si>
  <si>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</si>
  <si>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</si>
  <si>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</si>
  <si>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</si>
  <si>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</si>
  <si>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</si>
  <si>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</si>
  <si>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</si>
  <si>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</si>
  <si>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</si>
  <si>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</si>
  <si>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</si>
  <si>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</si>
  <si>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</si>
  <si>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</si>
  <si>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</si>
  <si>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</si>
  <si>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</si>
  <si>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</si>
  <si>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</si>
  <si>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</si>
  <si>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</si>
  <si>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</si>
  <si>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</si>
  <si>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</si>
  <si>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</si>
  <si>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</si>
  <si>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</si>
  <si>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</si>
  <si>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</si>
  <si>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</si>
  <si>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</si>
  <si>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</si>
  <si>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</si>
  <si>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</si>
  <si>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</si>
  <si>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</si>
  <si>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</si>
  <si>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</si>
  <si>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</si>
  <si>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</si>
  <si>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</si>
  <si>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</si>
  <si>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</si>
  <si>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</si>
  <si>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</si>
  <si>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</si>
  <si>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</si>
  <si>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</si>
  <si>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</si>
  <si>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</si>
  <si>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</si>
  <si>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Dallas</t>
  </si>
  <si>
    <t>AK</t>
  </si>
  <si>
    <t>AZ</t>
  </si>
  <si>
    <t>AR</t>
  </si>
  <si>
    <t>CA</t>
  </si>
  <si>
    <t>San Francisco</t>
  </si>
  <si>
    <t>CO</t>
  </si>
  <si>
    <t>Denver</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</si>
  <si>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</si>
  <si>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</si>
  <si>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</si>
  <si>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</si>
  <si>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</si>
  <si>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</si>
  <si>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</si>
  <si>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</si>
  <si>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</si>
  <si>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</si>
  <si>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</si>
  <si>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</si>
  <si>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</si>
  <si>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</si>
  <si>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</si>
  <si>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</si>
  <si>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</si>
  <si>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</si>
  <si>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</si>
  <si>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</si>
  <si>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</si>
  <si>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</si>
  <si>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</si>
  <si>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</si>
  <si>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</si>
  <si>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</si>
  <si>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</si>
  <si>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</si>
  <si>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</si>
  <si>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</si>
  <si>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</si>
  <si>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</si>
  <si>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</si>
  <si>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</si>
  <si>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</si>
  <si>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</si>
  <si>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</si>
  <si>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</si>
  <si>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</si>
  <si>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</si>
  <si>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</si>
  <si>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</si>
  <si>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</si>
  <si>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</si>
  <si>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</si>
  <si>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</si>
  <si>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</si>
  <si>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</si>
  <si>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</si>
  <si>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CMS Region Number</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</si>
  <si>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</si>
  <si>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</si>
  <si>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</si>
  <si>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</si>
  <si>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</si>
  <si>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</si>
  <si>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</si>
  <si>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</si>
  <si>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</si>
  <si>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</si>
  <si>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</si>
  <si>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</si>
  <si>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</si>
  <si>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</si>
  <si>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</si>
  <si>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</si>
  <si>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</si>
  <si>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</si>
  <si>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</si>
  <si>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</si>
  <si>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</si>
  <si>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</si>
  <si>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</si>
  <si>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</si>
  <si>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</si>
  <si>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</si>
  <si>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</si>
  <si>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</si>
  <si>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</si>
  <si>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</si>
  <si>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</si>
  <si>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</si>
  <si>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</si>
  <si>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</si>
  <si>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</si>
  <si>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</si>
  <si>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</si>
  <si>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</si>
  <si>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</si>
  <si>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</si>
  <si>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</si>
  <si>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</si>
  <si>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</si>
  <si>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</si>
  <si>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</si>
  <si>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</si>
  <si>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</si>
  <si>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</si>
  <si>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</si>
  <si>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</si>
  <si>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</si>
  <si>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</si>
  <si>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</si>
  <si>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</si>
  <si>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</si>
  <si>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</si>
  <si>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</si>
  <si>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</si>
  <si>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</si>
  <si>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</si>
  <si>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</si>
  <si>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</si>
  <si>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</si>
  <si>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</si>
  <si>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</si>
  <si>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</si>
  <si>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</si>
  <si>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</si>
  <si>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</si>
  <si>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</si>
  <si>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</si>
  <si>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</si>
  <si>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</si>
  <si>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</si>
  <si>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</si>
  <si>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</si>
  <si>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</si>
  <si>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</si>
  <si>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</si>
  <si>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</si>
  <si>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</si>
  <si>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</si>
  <si>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</si>
  <si>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</si>
  <si>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</si>
  <si>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</si>
  <si>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</si>
  <si>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</si>
  <si>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</si>
  <si>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</si>
  <si>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</si>
  <si>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</si>
  <si>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</si>
  <si>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</si>
  <si>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</si>
  <si>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</si>
  <si>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</si>
  <si>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</si>
  <si>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</si>
  <si>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</si>
  <si>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</si>
  <si>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</si>
  <si>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</si>
  <si>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</si>
  <si>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</si>
  <si>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</si>
  <si>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</si>
  <si>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</si>
  <si>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</si>
  <si>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</si>
  <si>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</si>
  <si>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</si>
  <si>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</si>
  <si>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</si>
  <si>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</si>
  <si>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</si>
  <si>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</si>
  <si>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</si>
  <si>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</si>
  <si>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</si>
  <si>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</si>
  <si>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</si>
  <si>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</si>
  <si>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</si>
  <si>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</si>
  <si>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</si>
  <si>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</si>
  <si>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</si>
  <si>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</si>
  <si>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</si>
  <si>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</si>
  <si>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</si>
  <si>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</si>
  <si>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</si>
  <si>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</si>
  <si>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</si>
  <si>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</si>
  <si>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</si>
  <si>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</si>
  <si>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</si>
  <si>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</si>
  <si>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</si>
  <si>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</si>
  <si>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</si>
  <si>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</si>
  <si>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</si>
  <si>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</si>
  <si>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</si>
  <si>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</si>
  <si>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</si>
  <si>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</si>
  <si>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</si>
  <si>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</si>
  <si>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</si>
  <si>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</si>
  <si>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</si>
  <si>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</si>
  <si>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</si>
  <si>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</si>
  <si>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</si>
  <si>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</si>
  <si>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</si>
  <si>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</si>
  <si>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</si>
  <si>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</si>
  <si>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</si>
  <si>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</si>
  <si>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</si>
  <si>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</si>
  <si>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</si>
  <si>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</si>
  <si>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</si>
  <si>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</si>
  <si>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</si>
  <si>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</si>
  <si>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</si>
  <si>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</si>
  <si>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</si>
  <si>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</si>
  <si>
    <t>For profit - Corporation</t>
  </si>
  <si>
    <t>N</t>
  </si>
  <si>
    <t>Both</t>
  </si>
  <si>
    <t>Medicare and Medicaid</t>
  </si>
  <si>
    <t>Y</t>
  </si>
  <si>
    <t>Yes</t>
  </si>
  <si>
    <t>Resident</t>
  </si>
  <si>
    <t>Government - County</t>
  </si>
  <si>
    <t>For profit - Individual</t>
  </si>
  <si>
    <t>For profit - Limited Liability company</t>
  </si>
  <si>
    <t>SFF Candidate</t>
  </si>
  <si>
    <t>Non profit - Corporation</t>
  </si>
  <si>
    <t>Legal Business Name Not Available</t>
  </si>
  <si>
    <t>For profit - Partnership</t>
  </si>
  <si>
    <t>SFF</t>
  </si>
  <si>
    <t>JACKSON</t>
  </si>
  <si>
    <t>Medicaid</t>
  </si>
  <si>
    <t>Government - Federal</t>
  </si>
  <si>
    <t>DOUGLAS</t>
  </si>
  <si>
    <t>Government - State</t>
  </si>
  <si>
    <t>Johnson</t>
  </si>
  <si>
    <t>SHERIDAN</t>
  </si>
  <si>
    <t>Lincoln</t>
  </si>
  <si>
    <t>Government - Hospital district</t>
  </si>
  <si>
    <t>SARATOGA</t>
  </si>
  <si>
    <t>8</t>
  </si>
  <si>
    <t>Fremont</t>
  </si>
  <si>
    <t>WESTVIEW HEALTH CARE CENTER</t>
  </si>
  <si>
    <t>TORRINGTON</t>
  </si>
  <si>
    <t>EVANSTON</t>
  </si>
  <si>
    <t>WHEATLAND</t>
  </si>
  <si>
    <t>Sheridan</t>
  </si>
  <si>
    <t>Campbell</t>
  </si>
  <si>
    <t>BUFFALO</t>
  </si>
  <si>
    <t>Platte</t>
  </si>
  <si>
    <t>Park</t>
  </si>
  <si>
    <t>Carbon</t>
  </si>
  <si>
    <t>Big Horn</t>
  </si>
  <si>
    <t>RIVERTON</t>
  </si>
  <si>
    <t>Albany</t>
  </si>
  <si>
    <t>Crook</t>
  </si>
  <si>
    <t>GRANITE REHABILITATION AND WELLNESS</t>
  </si>
  <si>
    <t>CHEYENNE</t>
  </si>
  <si>
    <t>Laramie</t>
  </si>
  <si>
    <t>EMPRES AT CHEYENNE LLC</t>
  </si>
  <si>
    <t>3128 BOXELDER DRIVE,CHEYENNE,WY,82001</t>
  </si>
  <si>
    <t>3128 BOXELDER DRIVE</t>
  </si>
  <si>
    <t>SUBLETTE CENTER</t>
  </si>
  <si>
    <t>PINEDALE</t>
  </si>
  <si>
    <t>Sublette</t>
  </si>
  <si>
    <t>333 N BRIDGER AVE,PINEDALE,WY,82941</t>
  </si>
  <si>
    <t>333 N BRIDGER AVE</t>
  </si>
  <si>
    <t>BONNIE BLUEJACKET MEMORIAL NURSING HOME</t>
  </si>
  <si>
    <t>BASIN</t>
  </si>
  <si>
    <t>SOUTH BIG HORN COUNTY HOSPITAL DISTRICT</t>
  </si>
  <si>
    <t>388 SOUTH US HWY 20,BASIN,WY,82410</t>
  </si>
  <si>
    <t>388 SOUTH US HWY 20</t>
  </si>
  <si>
    <t>WYOMING RETIREMENT CENTER</t>
  </si>
  <si>
    <t>STATE OF WYOMING</t>
  </si>
  <si>
    <t>890 US HWY 20 SOUTH,BASIN,WY,82410</t>
  </si>
  <si>
    <t>890 US HWY 20 SOUTH</t>
  </si>
  <si>
    <t>THE LEGACY LIVING AND REHABILITATION CENTER</t>
  </si>
  <si>
    <t>GILLETTE</t>
  </si>
  <si>
    <t>CAMPBELL COUNTY HOSPITAL DISTRICT</t>
  </si>
  <si>
    <t>1000 S DOUGLAS HWY,GILLETTE,WY,82716</t>
  </si>
  <si>
    <t>1000 S DOUGLAS HWY</t>
  </si>
  <si>
    <t>WESTON COUNTY HEALTH SERVICES</t>
  </si>
  <si>
    <t>NEWCASTLE</t>
  </si>
  <si>
    <t>Weston</t>
  </si>
  <si>
    <t>WESTON COUNTY HOSPITAL DISTRICT</t>
  </si>
  <si>
    <t>1124 WASHINGTON BLVD,NEWCASTLE,WY,82701</t>
  </si>
  <si>
    <t>1124 WASHINGTON BLVD</t>
  </si>
  <si>
    <t>CASPER MOUNTAIN REHABILITATION AND CARE CENTER</t>
  </si>
  <si>
    <t>CASPER</t>
  </si>
  <si>
    <t>Natrona</t>
  </si>
  <si>
    <t>CASPER OPCO LLC</t>
  </si>
  <si>
    <t>4305 S POPLAR,CASPER,WY,82601</t>
  </si>
  <si>
    <t>4305 S POPLAR</t>
  </si>
  <si>
    <t>POLARIS REHABILITATION AND CARE CENTER</t>
  </si>
  <si>
    <t>CHEYENNE OPCO LLC</t>
  </si>
  <si>
    <t>2700 E 12TH STREET,CHEYENNE,WY,82001</t>
  </si>
  <si>
    <t>2700 E 12TH STREET</t>
  </si>
  <si>
    <t>BIG HORN REHABILITATION AND CARE CENTER</t>
  </si>
  <si>
    <t>SHERIDAN OPCO LLC</t>
  </si>
  <si>
    <t>1851 BIG HORN AVE,SHERIDAN,WY,82801</t>
  </si>
  <si>
    <t>1851 BIG HORN AVE</t>
  </si>
  <si>
    <t>CODY REGIONAL HEALTH LONG TERM CARE CENTER</t>
  </si>
  <si>
    <t>CODY</t>
  </si>
  <si>
    <t>WEST PARK HOSPITAL DISTRICT</t>
  </si>
  <si>
    <t>707 SHERIDAN AVENUE,CODY,WY,82414</t>
  </si>
  <si>
    <t>707 SHERIDAN AVENUE</t>
  </si>
  <si>
    <t>CROOK COUNTY MEDICAL SERVICES DISTRICT LTC</t>
  </si>
  <si>
    <t>SUNDANCE</t>
  </si>
  <si>
    <t>CROOK COUNTY MEDICAL SERVICES DISTRICT</t>
  </si>
  <si>
    <t>713 OAK STREET,SUNDANCE,WY,82729</t>
  </si>
  <si>
    <t>713 OAK STREET</t>
  </si>
  <si>
    <t>NEW HORIZONS CARE CENTER</t>
  </si>
  <si>
    <t>LOVELL</t>
  </si>
  <si>
    <t>NORTH BIG HORN HOSPITAL</t>
  </si>
  <si>
    <t>1111 LANE 12,LOVELL,WY,82431</t>
  </si>
  <si>
    <t>1111 LANE 12</t>
  </si>
  <si>
    <t>WIND RIVER REHABILITATION AND WELLNESS</t>
  </si>
  <si>
    <t>EMPRES AT RIVERTON LLC</t>
  </si>
  <si>
    <t>1002 FOREST DRIVE,RIVERTON,WY,82501</t>
  </si>
  <si>
    <t>1002 FOREST DRIVE</t>
  </si>
  <si>
    <t>LIFE CARE CENTER OF CHEYENNE</t>
  </si>
  <si>
    <t>CHEYENNE OPERATIONS LLC</t>
  </si>
  <si>
    <t>1330 PRAIRIE AVENUE,CHEYENNE,WY,82009</t>
  </si>
  <si>
    <t>1330 PRAIRIE AVENUE</t>
  </si>
  <si>
    <t>MISSION AT CASTLE ROCK REHABILITATION CENTER</t>
  </si>
  <si>
    <t>GREEN RIVER</t>
  </si>
  <si>
    <t>Sweetwater</t>
  </si>
  <si>
    <t>MISSION HEALTH SERVICES</t>
  </si>
  <si>
    <t>1445 UINTA DRIVE,GREEN RIVER,WY,82935</t>
  </si>
  <si>
    <t>1445 UINTA DRIVE</t>
  </si>
  <si>
    <t>WESTWARD HEIGHTS CARE CENTER</t>
  </si>
  <si>
    <t>LANDER</t>
  </si>
  <si>
    <t>WESTWARD HEIGHTS CORP</t>
  </si>
  <si>
    <t>150 CARING WAY,LANDER,WY,82520</t>
  </si>
  <si>
    <t>150 CARING WAY</t>
  </si>
  <si>
    <t>RAWLINS REHABILITATION AND WELLNESS</t>
  </si>
  <si>
    <t>RAWLINS</t>
  </si>
  <si>
    <t>EMPRES AT RAWLINS LLC</t>
  </si>
  <si>
    <t>542 16TH STREET,RAWLINS,WY,82301</t>
  </si>
  <si>
    <t>542 16TH STREET</t>
  </si>
  <si>
    <t>ROCKY MOUNTAIN CARE - EVANSTON</t>
  </si>
  <si>
    <t>Uinta</t>
  </si>
  <si>
    <t>475 YELLOW CREEK ROAD,EVANSTON,WY,82930</t>
  </si>
  <si>
    <t>475 YELLOW CREEK ROAD</t>
  </si>
  <si>
    <t>WESTVIEW OPERATIONS LLC</t>
  </si>
  <si>
    <t>1990 WEST LOUCKS STREET,SHERIDAN,WY,82801</t>
  </si>
  <si>
    <t>1990 WEST LOUCKS STREET</t>
  </si>
  <si>
    <t>DOUGLAS CARE CENTER LLC</t>
  </si>
  <si>
    <t>Converse</t>
  </si>
  <si>
    <t>DOUGLAS CARE CENTER, LLC</t>
  </si>
  <si>
    <t>1108 BIRCH STREET,DOUGLAS,WY,82633</t>
  </si>
  <si>
    <t>1108 BIRCH STREET</t>
  </si>
  <si>
    <t>SHEPHERD OF THE VALLEY REHABILITATION AND WELLNESS</t>
  </si>
  <si>
    <t>EMPRES AT CASPER LLC</t>
  </si>
  <si>
    <t>60 MAGNOLIA,CASPER,WY,82604</t>
  </si>
  <si>
    <t>60 MAGNOLIA</t>
  </si>
  <si>
    <t>LARAMIE CARE CENTER</t>
  </si>
  <si>
    <t>LARAMIE</t>
  </si>
  <si>
    <t>SNH WY TENANT LLC</t>
  </si>
  <si>
    <t>503 S 18TH ST,LARAMIE,WY,82070</t>
  </si>
  <si>
    <t>503 S 18TH ST</t>
  </si>
  <si>
    <t>POWELL VALLEY CARE CENTER</t>
  </si>
  <si>
    <t>POWELL</t>
  </si>
  <si>
    <t>777 AVENUE H,POWELL,WY,82435</t>
  </si>
  <si>
    <t>777 AVENUE H</t>
  </si>
  <si>
    <t>ST JOHN'S HEALTH SAGE LIVING</t>
  </si>
  <si>
    <t>Teton</t>
  </si>
  <si>
    <t>TETON COUNTY HOSPITAL DISTRICT</t>
  </si>
  <si>
    <t>625 EAST BROADWAY, BUILDING B,JACKSON,WY,83001</t>
  </si>
  <si>
    <t>625 EAST BROADWAY, BUILDING B</t>
  </si>
  <si>
    <t>WORLAND HEALTHCARE AND REHABILITATION CENTER</t>
  </si>
  <si>
    <t>WORLAND</t>
  </si>
  <si>
    <t>Washakie</t>
  </si>
  <si>
    <t>1901 HOWELL AVENUE,WORLAND,WY,82401</t>
  </si>
  <si>
    <t>1901 HOWELL AVENUE</t>
  </si>
  <si>
    <t>LIFE CARE CENTER OF CASPER</t>
  </si>
  <si>
    <t>CASPER OPERATIONS LLC</t>
  </si>
  <si>
    <t>4041 SOUTH POPLAR STREET,CASPER,WY,82601</t>
  </si>
  <si>
    <t>4041 SOUTH POPLAR STREET</t>
  </si>
  <si>
    <t>MORNING STAR CARE CENTER</t>
  </si>
  <si>
    <t>FORT WASHAKIE</t>
  </si>
  <si>
    <t>4 NORTH FORK ROAD,FORT WASHAKIE,WY,82514</t>
  </si>
  <si>
    <t>4 NORTH FORK ROAD</t>
  </si>
  <si>
    <t>THERMOPOLIS REHABILITATION AND WELLNESS</t>
  </si>
  <si>
    <t>THERMOPOLIS</t>
  </si>
  <si>
    <t>Hot Springs</t>
  </si>
  <si>
    <t>EMPRES AT THERMOPOLIS LLC</t>
  </si>
  <si>
    <t>1210 CANYON HILLS RD,THERMOPOLIS,WY,82443</t>
  </si>
  <si>
    <t>1210 CANYON HILLS RD</t>
  </si>
  <si>
    <t>PLATTE COUNTY LEGACY HOME</t>
  </si>
  <si>
    <t>PLATTE COUNTY HOSPITAL DISTRICT BOARD</t>
  </si>
  <si>
    <t>100 19TH ST,WHEATLAND,WY,82201</t>
  </si>
  <si>
    <t>100 19TH ST</t>
  </si>
  <si>
    <t>GREEN HOUSE LIVING FOR SHERIDAN</t>
  </si>
  <si>
    <t>ALTERNATIVE ELDER LIVING INC</t>
  </si>
  <si>
    <t>2311 SHIRLEY COVE,SHERIDAN,WY,82801</t>
  </si>
  <si>
    <t>2311 SHIRLEY COVE</t>
  </si>
  <si>
    <t>SARATOGA CARE CENTER LLC</t>
  </si>
  <si>
    <t>207 EAST HOLLY AVENUE,SARATOGA,WY,82331</t>
  </si>
  <si>
    <t>207 EAST HOLLY AVENUE</t>
  </si>
  <si>
    <t>SAGE VIEW CARE CENTER</t>
  </si>
  <si>
    <t>ROCK SPRINGS</t>
  </si>
  <si>
    <t>EMPRES AT ROCK SPRINGS LLC</t>
  </si>
  <si>
    <t>1325 SAGE STREET,ROCK SPRINGS,WY,82901</t>
  </si>
  <si>
    <t>1325 SAGE STREET</t>
  </si>
  <si>
    <t>GOSHEN HEALTHCARE COMMUNITY</t>
  </si>
  <si>
    <t>Goshen</t>
  </si>
  <si>
    <t>VETRAS TORRINGTON SNF LLC</t>
  </si>
  <si>
    <t>2009 LARAMIE STREET,TORRINGTON,WY,82240</t>
  </si>
  <si>
    <t>2009 LARAMIE STREET</t>
  </si>
  <si>
    <t>53A002</t>
  </si>
  <si>
    <t>AMIE HOLT CARE CENTER</t>
  </si>
  <si>
    <t>497 W LOTT,BUFFALO,WY,82834</t>
  </si>
  <si>
    <t>497 W LOTT</t>
  </si>
  <si>
    <t>53A050</t>
  </si>
  <si>
    <t>STAR VALLEY CARE CENTER</t>
  </si>
  <si>
    <t>AFTON</t>
  </si>
  <si>
    <t>130 HOSPITAL LANE,AFTON,WY,83110</t>
  </si>
  <si>
    <t>130 HOSPITAL LANE</t>
  </si>
  <si>
    <t>53A051</t>
  </si>
  <si>
    <t>SOUTH LINCOLN NURSING CENTER</t>
  </si>
  <si>
    <t>KEMMERER</t>
  </si>
  <si>
    <t>711 ONYX STREET,KEMMERER,WY,83101</t>
  </si>
  <si>
    <t>711 ONYX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</si>
</sst>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0" fillId="4" borderId="0" applyNumberFormat="0" applyBorder="0" applyAlignment="0" applyProtection="0"/>
    <xf numFmtId="0" fontId="2" fillId="0" borderId="0" applyNumberFormat="0" applyFill="0" applyBorder="0" applyAlignment="0" applyProtection="0"/>
  </cellStyleXfs>
  <cellXfs count="29">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8" fillId="33" borderId="10" xfId="0" applyFont="1" applyFill="1" applyBorder="1" applyAlignment="1">
      <alignment horizontal="left"/>
    </xf>
    <xf numFmtId="0" fontId="0" fillId="33" borderId="10" xfId="0" applyFill="1" applyBorder="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19" fillId="34" borderId="0" xfId="0" applyFont="1" applyFill="1" applyAlignment="1">
      <alignment horizontal="center" vertical="center" textRotation="90" wrapText="1"/>
    </xf>
    <xf numFmtId="0" fontId="16" fillId="0" borderId="0" xfId="0" applyFont="1" applyAlignment="1">
      <alignment wrapText="1"/>
    </xf>
    <xf numFmtId="0" fontId="0" fillId="0" borderId="18" xfId="0" applyBorder="1"/>
    <xf numFmtId="2" fontId="0" fillId="0" borderId="0" xfId="0" applyNumberFormat="1" applyAlignment="1">
      <alignment wrapText="1"/>
    </xf>
    <xf numFmtId="0" fontId="0" fillId="0" borderId="0" xfId="42" applyNumberFormat="1" applyFont="1"/>
    <xf numFmtId="2" fontId="0" fillId="0" borderId="0" xfId="0" applyNumberFormat="1" applyAlignment="1">
      <alignment textRotation="90"/>
    </xf>
    <xf numFmtId="14" fontId="0" fillId="0" borderId="0" xfId="0" applyNumberFormat="1" applyAlignment="1">
      <alignment textRotation="90"/>
    </xf>
    <xf numFmtId="14" fontId="0" fillId="0" borderId="0" xfId="42" applyNumberFormat="1" applyFont="1"/>
    <xf numFmtId="0" fontId="16" fillId="33" borderId="11" xfId="0" applyFont="1" applyFill="1" applyBorder="1"/>
    <xf numFmtId="0" fontId="16" fillId="33" borderId="12" xfId="0" applyFont="1" applyFill="1" applyBorder="1"/>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62">
    <dxf>
      <numFmt numFmtId="3" formatCode="#,##0"/>
    </dxf>
    <dxf>
      <numFmt numFmtId="3" formatCode="#,##0"/>
    </dxf>
    <dxf>
      <numFmt numFmtId="3" formatCode="#,##0"/>
    </dxf>
    <dxf>
      <numFmt numFmtId="2" formatCode="0.00"/>
      <fill>
        <patternFill patternType="none">
          <fgColor indexed="64"/>
          <bgColor indexed="65"/>
        </patternFill>
      </fill>
    </dxf>
    <dxf>
      <numFmt numFmtId="165" formatCode="0.0%"/>
      <fill>
        <patternFill patternType="none">
          <fgColor indexed="64"/>
          <bgColor indexed="65"/>
        </patternFill>
      </fill>
    </dxf>
    <dxf>
      <numFmt numFmtId="165" formatCode="0.0%"/>
      <fill>
        <patternFill patternType="none">
          <fgColor indexed="64"/>
          <bgColor indexed="65"/>
        </patternFill>
      </fill>
    </dxf>
    <dxf>
      <numFmt numFmtId="165" formatCode="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65" formatCode="0.0%"/>
      <fill>
        <patternFill patternType="none">
          <fgColor indexed="64"/>
          <bgColor indexed="65"/>
        </patternFill>
      </fill>
    </dxf>
    <dxf>
      <numFmt numFmtId="165" formatCode="0.0%"/>
      <fill>
        <patternFill patternType="none">
          <fgColor indexed="64"/>
          <bgColor indexed="65"/>
        </patternFill>
      </fill>
    </dxf>
    <dxf>
      <numFmt numFmtId="165" formatCode="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m/d/yyyy"/>
    </dxf>
    <dxf>
      <numFmt numFmtId="19" formatCode="m/d/yyyy"/>
    </dxf>
    <dxf>
      <numFmt numFmtId="19" formatCode="m/d/yyyy"/>
    </dxf>
    <dxf>
      <numFmt numFmtId="2" formatCode="0.00"/>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numFmt numFmtId="2" formatCode="0.00"/>
    </dxf>
    <dxf>
      <numFmt numFmtId="2" formatCode="0.00"/>
    </dxf>
    <dxf>
      <numFmt numFmtId="2" formatCode="0.00"/>
    </dxf>
    <dxf>
      <numFmt numFmtId="2" formatCode="0.00"/>
    </dxf>
    <dxf>
      <alignment horizontal="general" vertical="bottom" textRotation="9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90" indent="0" justifyLastLine="0" shrinkToFit="0" readingOrder="0"/>
    </dxf>
    <dxf>
      <numFmt numFmtId="30" formatCode="@"/>
    </dxf>
    <dxf>
      <numFmt numFmtId="0" formatCode="Genera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2030933</xdr:colOff>
      <xdr:row>0</xdr:row>
      <xdr:rowOff>105228</xdr:rowOff>
    </xdr:from>
    <xdr:to>
      <xdr:col>3</xdr:col>
      <xdr:colOff>3867443</xdr:colOff>
      <xdr:row>0</xdr:row>
      <xdr:rowOff>1307913</xdr:rowOff>
    </xdr:to>
    <mc:AlternateContent xmlns:mc="http://schemas.openxmlformats.org/markup-compatibility/2006" xmlns:sle15="http://schemas.microsoft.com/office/drawing/2012/slicer">
      <mc:Choice Requires="sle15">
        <xdr:graphicFrame macro="">
          <xdr:nvGraphicFramePr>
            <xdr:cNvPr id="3" name="Ownership Type 1">
              <a:extLst>
                <a:ext uri="{FF2B5EF4-FFF2-40B4-BE49-F238E27FC236}">
                  <a16:creationId xmlns:a16="http://schemas.microsoft.com/office/drawing/2014/main" id="{6FE26B70-BF98-47C7-9FDC-94723060D882}"/>
                </a:ext>
              </a:extLst>
            </xdr:cNvPr>
            <xdr:cNvGraphicFramePr/>
          </xdr:nvGraphicFramePr>
          <xdr:xfrm>
            <a:off x="0" y="0"/>
            <a:ext cx="0" cy="0"/>
          </xdr:xfrm>
          <a:graphic>
            <a:graphicData uri="http://schemas.microsoft.com/office/drawing/2010/slicer">
              <sle:slicer xmlns:sle="http://schemas.microsoft.com/office/drawing/2010/slicer" name="Ownership Type 1"/>
            </a:graphicData>
          </a:graphic>
        </xdr:graphicFrame>
      </mc:Choice>
      <mc:Fallback xmlns="">
        <xdr:sp macro="" textlink="">
          <xdr:nvSpPr>
            <xdr:cNvPr id="0" name=""/>
            <xdr:cNvSpPr>
              <a:spLocks noTextEdit="1"/>
            </xdr:cNvSpPr>
          </xdr:nvSpPr>
          <xdr:spPr>
            <a:xfrm>
              <a:off x="3487698" y="105228"/>
              <a:ext cx="1836510" cy="120268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10</xdr:col>
      <xdr:colOff>280147</xdr:colOff>
      <xdr:row>0</xdr:row>
      <xdr:rowOff>762001</xdr:rowOff>
    </xdr:to>
    <xdr:sp macro="" textlink="">
      <xdr:nvSpPr>
        <xdr:cNvPr id="4" name="TextBox 3">
          <a:extLst>
            <a:ext uri="{FF2B5EF4-FFF2-40B4-BE49-F238E27FC236}">
              <a16:creationId xmlns:a16="http://schemas.microsoft.com/office/drawing/2014/main" id="{35D456BC-42B6-4057-8E72-C508A6FE3765}"/>
            </a:ext>
          </a:extLst>
        </xdr:cNvPr>
        <xdr:cNvSpPr txBox="1"/>
      </xdr:nvSpPr>
      <xdr:spPr>
        <a:xfrm>
          <a:off x="6393889" y="134471"/>
          <a:ext cx="5675033"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3</xdr:col>
      <xdr:colOff>48374</xdr:colOff>
      <xdr:row>0</xdr:row>
      <xdr:rowOff>107390</xdr:rowOff>
    </xdr:from>
    <xdr:to>
      <xdr:col>3</xdr:col>
      <xdr:colOff>1714689</xdr:colOff>
      <xdr:row>0</xdr:row>
      <xdr:rowOff>1573679</xdr:rowOff>
    </xdr:to>
    <mc:AlternateContent xmlns:mc="http://schemas.openxmlformats.org/markup-compatibility/2006" xmlns:sle15="http://schemas.microsoft.com/office/drawing/2012/slicer">
      <mc:Choice Requires="sle15">
        <xdr:graphicFrame macro="">
          <xdr:nvGraphicFramePr>
            <xdr:cNvPr id="5" name="County 1">
              <a:extLst>
                <a:ext uri="{FF2B5EF4-FFF2-40B4-BE49-F238E27FC236}">
                  <a16:creationId xmlns:a16="http://schemas.microsoft.com/office/drawing/2014/main" id="{205C92ED-A63C-E14C-D8BF-2FA703FF9E15}"/>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1505139" y="107390"/>
              <a:ext cx="1666315" cy="146628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587375</xdr:colOff>
      <xdr:row>1</xdr:row>
      <xdr:rowOff>0</xdr:rowOff>
    </xdr:from>
    <xdr:to>
      <xdr:col>32</xdr:col>
      <xdr:colOff>447675</xdr:colOff>
      <xdr:row>22</xdr:row>
      <xdr:rowOff>152400</xdr:rowOff>
    </xdr:to>
    <xdr:sp macro="" textlink="">
      <xdr:nvSpPr>
        <xdr:cNvPr id="3" name="TextBox 2">
          <a:extLst>
            <a:ext uri="{FF2B5EF4-FFF2-40B4-BE49-F238E27FC236}">
              <a16:creationId xmlns:a16="http://schemas.microsoft.com/office/drawing/2014/main" id="{ACF24ACC-A5D2-4C99-9586-02D7DD76DF44}"/>
            </a:ext>
          </a:extLst>
        </xdr:cNvPr>
        <xdr:cNvSpPr txBox="1"/>
      </xdr:nvSpPr>
      <xdr:spPr>
        <a:xfrm>
          <a:off x="11179175" y="923925"/>
          <a:ext cx="1022350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October 27, 2022</a:t>
          </a:r>
          <a:r>
            <a:rPr lang="en-US" sz="1100" b="0" i="0" u="none" strike="noStrike">
              <a:solidFill>
                <a:schemeClr val="dk1"/>
              </a:solidFill>
              <a:effectLst/>
              <a:latin typeface="+mn-lt"/>
              <a:ea typeface="+mn-ea"/>
              <a:cs typeface="+mn-cs"/>
            </a:rPr>
            <a:t>, from https://data.cms.gov/provider-data/dataset/4pq5-n9py.</a:t>
          </a:r>
          <a:r>
            <a:rPr lang="en-US"/>
            <a:t> Data released </a:t>
          </a:r>
          <a:r>
            <a:rPr lang="en-US" baseline="0"/>
            <a:t>Oct. 26, 2022, and updated Oct.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533400</xdr:colOff>
      <xdr:row>15</xdr:row>
      <xdr:rowOff>177800</xdr:rowOff>
    </xdr:from>
    <xdr:to>
      <xdr:col>13</xdr:col>
      <xdr:colOff>3806825</xdr:colOff>
      <xdr:row>37</xdr:row>
      <xdr:rowOff>161925</xdr:rowOff>
    </xdr:to>
    <xdr:sp macro="" textlink="">
      <xdr:nvSpPr>
        <xdr:cNvPr id="3" name="TextBox 2">
          <a:extLst>
            <a:ext uri="{FF2B5EF4-FFF2-40B4-BE49-F238E27FC236}">
              <a16:creationId xmlns:a16="http://schemas.microsoft.com/office/drawing/2014/main" id="{0073C6C8-64F0-49F8-9A97-EAC54D68621A}"/>
            </a:ext>
          </a:extLst>
        </xdr:cNvPr>
        <xdr:cNvSpPr txBox="1"/>
      </xdr:nvSpPr>
      <xdr:spPr>
        <a:xfrm>
          <a:off x="533400" y="3635375"/>
          <a:ext cx="10217150" cy="39655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October 27, 2022</a:t>
          </a:r>
          <a:r>
            <a:rPr lang="en-US" sz="1100" b="0" i="0" u="none" strike="noStrike">
              <a:solidFill>
                <a:schemeClr val="dk1"/>
              </a:solidFill>
              <a:effectLst/>
              <a:latin typeface="+mn-lt"/>
              <a:ea typeface="+mn-ea"/>
              <a:cs typeface="+mn-cs"/>
            </a:rPr>
            <a:t>, from https://data.cms.gov/provider-data/dataset/4pq5-n9py.</a:t>
          </a:r>
          <a:r>
            <a:rPr lang="en-US"/>
            <a:t> Data released </a:t>
          </a:r>
          <a:r>
            <a:rPr lang="en-US" baseline="0"/>
            <a:t>Oct. 26, 2022, and updated Oct.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330200</xdr:colOff>
      <xdr:row>1</xdr:row>
      <xdr:rowOff>120650</xdr:rowOff>
    </xdr:from>
    <xdr:to>
      <xdr:col>6</xdr:col>
      <xdr:colOff>171450</xdr:colOff>
      <xdr:row>34</xdr:row>
      <xdr:rowOff>19050</xdr:rowOff>
    </xdr:to>
    <xdr:sp macro="" textlink="">
      <xdr:nvSpPr>
        <xdr:cNvPr id="2" name="TextBox 1">
          <a:extLst>
            <a:ext uri="{FF2B5EF4-FFF2-40B4-BE49-F238E27FC236}">
              <a16:creationId xmlns:a16="http://schemas.microsoft.com/office/drawing/2014/main" id="{7B3E260B-E6D0-48E6-AAFE-F74C4989F770}"/>
            </a:ext>
          </a:extLst>
        </xdr:cNvPr>
        <xdr:cNvSpPr txBox="1"/>
      </xdr:nvSpPr>
      <xdr:spPr>
        <a:xfrm>
          <a:off x="333375" y="314325"/>
          <a:ext cx="5715000" cy="58864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October 27, 2022</a:t>
          </a:r>
          <a:r>
            <a:rPr lang="en-US" sz="1100" b="0" i="0" u="none" strike="noStrike">
              <a:solidFill>
                <a:schemeClr val="dk1"/>
              </a:solidFill>
              <a:effectLst/>
              <a:latin typeface="+mn-lt"/>
              <a:ea typeface="+mn-ea"/>
              <a:cs typeface="+mn-cs"/>
            </a:rPr>
            <a:t>, from https://data.cms.gov/provider-data/dataset/4pq5-n9py.</a:t>
          </a:r>
          <a:r>
            <a:rPr lang="en-US"/>
            <a:t> Data released </a:t>
          </a:r>
          <a:r>
            <a:rPr lang="en-US" baseline="0"/>
            <a:t>Oct. 26, 2022, and updated Oct.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1" xr10:uid="{59A7F5B4-8BD7-4465-9EC6-F26803E06B3C}" sourceName="Ownership Type">
  <extLst>
    <x:ext xmlns:x15="http://schemas.microsoft.com/office/spreadsheetml/2010/11/main" uri="{2F2917AC-EB37-4324-AD4E-5DD8C200BD13}">
      <x15:tableSlicerCache tableId="2"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1AAE5C3-B0A4-4C33-95DF-C2141BB97369}" sourceName="County">
  <extLst>
    <x:ext xmlns:x15="http://schemas.microsoft.com/office/spreadsheetml/2010/11/main" uri="{2F2917AC-EB37-4324-AD4E-5DD8C200BD13}">
      <x15:tableSlicerCache tableId="2"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1" xr10:uid="{AACD9367-452C-45E3-9100-28A4F838966C}" cache="Slicer_Ownership_Type1" caption="Ownership Type" style="SlicerStyleLight2" rowHeight="241300"/>
  <slicer name="County 1" xr10:uid="{1F63DD76-0D3F-42F0-A369-8790564FC397}" cache="Slicer_County1"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2A17CB-F8E8-467C-814B-762DCA45FCE4}" name="ProviderInfo" displayName="ProviderInfo" ref="A1:CY37" totalsRowShown="0" headerRowDxfId="61">
  <autoFilter ref="A1:CY37" xr:uid="{00000000-0009-0000-0100-000001000000}"/>
  <tableColumns count="103">
    <tableColumn id="5" xr3:uid="{A9BE2955-0A39-431F-AD1B-131076BB7C17}" name="Provider State"/>
    <tableColumn id="97" xr3:uid="{27C2EBF6-8E71-445F-BE6D-19B28D56D143}" name="CMS Region Number" dataDxfId="60"/>
    <tableColumn id="1" xr3:uid="{B550FABC-CB0F-4B32-8099-C584E626EABD}" name="Federal Provider Number" dataDxfId="59"/>
    <tableColumn id="2" xr3:uid="{C9EBA183-D9EB-4F9A-81A5-8B5B72E546A9}" name="Provider Name"/>
    <tableColumn id="4" xr3:uid="{14763F6D-0C7D-4068-BF46-140C85385451}" name="City"/>
    <tableColumn id="9" xr3:uid="{16C22B30-D887-469D-9784-D5706831D6DF}" name="County"/>
    <tableColumn id="10" xr3:uid="{057C375A-934F-429A-BC75-B5797BFB0DAC}" name="Ownership Type"/>
    <tableColumn id="98" xr3:uid="{37EEDE55-F99A-43EF-BB6A-AE957187DC37}" name="Ownership Type - Full"/>
    <tableColumn id="12" xr3:uid="{F765F0D9-C16A-43F6-BC3B-FDADB5AEA3C5}" name="Average Number of Residents per Day"/>
    <tableColumn id="19" xr3:uid="{DDA6A976-DA09-4493-9BCB-4855E3873D55}" name="Special Focus Status"/>
    <tableColumn id="20" xr3:uid="{C6C2E5C1-2A94-4DDD-A009-6020603B94A2}" name="Abuse Icon"/>
    <tableColumn id="23" xr3:uid="{0C558506-49F9-41A4-AB04-F3B3AE88DA14}" name="With a Resident and Family Council"/>
    <tableColumn id="25" xr3:uid="{DD9D1DDE-DFC2-4536-ADC0-0857ACBFC1A3}" name="Overall Rating"/>
    <tableColumn id="35" xr3:uid="{FE28B1D4-75E8-497E-B9E9-4E7F6D56E368}" name="Staffing Rating"/>
    <tableColumn id="27" xr3:uid="{85AF2EE9-80FD-47F6-9373-085A58DA8E85}" name="Health Inspection Rating"/>
    <tableColumn id="29" xr3:uid="{8EBB7A01-DE7E-4C70-B5B1-AA3E8B434306}" name="QM Rating"/>
    <tableColumn id="31" xr3:uid="{F41CC989-275F-4A67-9E96-0B2DE5972740}" name="Long-Stay QM Rating"/>
    <tableColumn id="33" xr3:uid="{0A2DC843-668E-4A73-9D88-33BDDCCE83AE}" name="Short-Stay QM Rating"/>
    <tableColumn id="105" xr3:uid="{970AB90B-DF87-4ACA-A5CC-9D4049D73F54}" name="Select &quot;+&quot; above for expanded ratings" dataDxfId="58"/>
    <tableColumn id="45" xr3:uid="{F18F77B6-8EAA-4F74-B83B-26D287085A8D}" name="Reported Total Nurse Staffing Hours per Resident per Day" dataDxfId="57"/>
    <tableColumn id="43" xr3:uid="{D3C6E756-C3A9-4A2C-BCF6-D70F8CFC531D}" name="Reported RN Staffing Hours per Resident per Day" dataDxfId="56"/>
    <tableColumn id="49" xr3:uid="{044B6876-EF3B-47BD-918F-2A70FA629094}" name="Total nursing staff turnover"/>
    <tableColumn id="42" xr3:uid="{30CB178C-875A-4AB4-8875-796762FE1EC4}" name="Reported LPN Staffing Hours per Resident per Day" dataDxfId="55"/>
    <tableColumn id="44" xr3:uid="{F0D1F180-F159-44CB-A8C7-D72ECFF937C6}" name="Reported Licensed Staffing Hours per Resident per Day" dataDxfId="54"/>
    <tableColumn id="46" xr3:uid="{1F49D757-C283-4802-AA11-3F1ADE10D401}" name="Total number of nurse staff hours per resident per day on the weekend" dataDxfId="53"/>
    <tableColumn id="47" xr3:uid="{1875DBCE-39A5-47B3-9FFB-9D676F6C406E}" name="Registered Nurse hours per resident per day on the weekend" dataDxfId="52"/>
    <tableColumn id="48" xr3:uid="{E148F7C2-8D14-4FB3-8BEA-0A85D449CFAF}" name="Reported Physical Therapist Staffing Hours per Resident Per Day" dataDxfId="51"/>
    <tableColumn id="50" xr3:uid="{12571613-6223-48E2-BBE0-78BDEEB6A453}" name="Total nursing staff turnover footnote"/>
    <tableColumn id="41" xr3:uid="{5D98C89D-DC88-44EE-8E7F-42E5A560A6B7}" name="Reported Nurse Aide Staffing Hours per Resident per Day" dataDxfId="50"/>
    <tableColumn id="51" xr3:uid="{E3E5A523-DABC-4DD2-B079-5B2F29AD4275}" name="Registered Nurse turnover"/>
    <tableColumn id="52" xr3:uid="{FEEB2C87-E1E3-4925-B614-887E17829F3B}" name="Registered Nurse turnover footnote"/>
    <tableColumn id="53" xr3:uid="{D7B81E57-F502-4768-AF6A-D18470652775}" name="Number of administrators who have left the nursing home"/>
    <tableColumn id="54" xr3:uid="{2C668AD4-4D27-45E6-ACF6-87AE5D9CF581}" name="Administrator turnover footnote"/>
    <tableColumn id="104" xr3:uid="{8525E840-EE99-4B47-A220-F05EDF5A0D09}" name="Select &quot;+&quot; for expanded staffing &amp; turnover" dataDxfId="49"/>
    <tableColumn id="55" xr3:uid="{39046F06-906F-4C06-898B-C416121589E6}" name="Case-Mix Nurse Aide Staffing Hours per Resident per Day" dataDxfId="48"/>
    <tableColumn id="56" xr3:uid="{336D4997-33D0-4723-BCCE-BD0FFBF387D4}" name="Case-Mix LPN Staffing Hours per Resident per Day" dataDxfId="47"/>
    <tableColumn id="57" xr3:uid="{EE18762A-C776-40D3-8122-620492FF2BBB}" name="Case-Mix RN Staffing Hours per Resident per Day" dataDxfId="46"/>
    <tableColumn id="58" xr3:uid="{EFB5CD8C-EA3F-4918-BE70-AD5A126828D2}" name="Case-Mix Total Nurse Staffing Hours per Resident per Day" dataDxfId="45"/>
    <tableColumn id="59" xr3:uid="{A1EBCD55-5E62-4088-8D14-258748B597FC}" name="Adjusted Nurse Aide Staffing Hours per Resident per Day"/>
    <tableColumn id="60" xr3:uid="{C1B27F73-2830-4B9D-87E1-C5C180C98C21}" name="Adjusted LPN Staffing Hours per Resident per Day"/>
    <tableColumn id="61" xr3:uid="{9151D9F8-4D08-47F2-9368-CA6D966B4A4E}" name="Adjusted RN Staffing Hours per Resident per Day"/>
    <tableColumn id="62" xr3:uid="{59F2EE81-F5D0-403D-80F9-B305F3D4B339}" name="Adjusted Total Nurse Staffing Hours per Resident per Day"/>
    <tableColumn id="102" xr3:uid="{0B2AD3AC-F1F8-4773-A43A-396EFEB8D6C2}" name="Select &quot;+&quot; above for case-mix and adjusted staffing" dataDxfId="44"/>
    <tableColumn id="88" xr3:uid="{A4E6CD50-0D0C-4D8C-B0F8-F4E67742C6A0}" name="Number of Facility Reported Incidents"/>
    <tableColumn id="89" xr3:uid="{85D2176A-EC0F-443C-9003-885E23473B2B}" name="Number of Substantiated Complaints"/>
    <tableColumn id="90" xr3:uid="{E1F78DBF-21BF-44A0-9855-34305588F757}" name="Number of Citations from Infection Control Inspections"/>
    <tableColumn id="91" xr3:uid="{61E64563-AB0C-4981-BE98-2B362179D0D2}" name="Number of Fines"/>
    <tableColumn id="92" xr3:uid="{2C63C435-06F6-4AB2-A496-E7C4B41D5160}" name="Total Amount of Fines in Dollars" dataDxfId="43" dataCellStyle="Currency"/>
    <tableColumn id="93" xr3:uid="{B08C6E73-12EA-4315-8E2C-404A6DA75BEA}" name="Number of Payment Denials"/>
    <tableColumn id="94" xr3:uid="{68D62D32-EA7F-4773-968A-F01D01A52435}" name="Total Number of Penalties"/>
    <tableColumn id="100" xr3:uid="{96B9166D-C662-46E7-AB41-6375340AE03A}" name="Select &quot;+&quot; above for survey &amp; enforcement data" dataDxfId="42"/>
    <tableColumn id="63" xr3:uid="{3C663223-D09E-474B-9B75-C38B114E5671}" name="Rating Cycle 1 Standard Survey Health Date" dataDxfId="41"/>
    <tableColumn id="64" xr3:uid="{B94B466C-7634-4568-8B0A-95E251568431}" name="Rating Cycle 1 Total Number of Health Deficiencies"/>
    <tableColumn id="65" xr3:uid="{3F1B7894-F220-464D-8280-8781B4694CA7}" name="Rating Cycle 1 Number of Standard Health Deficiencies"/>
    <tableColumn id="66" xr3:uid="{2151055B-A3D0-4579-9545-20931EDFFEDB}" name="Rating Cycle 1 Number of Complaint Health Deficiencies"/>
    <tableColumn id="67" xr3:uid="{0ADEDE40-A6CA-4339-B741-D94C76689E63}" name="Rating Cycle 1 Health Deficiency Score"/>
    <tableColumn id="68" xr3:uid="{E3C83534-0E3A-454B-88CD-FE5FC3D58E00}" name="Rating Cycle 1 Number of Health Revisits"/>
    <tableColumn id="69" xr3:uid="{5E9A65AC-9B57-4615-8C10-0F0A730A1B42}" name="Rating Cycle 1 Health Revisit Score"/>
    <tableColumn id="70" xr3:uid="{CEA05336-7E2A-49AD-B238-DA9ED29484C7}" name="Rating Cycle 1 Total Health Score"/>
    <tableColumn id="71" xr3:uid="{27F6244B-34CA-4B10-99DC-C3ABF2B2665D}" name="Rating Cycle 2 Standard Health Survey Date"/>
    <tableColumn id="72" xr3:uid="{46830BBB-5111-4FAA-9738-EFD03EB12B2A}" name="Rating Cycle 2 Total Number of Health Deficiencies"/>
    <tableColumn id="73" xr3:uid="{C84390B7-B490-488F-811A-D26793DA1908}" name="Rating Cycle 2 Number of Standard Health Deficiencies"/>
    <tableColumn id="74" xr3:uid="{F11F113F-6F49-4B3B-8EEE-37776F11C3D5}" name="Rating Cycle 2 Number of Complaint Health Deficiencies"/>
    <tableColumn id="75" xr3:uid="{02C44644-3D9F-4967-BE69-022A96940960}" name="Rating Cycle 2 Health Deficiency Score"/>
    <tableColumn id="76" xr3:uid="{5C594E9C-8186-4EB9-A9F2-33FA9A187F79}" name="Rating Cycle 2 Number of Health Revisits"/>
    <tableColumn id="77" xr3:uid="{0904B4FC-6114-4C24-858D-4C57DF1004F4}" name="Rating Cycle 2 Health Revisit Score"/>
    <tableColumn id="78" xr3:uid="{4A409B11-08AD-4D3F-8ABA-D3CD1BC3A562}" name="Rating Cycle 2 Total Health Score"/>
    <tableColumn id="79" xr3:uid="{8669B133-BC95-4DFC-88FF-6BC434828B9B}" name="Rating Cycle 3 Standard Health Survey Date"/>
    <tableColumn id="80" xr3:uid="{89C2F645-2E9D-4BBE-9F17-3BC7ECBFE575}" name="Rating Cycle 3 Total Number of Health Deficiencies"/>
    <tableColumn id="81" xr3:uid="{DC87984A-4098-4632-9935-1253A07E0B16}" name="Rating Cycle 3 Number of Standard Health Deficiencies"/>
    <tableColumn id="82" xr3:uid="{EBD1E732-095A-4B1E-AFEC-C986FD289D35}" name="Rating Cycle 3 Number of Complaint Health Deficiencies"/>
    <tableColumn id="83" xr3:uid="{B4F86493-CD6C-4C0A-B7BE-83DE893C19D1}" name="Rating Cycle 3 Health Deficiency Score"/>
    <tableColumn id="84" xr3:uid="{83C08E4B-9F45-4845-B64E-C5A1651CCA0B}" name="Rating Cycle 3 Number of Health Revisits"/>
    <tableColumn id="85" xr3:uid="{56C6794C-CF00-4568-97A3-4484A0493B4E}" name="Rating Cycle 3 Health Revisit Score"/>
    <tableColumn id="86" xr3:uid="{0E516D29-BF02-449A-9336-120F00265984}" name="Rating Cycle 3 Total Health Score"/>
    <tableColumn id="87" xr3:uid="{B7FEBEF7-B146-4E90-9988-6C412C075875}" name="Total Weighted Health Survey Score" dataDxfId="40"/>
    <tableColumn id="103" xr3:uid="{0E6574E9-3764-42FB-99FD-7FE0A4D87AEB}" name="Select &quot;+&quot; above for health survey data"/>
    <tableColumn id="16" xr3:uid="{42FC7DD3-3093-406C-A364-2B762F0D6508}" name="Legal Business Name"/>
    <tableColumn id="95" xr3:uid="{23239319-29B8-4C8D-9D95-3CCC90CDB402}" name="Location"/>
    <tableColumn id="6" xr3:uid="{123ACE66-584B-48B6-B531-CA84AEE3320C}" name="Provider Zip Code"/>
    <tableColumn id="8" xr3:uid="{B4F52391-6AF5-4DDF-B37E-4AF312792AAA}" name="Provider SSA County Code"/>
    <tableColumn id="7" xr3:uid="{12472A2A-5D24-4943-9F5A-F796E1EEFC8E}" name="Provider Phone Number"/>
    <tableColumn id="14" xr3:uid="{A084AADB-C171-448A-A213-F4EA10F54FD4}" name="Provider Type"/>
    <tableColumn id="15" xr3:uid="{63989DF0-69CE-4E8E-995D-65CB358C02EA}" name="Provider Resides in Hospital"/>
    <tableColumn id="17" xr3:uid="{9A1240A2-114D-47C5-96B7-6AD185EEDFFD}" name="Date First Approved to Provide Medicare and Medicaid Services" dataDxfId="39"/>
    <tableColumn id="18" xr3:uid="{E5B27790-4A66-4D64-BB7D-7FE53DE418B1}" name="Continuing Care Retirement Community"/>
    <tableColumn id="21" xr3:uid="{5A6D3021-1078-42EC-AA55-5268879D2E5F}" name="Most Recent Health Inspection More Than 2 Years Ago"/>
    <tableColumn id="22" xr3:uid="{7F7A54BB-936C-4515-B160-658BA091D4FC}" name="Provider Changed Ownership in Last 12 Months"/>
    <tableColumn id="24" xr3:uid="{53BC88C9-EF4C-48F5-A053-83C86809A883}" name="Automatic Sprinkler Systems in All Required Areas"/>
    <tableColumn id="3" xr3:uid="{ACD1F28F-B49F-4C31-B1D3-26CB1AEBF676}" name="Provider Address"/>
    <tableColumn id="11" xr3:uid="{DF343F53-32DB-4680-8F11-A6254A2593FC}" name="Number of Certified Beds"/>
    <tableColumn id="96" xr3:uid="{AA503837-AB22-49CC-BF2E-91CFE8AA4E94}" name="Processing Date" dataDxfId="38"/>
    <tableColumn id="106" xr3:uid="{B5EF484D-71F5-4D3D-ABBC-225952A45A7B}" name="Select &quot;+&quot; above for more facility info" dataDxfId="37"/>
    <tableColumn id="13" xr3:uid="{05ED8EB5-A4BC-4213-A7C7-46BB8A37C5C3}" name="Average Number of Residents per Day Footnote" dataDxfId="36"/>
    <tableColumn id="26" xr3:uid="{0AEB0565-5F80-4D2D-A505-DDD6A1B0A6DF}" name="Overall Rating Footnote" dataDxfId="35"/>
    <tableColumn id="36" xr3:uid="{3FF5E2A1-2730-4098-912B-5539895923C7}" name="Staffing Rating Footnote" dataDxfId="34"/>
    <tableColumn id="28" xr3:uid="{0182CC9A-17EF-4E31-9E91-1523A874523D}" name="Health Inspection Rating Footnote" dataDxfId="33"/>
    <tableColumn id="30" xr3:uid="{FD0DBFC4-37D8-4356-BA15-45D6E16D3C5C}" name="QM Rating Footnote" dataDxfId="32"/>
    <tableColumn id="32" xr3:uid="{B789CE10-3473-4643-8E6C-56C1C3041B63}" name="Long-Stay QM Rating Footnote" dataDxfId="31"/>
    <tableColumn id="34" xr3:uid="{977AA60B-EC37-43C9-8C84-774F08B9EA82}" name="Short-Stay QM Rating Footnote" dataDxfId="30"/>
    <tableColumn id="39" xr3:uid="{C5ACDE4B-B8D1-4608-A066-9EE6BC5075DF}" name="Reported Staffing Footnote" dataDxfId="29"/>
    <tableColumn id="40" xr3:uid="{B76095B9-8E12-4DEC-ABDA-7ED46D54D0E2}" name="Physical Therapist Staffing Footnote" dataDxfId="28"/>
    <tableColumn id="101" xr3:uid="{AB21435C-2513-4D11-AD4B-236305EB207F}" name="Select &quot;+&quot; above for footnotes" dataDxfId="2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26" dataDxfId="25">
  <autoFilter ref="G1:O54" xr:uid="{0048C46C-D9B5-4466-97A6-38E1FAA67001}"/>
  <sortState xmlns:xlrd2="http://schemas.microsoft.com/office/spreadsheetml/2017/richdata2" ref="G2:O54">
    <sortCondition ref="G1:G54"/>
  </sortState>
  <tableColumns count="9">
    <tableColumn id="1" xr3:uid="{A008655D-8457-45D5-953B-7D5CB3018EDF}" name="State" dataDxfId="24"/>
    <tableColumn id="2" xr3:uid="{2EA324D5-DCEE-4675-8907-DB04B848D174}" name="Total Facilities" dataDxfId="23"/>
    <tableColumn id="3" xr3:uid="{478AD736-B7A9-4A2D-86E7-14C3A0D7E4B7}" name="Special Focus Facilities (SFFs)" dataDxfId="22"/>
    <tableColumn id="4" xr3:uid="{A4E2AD6B-6EA4-4B27-87BB-081743E354A7}" name="SFF Candidates" dataDxfId="21"/>
    <tableColumn id="5" xr3:uid="{3816856E-D8DA-4D33-89D0-1376AB575407}" name="One-Star Facilities (excl. SFF Candidates)" dataDxfId="20"/>
    <tableColumn id="6" xr3:uid="{41618F57-0329-4B83-9F13-E7620411C5A0}" name="% Problem Facilities (SFFs, Candidates, One-Star)" dataDxfId="19"/>
    <tableColumn id="7" xr3:uid="{3EDE36FD-480A-4326-9747-67F5FE10CDA7}" name="% Five-Star Facilities" dataDxfId="18"/>
    <tableColumn id="8" xr3:uid="{A2CDBB38-BD43-422B-AEE1-046E7C9551AA}" name="% Facilities with Abuse Icon" dataDxfId="17"/>
    <tableColumn id="9" xr3:uid="{660A9D2C-2CCD-40CF-AD52-A995ABDC98CF}" name="Avg. Overall Five-Star Rating" dataDxfId="16"/>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15">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4"/>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B1:J11" totalsRowShown="0" headerRowDxfId="13" dataDxfId="12">
  <autoFilter ref="B1:J11" xr:uid="{0048C46C-D9B5-4466-97A6-38E1FAA67001}"/>
  <sortState xmlns:xlrd2="http://schemas.microsoft.com/office/spreadsheetml/2017/richdata2" ref="B2:J11">
    <sortCondition ref="B1:B11"/>
  </sortState>
  <tableColumns count="9">
    <tableColumn id="1" xr3:uid="{BAF73436-BE04-4BFF-BDF1-E8DA431EE174}" name="CMS Region Number" dataDxfId="11"/>
    <tableColumn id="2" xr3:uid="{49E79A4B-3632-4084-9811-6E4693840106}" name="Total Facilities" dataDxfId="10"/>
    <tableColumn id="3" xr3:uid="{7BD94326-10D3-488A-A8F3-5F624F64FBAF}" name="Special Focus Facilities (SFFs)" dataDxfId="9"/>
    <tableColumn id="4" xr3:uid="{2277944E-DF31-4638-A1BC-BA10F88C7339}" name="SFF Candidates" dataDxfId="8"/>
    <tableColumn id="5" xr3:uid="{85ECFC91-D6DC-4EA8-BFC8-C466CA395AB1}" name="One-Star Facilities (excl. SFF Candidates)" dataDxfId="7"/>
    <tableColumn id="6" xr3:uid="{DD75697E-22B0-495C-B0AD-57774A90BB17}" name="% Problem Facilities (SFFs, Candidates, One-Star)" dataDxfId="6"/>
    <tableColumn id="7" xr3:uid="{B65FD004-E4C2-4AEF-A22A-17D1482BF7BE}" name="% Five-Star Facilities" dataDxfId="5"/>
    <tableColumn id="8" xr3:uid="{2DB7E1C1-5AB0-4AEE-85CE-3564C37CB490}" name="% Facilities with Abuse Icon" dataDxfId="4"/>
    <tableColumn id="9" xr3:uid="{AFDD9CD9-6B48-49E0-8D88-EA7871A08AA8}" name="Avg. Overall Five-Star Rating" dataDxfId="3"/>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L1:N13" totalsRowShown="0" headerRowDxfId="2">
  <autoFilter ref="L1:N13" xr:uid="{1A13C8E5-02B1-4520-8A8F-48590CAC2D8B}"/>
  <tableColumns count="3">
    <tableColumn id="1" xr3:uid="{AF41FDC9-4901-4D76-82BE-DE1264ED9F8F}" name="Region"/>
    <tableColumn id="2" xr3:uid="{60A84FDA-77F3-4D6B-AE9A-26F275396614}" name="Regional Office Location" dataDxfId="1"/>
    <tableColumn id="4" xr3:uid="{8B4B35C9-FDFF-455A-A0A9-72FADF72CA6E}" name="States served by the Region" dataDxfId="0"/>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9858FDC-BDC1-45FA-9554-349F622ADE99}" name="Labels4" displayName="Labels4" ref="J2:L96" totalsRowShown="0">
  <autoFilter ref="J2:L96" xr:uid="{F7D2F374-EC64-444F-BDB8-6E7865013CEB}"/>
  <tableColumns count="3">
    <tableColumn id="1" xr3:uid="{AF205819-5723-4AA6-B672-D7E2386ED911}" name="Label (column headers on PDC)"/>
    <tableColumn id="2" xr3:uid="{FB4B2FD4-D718-458F-9886-7ED05318CD90}" name="Description"/>
    <tableColumn id="3" xr3:uid="{E90F3469-15E3-45EB-95EE-63B77D9975FB}"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DDDE4-B1CC-4A86-BE68-FD55752D6BC6}">
  <dimension ref="A1:CY37"/>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4.5" outlineLevelCol="1" x14ac:dyDescent="0.35"/>
  <cols>
    <col min="1" max="1" width="10.54296875" customWidth="1"/>
    <col min="2" max="2" width="10.1796875" style="17" hidden="1" customWidth="1"/>
    <col min="3" max="3" width="10.54296875" style="17" customWidth="1"/>
    <col min="4" max="4" width="55.7265625" bestFit="1" customWidth="1"/>
    <col min="5" max="7" width="15.54296875" customWidth="1"/>
    <col min="8" max="8" width="16.08984375" hidden="1" customWidth="1"/>
    <col min="9" max="9" width="15.54296875" customWidth="1"/>
    <col min="10" max="10" width="19.6328125" customWidth="1"/>
    <col min="11" max="15" width="15.54296875" customWidth="1"/>
    <col min="16" max="18" width="15.54296875" hidden="1" customWidth="1" outlineLevel="1"/>
    <col min="19" max="19" width="15.54296875" style="18" customWidth="1" collapsed="1"/>
    <col min="20" max="20" width="10.54296875" style="24" customWidth="1"/>
    <col min="21" max="22" width="15.54296875" style="8" customWidth="1"/>
    <col min="23" max="33" width="15.54296875" hidden="1" customWidth="1" outlineLevel="1"/>
    <col min="34" max="34" width="15.54296875" style="18" customWidth="1" collapsed="1"/>
    <col min="35" max="35" width="10.54296875" style="18" hidden="1" customWidth="1" outlineLevel="1"/>
    <col min="36" max="42" width="15.54296875" hidden="1" customWidth="1" outlineLevel="1"/>
    <col min="43" max="43" width="15.54296875" style="18" customWidth="1" collapsed="1"/>
    <col min="44" max="44" width="10.54296875" style="18" hidden="1" customWidth="1" outlineLevel="1"/>
    <col min="45" max="47" width="15.54296875" hidden="1" customWidth="1" outlineLevel="1"/>
    <col min="48" max="48" width="15.54296875" style="4" hidden="1" customWidth="1" outlineLevel="1"/>
    <col min="49" max="50" width="15.54296875" hidden="1" customWidth="1" outlineLevel="1"/>
    <col min="51" max="51" width="15.54296875" style="18" customWidth="1" collapsed="1"/>
    <col min="52" max="52" width="10.54296875" style="25" hidden="1" customWidth="1" outlineLevel="1"/>
    <col min="53" max="76" width="15.54296875" hidden="1" customWidth="1" outlineLevel="1"/>
    <col min="77" max="77" width="15.54296875" customWidth="1" collapsed="1"/>
    <col min="78" max="78" width="10.54296875" hidden="1" customWidth="1" outlineLevel="1"/>
    <col min="79" max="84" width="15.54296875" hidden="1" customWidth="1" outlineLevel="1"/>
    <col min="85" max="85" width="15.54296875" style="1" hidden="1" customWidth="1" outlineLevel="1"/>
    <col min="86" max="91" width="15.54296875" hidden="1" customWidth="1" outlineLevel="1"/>
    <col min="92" max="92" width="15.54296875" style="1" hidden="1" customWidth="1" outlineLevel="1"/>
    <col min="93" max="93" width="15.54296875" style="1" customWidth="1" collapsed="1"/>
    <col min="94" max="94" width="10.54296875" style="1" hidden="1" customWidth="1" outlineLevel="1"/>
    <col min="95" max="99" width="15.54296875" style="1" hidden="1" customWidth="1" outlineLevel="1"/>
    <col min="100" max="100" width="15.54296875" style="26" hidden="1" customWidth="1" outlineLevel="1"/>
    <col min="101" max="102" width="15.54296875" style="1" hidden="1" customWidth="1" outlineLevel="1"/>
    <col min="103" max="103" width="15.54296875" style="1" customWidth="1" collapsed="1"/>
    <col min="104" max="104" width="10.54296875" customWidth="1"/>
    <col min="105" max="105" width="23" customWidth="1"/>
    <col min="106" max="106" width="31" customWidth="1"/>
    <col min="107" max="107" width="11.54296875" customWidth="1"/>
    <col min="108" max="108" width="19.54296875" customWidth="1"/>
    <col min="109" max="109" width="20" customWidth="1"/>
    <col min="110" max="110" width="28" customWidth="1"/>
    <col min="119" max="119" width="20" customWidth="1"/>
    <col min="122" max="122" width="20.54296875" customWidth="1"/>
    <col min="123" max="123" width="28.54296875" customWidth="1"/>
    <col min="124" max="125" width="14.7265625" customWidth="1"/>
    <col min="126" max="126" width="22.7265625" customWidth="1"/>
    <col min="127" max="127" width="17.54296875" customWidth="1"/>
    <col min="128" max="128" width="25.54296875" customWidth="1"/>
    <col min="129" max="129" width="25.26953125" customWidth="1"/>
    <col min="130" max="131" width="32.453125" customWidth="1"/>
    <col min="132" max="132" width="46.7265625" customWidth="1"/>
    <col min="133" max="133" width="44.1796875" customWidth="1"/>
    <col min="134" max="134" width="43.453125" customWidth="1"/>
    <col min="135" max="138" width="46.7265625" customWidth="1"/>
    <col min="139" max="139" width="29.81640625" customWidth="1"/>
    <col min="140" max="140" width="46.7265625" customWidth="1"/>
    <col min="141" max="141" width="44" customWidth="1"/>
    <col min="142" max="143" width="43.26953125" customWidth="1"/>
    <col min="144" max="145" width="46.7265625" customWidth="1"/>
    <col min="146" max="146" width="43.7265625" customWidth="1"/>
    <col min="147" max="147" width="43" customWidth="1"/>
    <col min="148" max="148" width="46.7265625" customWidth="1"/>
    <col min="149" max="149" width="38.453125" customWidth="1"/>
    <col min="150" max="150" width="44.453125" customWidth="1"/>
    <col min="151" max="152" width="46.7265625" customWidth="1"/>
    <col min="153" max="153" width="34" customWidth="1"/>
    <col min="154" max="154" width="36.1796875" customWidth="1"/>
    <col min="155" max="155" width="30.81640625" customWidth="1"/>
    <col min="156" max="156" width="29.7265625" customWidth="1"/>
    <col min="157" max="159" width="15.1796875" customWidth="1"/>
    <col min="164" max="164" width="22.81640625" customWidth="1"/>
    <col min="165" max="165" width="38.453125" customWidth="1"/>
    <col min="166" max="166" width="44.453125" customWidth="1"/>
    <col min="167" max="168" width="46.7265625" customWidth="1"/>
    <col min="169" max="169" width="34" customWidth="1"/>
    <col min="170" max="170" width="36.1796875" customWidth="1"/>
    <col min="171" max="171" width="30.81640625" customWidth="1"/>
    <col min="172" max="172" width="29.7265625" customWidth="1"/>
    <col min="173" max="173" width="38.453125" customWidth="1"/>
    <col min="174" max="174" width="44.453125" customWidth="1"/>
    <col min="175" max="176" width="46.7265625" customWidth="1"/>
    <col min="177" max="177" width="34" customWidth="1"/>
    <col min="178" max="178" width="36.1796875" customWidth="1"/>
    <col min="179" max="179" width="30.81640625" customWidth="1"/>
    <col min="180" max="180" width="29.7265625" customWidth="1"/>
    <col min="181" max="181" width="32.453125" customWidth="1"/>
    <col min="182" max="182" width="34.1796875" customWidth="1"/>
    <col min="183" max="184" width="33.54296875" customWidth="1"/>
    <col min="185" max="185" width="31.54296875" bestFit="1" customWidth="1"/>
    <col min="187" max="188" width="23.54296875" bestFit="1" customWidth="1"/>
    <col min="189" max="189" width="46.7265625" customWidth="1"/>
    <col min="190" max="190" width="16.54296875" customWidth="1"/>
    <col min="191" max="191" width="29.453125" customWidth="1"/>
    <col min="192" max="192" width="26.1796875" customWidth="1"/>
    <col min="193" max="193" width="24.453125" customWidth="1"/>
    <col min="194" max="194" width="9.81640625" customWidth="1"/>
    <col min="195" max="195" width="15.81640625" customWidth="1"/>
  </cols>
  <sheetData>
    <row r="1" spans="1:103" s="2" customFormat="1" ht="185.5" customHeight="1" x14ac:dyDescent="0.35">
      <c r="A1" s="2" t="s">
        <v>4</v>
      </c>
      <c r="B1" s="2" t="s">
        <v>152</v>
      </c>
      <c r="C1" s="2" t="s">
        <v>0</v>
      </c>
      <c r="D1" s="2" t="s">
        <v>1</v>
      </c>
      <c r="E1" s="2" t="s">
        <v>155</v>
      </c>
      <c r="F1" s="2" t="s">
        <v>154</v>
      </c>
      <c r="G1" s="2" t="s">
        <v>9</v>
      </c>
      <c r="H1" s="2" t="s">
        <v>153</v>
      </c>
      <c r="I1" s="2" t="s">
        <v>11</v>
      </c>
      <c r="J1" s="2" t="s">
        <v>18</v>
      </c>
      <c r="K1" s="2" t="s">
        <v>19</v>
      </c>
      <c r="L1" s="2" t="s">
        <v>22</v>
      </c>
      <c r="M1" s="2" t="s">
        <v>24</v>
      </c>
      <c r="N1" s="2" t="s">
        <v>34</v>
      </c>
      <c r="O1" s="2" t="s">
        <v>26</v>
      </c>
      <c r="P1" s="2" t="s">
        <v>28</v>
      </c>
      <c r="Q1" s="2" t="s">
        <v>30</v>
      </c>
      <c r="R1" s="2" t="s">
        <v>32</v>
      </c>
      <c r="S1" s="19" t="s">
        <v>174</v>
      </c>
      <c r="T1" s="22" t="s">
        <v>42</v>
      </c>
      <c r="U1" s="22" t="s">
        <v>40</v>
      </c>
      <c r="V1" s="2" t="s">
        <v>46</v>
      </c>
      <c r="W1" s="2" t="s">
        <v>39</v>
      </c>
      <c r="X1" s="2" t="s">
        <v>41</v>
      </c>
      <c r="Y1" s="2" t="s">
        <v>43</v>
      </c>
      <c r="Z1" s="2" t="s">
        <v>44</v>
      </c>
      <c r="AA1" s="2" t="s">
        <v>45</v>
      </c>
      <c r="AB1" s="2" t="s">
        <v>47</v>
      </c>
      <c r="AC1" s="2" t="s">
        <v>38</v>
      </c>
      <c r="AD1" s="2" t="s">
        <v>48</v>
      </c>
      <c r="AE1" s="2" t="s">
        <v>49</v>
      </c>
      <c r="AF1" s="2" t="s">
        <v>50</v>
      </c>
      <c r="AG1" s="2" t="s">
        <v>51</v>
      </c>
      <c r="AH1" s="19" t="s">
        <v>175</v>
      </c>
      <c r="AI1" s="2" t="s">
        <v>52</v>
      </c>
      <c r="AJ1" s="2" t="s">
        <v>53</v>
      </c>
      <c r="AK1" s="2" t="s">
        <v>54</v>
      </c>
      <c r="AL1" s="2" t="s">
        <v>55</v>
      </c>
      <c r="AM1" s="2" t="s">
        <v>56</v>
      </c>
      <c r="AN1" s="2" t="s">
        <v>57</v>
      </c>
      <c r="AO1" s="2" t="s">
        <v>58</v>
      </c>
      <c r="AP1" s="2" t="s">
        <v>59</v>
      </c>
      <c r="AQ1" s="19" t="s">
        <v>176</v>
      </c>
      <c r="AR1" s="2" t="s">
        <v>85</v>
      </c>
      <c r="AS1" s="2" t="s">
        <v>86</v>
      </c>
      <c r="AT1" s="2" t="s">
        <v>87</v>
      </c>
      <c r="AU1" s="2" t="s">
        <v>88</v>
      </c>
      <c r="AV1" s="3" t="s">
        <v>89</v>
      </c>
      <c r="AW1" s="2" t="s">
        <v>90</v>
      </c>
      <c r="AX1" s="2" t="s">
        <v>91</v>
      </c>
      <c r="AY1" s="19" t="s">
        <v>177</v>
      </c>
      <c r="AZ1" s="2" t="s">
        <v>60</v>
      </c>
      <c r="BA1" s="2" t="s">
        <v>61</v>
      </c>
      <c r="BB1" s="2" t="s">
        <v>62</v>
      </c>
      <c r="BC1" s="2" t="s">
        <v>63</v>
      </c>
      <c r="BD1" s="2" t="s">
        <v>64</v>
      </c>
      <c r="BE1" s="2" t="s">
        <v>65</v>
      </c>
      <c r="BF1" s="2" t="s">
        <v>66</v>
      </c>
      <c r="BG1" s="2" t="s">
        <v>67</v>
      </c>
      <c r="BH1" s="2" t="s">
        <v>68</v>
      </c>
      <c r="BI1" s="2" t="s">
        <v>69</v>
      </c>
      <c r="BJ1" s="2" t="s">
        <v>70</v>
      </c>
      <c r="BK1" s="2" t="s">
        <v>71</v>
      </c>
      <c r="BL1" s="2" t="s">
        <v>72</v>
      </c>
      <c r="BM1" s="2" t="s">
        <v>73</v>
      </c>
      <c r="BN1" s="2" t="s">
        <v>74</v>
      </c>
      <c r="BO1" s="2" t="s">
        <v>75</v>
      </c>
      <c r="BP1" s="2" t="s">
        <v>76</v>
      </c>
      <c r="BQ1" s="2" t="s">
        <v>77</v>
      </c>
      <c r="BR1" s="2" t="s">
        <v>78</v>
      </c>
      <c r="BS1" s="2" t="s">
        <v>79</v>
      </c>
      <c r="BT1" s="2" t="s">
        <v>80</v>
      </c>
      <c r="BU1" s="2" t="s">
        <v>81</v>
      </c>
      <c r="BV1" s="2" t="s">
        <v>82</v>
      </c>
      <c r="BW1" s="2" t="s">
        <v>83</v>
      </c>
      <c r="BX1" s="2" t="s">
        <v>84</v>
      </c>
      <c r="BY1" s="19" t="s">
        <v>178</v>
      </c>
      <c r="BZ1" s="2" t="s">
        <v>15</v>
      </c>
      <c r="CA1" s="2" t="s">
        <v>92</v>
      </c>
      <c r="CB1" s="2" t="s">
        <v>5</v>
      </c>
      <c r="CC1" s="2" t="s">
        <v>7</v>
      </c>
      <c r="CD1" s="2" t="s">
        <v>6</v>
      </c>
      <c r="CE1" s="2" t="s">
        <v>13</v>
      </c>
      <c r="CF1" s="2" t="s">
        <v>14</v>
      </c>
      <c r="CG1" s="2" t="s">
        <v>16</v>
      </c>
      <c r="CH1" s="2" t="s">
        <v>17</v>
      </c>
      <c r="CI1" s="2" t="s">
        <v>20</v>
      </c>
      <c r="CJ1" s="2" t="s">
        <v>21</v>
      </c>
      <c r="CK1" s="2" t="s">
        <v>23</v>
      </c>
      <c r="CL1" s="2" t="s">
        <v>2</v>
      </c>
      <c r="CM1" s="2" t="s">
        <v>10</v>
      </c>
      <c r="CN1" s="2" t="s">
        <v>93</v>
      </c>
      <c r="CO1" s="19" t="s">
        <v>179</v>
      </c>
      <c r="CP1" s="2" t="s">
        <v>12</v>
      </c>
      <c r="CQ1" s="2" t="s">
        <v>25</v>
      </c>
      <c r="CR1" s="2" t="s">
        <v>35</v>
      </c>
      <c r="CS1" s="2" t="s">
        <v>27</v>
      </c>
      <c r="CT1" s="2" t="s">
        <v>29</v>
      </c>
      <c r="CU1" s="2" t="s">
        <v>31</v>
      </c>
      <c r="CV1" s="2" t="s">
        <v>33</v>
      </c>
      <c r="CW1" s="2" t="s">
        <v>36</v>
      </c>
      <c r="CX1" s="2" t="s">
        <v>37</v>
      </c>
      <c r="CY1" s="19" t="s">
        <v>180</v>
      </c>
    </row>
    <row r="2" spans="1:103" x14ac:dyDescent="0.35">
      <c r="A2" t="s">
        <v>150</v>
      </c>
      <c r="B2" t="s">
        <v>357</v>
      </c>
      <c r="C2">
        <v>535013</v>
      </c>
      <c r="D2" t="s">
        <v>373</v>
      </c>
      <c r="E2" t="s">
        <v>374</v>
      </c>
      <c r="F2" t="s">
        <v>375</v>
      </c>
      <c r="G2" t="s">
        <v>166</v>
      </c>
      <c r="H2" t="s">
        <v>341</v>
      </c>
      <c r="I2">
        <v>112.4</v>
      </c>
      <c r="J2" t="s">
        <v>342</v>
      </c>
      <c r="K2" t="s">
        <v>333</v>
      </c>
      <c r="L2" t="s">
        <v>338</v>
      </c>
      <c r="M2">
        <v>1</v>
      </c>
      <c r="N2">
        <v>1</v>
      </c>
      <c r="P2">
        <v>2</v>
      </c>
      <c r="Q2">
        <v>3</v>
      </c>
      <c r="R2">
        <v>2</v>
      </c>
      <c r="T2" s="8">
        <v>2.7541899999999999</v>
      </c>
      <c r="U2" s="8">
        <v>0.53834000000000004</v>
      </c>
      <c r="V2">
        <v>55.8</v>
      </c>
      <c r="W2" s="8">
        <v>0.6139</v>
      </c>
      <c r="X2" s="8">
        <v>1.1522300000000001</v>
      </c>
      <c r="Y2" s="8">
        <v>2.3014199999999998</v>
      </c>
      <c r="Z2" s="8">
        <v>0.32302999999999998</v>
      </c>
      <c r="AA2" s="8">
        <v>5.212E-2</v>
      </c>
      <c r="AC2" s="8">
        <v>1.6019600000000001</v>
      </c>
      <c r="AD2">
        <v>62.5</v>
      </c>
      <c r="AG2">
        <v>6</v>
      </c>
      <c r="AI2" s="8">
        <v>1.9407300000000001</v>
      </c>
      <c r="AJ2" s="8">
        <v>0.76924000000000003</v>
      </c>
      <c r="AK2" s="8">
        <v>0.42480000000000001</v>
      </c>
      <c r="AL2" s="8">
        <v>3.1347700000000001</v>
      </c>
      <c r="AM2">
        <v>1.6837200000000001</v>
      </c>
      <c r="AN2">
        <v>0.58747000000000005</v>
      </c>
      <c r="AO2">
        <v>0.48142000000000001</v>
      </c>
      <c r="AP2">
        <v>2.7726600000000001</v>
      </c>
      <c r="AR2">
        <v>1</v>
      </c>
      <c r="AS2">
        <v>9</v>
      </c>
      <c r="AT2">
        <v>2</v>
      </c>
      <c r="AU2">
        <v>3</v>
      </c>
      <c r="AV2" s="4">
        <v>50670.75</v>
      </c>
      <c r="AW2">
        <v>0</v>
      </c>
      <c r="AX2">
        <v>3</v>
      </c>
      <c r="AZ2" s="1">
        <v>44665</v>
      </c>
      <c r="BA2">
        <v>5</v>
      </c>
      <c r="BB2">
        <v>4</v>
      </c>
      <c r="BC2">
        <v>2</v>
      </c>
      <c r="BD2">
        <v>44</v>
      </c>
      <c r="BE2">
        <v>1</v>
      </c>
      <c r="BF2">
        <v>0</v>
      </c>
      <c r="BG2">
        <v>44</v>
      </c>
      <c r="BH2">
        <v>44294</v>
      </c>
      <c r="BI2">
        <v>6</v>
      </c>
      <c r="BJ2">
        <v>5</v>
      </c>
      <c r="BK2">
        <v>3</v>
      </c>
      <c r="BL2">
        <v>32</v>
      </c>
      <c r="BM2">
        <v>1</v>
      </c>
      <c r="BN2">
        <v>0</v>
      </c>
      <c r="BO2">
        <v>32</v>
      </c>
      <c r="BP2">
        <v>43566</v>
      </c>
      <c r="BQ2">
        <v>17</v>
      </c>
      <c r="BR2">
        <v>14</v>
      </c>
      <c r="BS2">
        <v>3</v>
      </c>
      <c r="BT2">
        <v>253</v>
      </c>
      <c r="BU2">
        <v>1</v>
      </c>
      <c r="BV2">
        <v>0</v>
      </c>
      <c r="BW2">
        <v>253</v>
      </c>
      <c r="BX2" s="8">
        <v>74.832999999999998</v>
      </c>
      <c r="BZ2" t="s">
        <v>376</v>
      </c>
      <c r="CA2" t="s">
        <v>377</v>
      </c>
      <c r="CB2">
        <v>82001</v>
      </c>
      <c r="CC2">
        <v>100</v>
      </c>
      <c r="CD2">
        <v>3076347901</v>
      </c>
      <c r="CE2" t="s">
        <v>335</v>
      </c>
      <c r="CF2" t="s">
        <v>333</v>
      </c>
      <c r="CG2" s="1">
        <v>26755</v>
      </c>
      <c r="CH2" t="s">
        <v>333</v>
      </c>
      <c r="CI2" t="s">
        <v>333</v>
      </c>
      <c r="CJ2" t="s">
        <v>333</v>
      </c>
      <c r="CK2" t="s">
        <v>337</v>
      </c>
      <c r="CL2" t="s">
        <v>378</v>
      </c>
      <c r="CM2">
        <v>146</v>
      </c>
      <c r="CN2" s="1">
        <v>44835</v>
      </c>
      <c r="CP2"/>
      <c r="CQ2"/>
      <c r="CR2"/>
      <c r="CS2"/>
      <c r="CT2"/>
      <c r="CU2" s="23"/>
      <c r="CV2"/>
      <c r="CW2"/>
      <c r="CX2"/>
    </row>
    <row r="3" spans="1:103" x14ac:dyDescent="0.35">
      <c r="A3" t="s">
        <v>150</v>
      </c>
      <c r="B3" t="s">
        <v>357</v>
      </c>
      <c r="C3">
        <v>535017</v>
      </c>
      <c r="D3" t="s">
        <v>379</v>
      </c>
      <c r="E3" t="s">
        <v>380</v>
      </c>
      <c r="F3" t="s">
        <v>381</v>
      </c>
      <c r="G3" t="s">
        <v>167</v>
      </c>
      <c r="H3" t="s">
        <v>343</v>
      </c>
      <c r="I3">
        <v>34.200000000000003</v>
      </c>
      <c r="K3" t="s">
        <v>333</v>
      </c>
      <c r="L3" t="s">
        <v>338</v>
      </c>
      <c r="M3">
        <v>3</v>
      </c>
      <c r="N3">
        <v>4</v>
      </c>
      <c r="P3">
        <v>4</v>
      </c>
      <c r="Q3">
        <v>5</v>
      </c>
      <c r="R3">
        <v>4</v>
      </c>
      <c r="T3" s="8">
        <v>3.91594</v>
      </c>
      <c r="U3" s="8">
        <v>1.0018499999999999</v>
      </c>
      <c r="V3">
        <v>32.5</v>
      </c>
      <c r="W3" s="8">
        <v>0.15340999999999999</v>
      </c>
      <c r="X3" s="8">
        <v>1.15526</v>
      </c>
      <c r="Y3" s="8">
        <v>2.9285299999999999</v>
      </c>
      <c r="Z3" s="8">
        <v>0.58814</v>
      </c>
      <c r="AA3" s="8">
        <v>3.7449999999999997E-2</v>
      </c>
      <c r="AC3" s="8">
        <v>2.7606899999999999</v>
      </c>
      <c r="AD3">
        <v>11.1</v>
      </c>
      <c r="AF3">
        <v>0</v>
      </c>
      <c r="AI3" s="8">
        <v>2.0627499999999999</v>
      </c>
      <c r="AJ3" s="8">
        <v>0.69969999999999999</v>
      </c>
      <c r="AK3" s="8">
        <v>0.29559000000000002</v>
      </c>
      <c r="AL3" s="8">
        <v>3.0580400000000001</v>
      </c>
      <c r="AM3">
        <v>2.7299600000000002</v>
      </c>
      <c r="AN3">
        <v>0.16139000000000001</v>
      </c>
      <c r="AO3">
        <v>1.28756</v>
      </c>
      <c r="AP3">
        <v>4.0411299999999999</v>
      </c>
      <c r="AR3">
        <v>2</v>
      </c>
      <c r="AS3">
        <v>0</v>
      </c>
      <c r="AT3">
        <v>0</v>
      </c>
      <c r="AU3">
        <v>4</v>
      </c>
      <c r="AV3" s="4">
        <v>6190.6</v>
      </c>
      <c r="AW3">
        <v>0</v>
      </c>
      <c r="AX3">
        <v>4</v>
      </c>
      <c r="AZ3" s="1">
        <v>44518</v>
      </c>
      <c r="BA3">
        <v>7</v>
      </c>
      <c r="BB3">
        <v>7</v>
      </c>
      <c r="BC3">
        <v>0</v>
      </c>
      <c r="BD3">
        <v>56</v>
      </c>
      <c r="BE3">
        <v>1</v>
      </c>
      <c r="BF3">
        <v>0</v>
      </c>
      <c r="BG3">
        <v>56</v>
      </c>
      <c r="BH3">
        <v>43888</v>
      </c>
      <c r="BI3">
        <v>4</v>
      </c>
      <c r="BJ3">
        <v>3</v>
      </c>
      <c r="BK3">
        <v>1</v>
      </c>
      <c r="BL3">
        <v>16</v>
      </c>
      <c r="BM3">
        <v>1</v>
      </c>
      <c r="BN3">
        <v>0</v>
      </c>
      <c r="BO3">
        <v>16</v>
      </c>
      <c r="BP3">
        <v>43538</v>
      </c>
      <c r="BQ3">
        <v>7</v>
      </c>
      <c r="BR3">
        <v>7</v>
      </c>
      <c r="BS3">
        <v>0</v>
      </c>
      <c r="BT3">
        <v>36</v>
      </c>
      <c r="BU3">
        <v>1</v>
      </c>
      <c r="BV3">
        <v>0</v>
      </c>
      <c r="BW3">
        <v>36</v>
      </c>
      <c r="BX3" s="8">
        <v>39.332999999999998</v>
      </c>
      <c r="BZ3" t="s">
        <v>379</v>
      </c>
      <c r="CA3" t="s">
        <v>382</v>
      </c>
      <c r="CB3">
        <v>82941</v>
      </c>
      <c r="CC3">
        <v>170</v>
      </c>
      <c r="CD3">
        <v>3073674161</v>
      </c>
      <c r="CE3" t="s">
        <v>335</v>
      </c>
      <c r="CF3" t="s">
        <v>333</v>
      </c>
      <c r="CG3" s="1">
        <v>30091</v>
      </c>
      <c r="CH3" t="s">
        <v>333</v>
      </c>
      <c r="CI3" t="s">
        <v>333</v>
      </c>
      <c r="CJ3" t="s">
        <v>333</v>
      </c>
      <c r="CK3" t="s">
        <v>337</v>
      </c>
      <c r="CL3" t="s">
        <v>383</v>
      </c>
      <c r="CM3">
        <v>50</v>
      </c>
      <c r="CN3" s="1">
        <v>44835</v>
      </c>
      <c r="CP3"/>
      <c r="CQ3"/>
      <c r="CR3"/>
      <c r="CS3"/>
      <c r="CT3"/>
      <c r="CU3" s="23"/>
      <c r="CV3"/>
      <c r="CW3"/>
      <c r="CX3"/>
    </row>
    <row r="4" spans="1:103" x14ac:dyDescent="0.35">
      <c r="A4" t="s">
        <v>150</v>
      </c>
      <c r="B4" t="s">
        <v>357</v>
      </c>
      <c r="C4">
        <v>535019</v>
      </c>
      <c r="D4" t="s">
        <v>384</v>
      </c>
      <c r="E4" t="s">
        <v>385</v>
      </c>
      <c r="F4" t="s">
        <v>369</v>
      </c>
      <c r="G4" t="s">
        <v>168</v>
      </c>
      <c r="H4" t="s">
        <v>355</v>
      </c>
      <c r="I4">
        <v>20.7</v>
      </c>
      <c r="J4" t="s">
        <v>342</v>
      </c>
      <c r="K4" t="s">
        <v>333</v>
      </c>
      <c r="L4" t="s">
        <v>338</v>
      </c>
      <c r="M4">
        <v>1</v>
      </c>
      <c r="N4">
        <v>1</v>
      </c>
      <c r="P4">
        <v>3</v>
      </c>
      <c r="Q4">
        <v>3</v>
      </c>
      <c r="T4" s="8">
        <v>3.59958</v>
      </c>
      <c r="U4" s="8">
        <v>0.45373999999999998</v>
      </c>
      <c r="V4"/>
      <c r="W4" s="8">
        <v>0.74270000000000003</v>
      </c>
      <c r="X4" s="8">
        <v>1.1964399999999999</v>
      </c>
      <c r="Y4" s="8">
        <v>3.33989</v>
      </c>
      <c r="Z4" s="8">
        <v>0.32318999999999998</v>
      </c>
      <c r="AA4" s="8">
        <v>4.8329999999999998E-2</v>
      </c>
      <c r="AB4">
        <v>6</v>
      </c>
      <c r="AC4" s="8">
        <v>2.40313</v>
      </c>
      <c r="AE4">
        <v>6</v>
      </c>
      <c r="AG4">
        <v>6</v>
      </c>
      <c r="AI4" s="8">
        <v>1.87066</v>
      </c>
      <c r="AJ4" s="8">
        <v>0.62444</v>
      </c>
      <c r="AK4" s="8">
        <v>0.28605000000000003</v>
      </c>
      <c r="AL4" s="8">
        <v>2.7811499999999998</v>
      </c>
      <c r="AM4">
        <v>2.6204000000000001</v>
      </c>
      <c r="AN4">
        <v>0.87553000000000003</v>
      </c>
      <c r="AO4">
        <v>0.60258999999999996</v>
      </c>
      <c r="AP4">
        <v>4.0844699999999996</v>
      </c>
      <c r="AR4">
        <v>0</v>
      </c>
      <c r="AS4">
        <v>5</v>
      </c>
      <c r="AT4">
        <v>2</v>
      </c>
      <c r="AU4">
        <v>5</v>
      </c>
      <c r="AV4" s="4">
        <v>40325.35</v>
      </c>
      <c r="AW4">
        <v>0</v>
      </c>
      <c r="AX4">
        <v>5</v>
      </c>
      <c r="AZ4" s="1">
        <v>44574</v>
      </c>
      <c r="BA4">
        <v>13</v>
      </c>
      <c r="BB4">
        <v>13</v>
      </c>
      <c r="BC4">
        <v>5</v>
      </c>
      <c r="BD4">
        <v>208</v>
      </c>
      <c r="BE4">
        <v>1</v>
      </c>
      <c r="BF4">
        <v>0</v>
      </c>
      <c r="BG4">
        <v>208</v>
      </c>
      <c r="BH4">
        <v>44231</v>
      </c>
      <c r="BI4">
        <v>5</v>
      </c>
      <c r="BJ4">
        <v>4</v>
      </c>
      <c r="BK4">
        <v>1</v>
      </c>
      <c r="BL4">
        <v>28</v>
      </c>
      <c r="BM4">
        <v>1</v>
      </c>
      <c r="BN4">
        <v>0</v>
      </c>
      <c r="BO4">
        <v>28</v>
      </c>
      <c r="BP4">
        <v>43551</v>
      </c>
      <c r="BQ4">
        <v>17</v>
      </c>
      <c r="BR4">
        <v>14</v>
      </c>
      <c r="BS4">
        <v>2</v>
      </c>
      <c r="BT4">
        <v>96</v>
      </c>
      <c r="BU4">
        <v>1</v>
      </c>
      <c r="BV4">
        <v>0</v>
      </c>
      <c r="BW4">
        <v>96</v>
      </c>
      <c r="BX4" s="8">
        <v>129.333</v>
      </c>
      <c r="BZ4" t="s">
        <v>386</v>
      </c>
      <c r="CA4" t="s">
        <v>387</v>
      </c>
      <c r="CB4">
        <v>82410</v>
      </c>
      <c r="CC4">
        <v>10</v>
      </c>
      <c r="CD4">
        <v>3075683311</v>
      </c>
      <c r="CE4" t="s">
        <v>335</v>
      </c>
      <c r="CF4" t="s">
        <v>336</v>
      </c>
      <c r="CG4" s="1">
        <v>30803</v>
      </c>
      <c r="CH4" t="s">
        <v>333</v>
      </c>
      <c r="CI4" t="s">
        <v>333</v>
      </c>
      <c r="CJ4" t="s">
        <v>333</v>
      </c>
      <c r="CK4" t="s">
        <v>337</v>
      </c>
      <c r="CL4" t="s">
        <v>388</v>
      </c>
      <c r="CM4">
        <v>37</v>
      </c>
      <c r="CN4" s="1">
        <v>44835</v>
      </c>
      <c r="CP4"/>
      <c r="CQ4"/>
      <c r="CR4">
        <v>12</v>
      </c>
      <c r="CS4"/>
      <c r="CT4"/>
      <c r="CU4" s="23"/>
      <c r="CV4">
        <v>2</v>
      </c>
      <c r="CW4"/>
      <c r="CX4"/>
    </row>
    <row r="5" spans="1:103" x14ac:dyDescent="0.35">
      <c r="A5" t="s">
        <v>150</v>
      </c>
      <c r="B5" t="s">
        <v>357</v>
      </c>
      <c r="C5">
        <v>535021</v>
      </c>
      <c r="D5" t="s">
        <v>389</v>
      </c>
      <c r="E5" t="s">
        <v>385</v>
      </c>
      <c r="F5" t="s">
        <v>369</v>
      </c>
      <c r="G5" t="s">
        <v>168</v>
      </c>
      <c r="H5" t="s">
        <v>351</v>
      </c>
      <c r="I5">
        <v>67.900000000000006</v>
      </c>
      <c r="K5" t="s">
        <v>333</v>
      </c>
      <c r="L5" t="s">
        <v>338</v>
      </c>
      <c r="M5">
        <v>2</v>
      </c>
      <c r="N5">
        <v>4</v>
      </c>
      <c r="P5">
        <v>1</v>
      </c>
      <c r="Q5">
        <v>1</v>
      </c>
      <c r="T5" s="8">
        <v>3.37757</v>
      </c>
      <c r="U5" s="8">
        <v>0.70718000000000003</v>
      </c>
      <c r="V5">
        <v>57.8</v>
      </c>
      <c r="W5" s="8">
        <v>0.48715000000000003</v>
      </c>
      <c r="X5" s="8">
        <v>1.1943299999999999</v>
      </c>
      <c r="Y5" s="8">
        <v>2.80688</v>
      </c>
      <c r="Z5" s="8">
        <v>0.45401000000000002</v>
      </c>
      <c r="AA5" s="8">
        <v>1.1299999999999999E-3</v>
      </c>
      <c r="AC5" s="8">
        <v>2.1832400000000001</v>
      </c>
      <c r="AD5">
        <v>50</v>
      </c>
      <c r="AG5">
        <v>6</v>
      </c>
      <c r="AI5" s="8">
        <v>1.7080500000000001</v>
      </c>
      <c r="AJ5" s="8">
        <v>0.59975000000000001</v>
      </c>
      <c r="AK5" s="8">
        <v>0.26523000000000002</v>
      </c>
      <c r="AL5" s="8">
        <v>2.5730300000000002</v>
      </c>
      <c r="AM5">
        <v>2.6072700000000002</v>
      </c>
      <c r="AN5">
        <v>0.59792000000000001</v>
      </c>
      <c r="AO5">
        <v>1.0128699999999999</v>
      </c>
      <c r="AP5">
        <v>4.1425599999999996</v>
      </c>
      <c r="AR5">
        <v>0</v>
      </c>
      <c r="AS5">
        <v>1</v>
      </c>
      <c r="AT5">
        <v>0</v>
      </c>
      <c r="AU5">
        <v>0</v>
      </c>
      <c r="AV5" s="4">
        <v>0</v>
      </c>
      <c r="AW5">
        <v>0</v>
      </c>
      <c r="AX5">
        <v>0</v>
      </c>
      <c r="AZ5" s="1">
        <v>44322</v>
      </c>
      <c r="BA5">
        <v>4</v>
      </c>
      <c r="BB5">
        <v>4</v>
      </c>
      <c r="BC5">
        <v>0</v>
      </c>
      <c r="BD5">
        <v>48</v>
      </c>
      <c r="BE5">
        <v>1</v>
      </c>
      <c r="BF5">
        <v>0</v>
      </c>
      <c r="BG5">
        <v>48</v>
      </c>
      <c r="BH5">
        <v>43629</v>
      </c>
      <c r="BI5">
        <v>7</v>
      </c>
      <c r="BJ5">
        <v>6</v>
      </c>
      <c r="BK5">
        <v>1</v>
      </c>
      <c r="BL5">
        <v>32</v>
      </c>
      <c r="BM5">
        <v>1</v>
      </c>
      <c r="BN5">
        <v>0</v>
      </c>
      <c r="BO5">
        <v>32</v>
      </c>
      <c r="BP5">
        <v>43216</v>
      </c>
      <c r="BQ5">
        <v>8</v>
      </c>
      <c r="BR5">
        <v>8</v>
      </c>
      <c r="BS5">
        <v>0</v>
      </c>
      <c r="BT5">
        <v>36</v>
      </c>
      <c r="BU5">
        <v>1</v>
      </c>
      <c r="BV5">
        <v>0</v>
      </c>
      <c r="BW5">
        <v>36</v>
      </c>
      <c r="BX5" s="8">
        <v>40.667000000000002</v>
      </c>
      <c r="BZ5" t="s">
        <v>390</v>
      </c>
      <c r="CA5" t="s">
        <v>391</v>
      </c>
      <c r="CB5">
        <v>82410</v>
      </c>
      <c r="CC5">
        <v>10</v>
      </c>
      <c r="CD5">
        <v>3075682431</v>
      </c>
      <c r="CE5" t="s">
        <v>335</v>
      </c>
      <c r="CF5" t="s">
        <v>333</v>
      </c>
      <c r="CG5" s="1">
        <v>30937</v>
      </c>
      <c r="CH5" t="s">
        <v>333</v>
      </c>
      <c r="CI5" t="s">
        <v>333</v>
      </c>
      <c r="CJ5" t="s">
        <v>333</v>
      </c>
      <c r="CK5" t="s">
        <v>337</v>
      </c>
      <c r="CL5" t="s">
        <v>392</v>
      </c>
      <c r="CM5">
        <v>90</v>
      </c>
      <c r="CN5" s="1">
        <v>44835</v>
      </c>
      <c r="CP5"/>
      <c r="CQ5"/>
      <c r="CR5"/>
      <c r="CS5"/>
      <c r="CT5"/>
      <c r="CU5" s="23"/>
      <c r="CV5">
        <v>2</v>
      </c>
      <c r="CW5"/>
      <c r="CX5"/>
    </row>
    <row r="6" spans="1:103" x14ac:dyDescent="0.35">
      <c r="A6" t="s">
        <v>150</v>
      </c>
      <c r="B6" t="s">
        <v>357</v>
      </c>
      <c r="C6">
        <v>535022</v>
      </c>
      <c r="D6" t="s">
        <v>393</v>
      </c>
      <c r="E6" t="s">
        <v>394</v>
      </c>
      <c r="F6" t="s">
        <v>364</v>
      </c>
      <c r="G6" t="s">
        <v>168</v>
      </c>
      <c r="H6" t="s">
        <v>355</v>
      </c>
      <c r="I6">
        <v>107.4</v>
      </c>
      <c r="K6" t="s">
        <v>333</v>
      </c>
      <c r="L6" t="s">
        <v>338</v>
      </c>
      <c r="M6">
        <v>2</v>
      </c>
      <c r="N6">
        <v>1</v>
      </c>
      <c r="P6">
        <v>4</v>
      </c>
      <c r="Q6">
        <v>3</v>
      </c>
      <c r="R6">
        <v>5</v>
      </c>
      <c r="T6" s="8">
        <v>3.3268200000000001</v>
      </c>
      <c r="U6" s="8">
        <v>0.28544000000000003</v>
      </c>
      <c r="V6">
        <v>57.7</v>
      </c>
      <c r="W6" s="8">
        <v>2.0257299999999998</v>
      </c>
      <c r="X6" s="8">
        <v>2.3111700000000002</v>
      </c>
      <c r="Y6" s="8">
        <v>3.0730200000000001</v>
      </c>
      <c r="Z6" s="8">
        <v>8.3570000000000005E-2</v>
      </c>
      <c r="AA6" s="8">
        <v>7.4829999999999994E-2</v>
      </c>
      <c r="AC6" s="8">
        <v>1.0156499999999999</v>
      </c>
      <c r="AD6">
        <v>64.7</v>
      </c>
      <c r="AG6">
        <v>6</v>
      </c>
      <c r="AI6" s="8">
        <v>1.9007799999999999</v>
      </c>
      <c r="AJ6" s="8">
        <v>0.73672000000000004</v>
      </c>
      <c r="AK6" s="8">
        <v>0.38583000000000001</v>
      </c>
      <c r="AL6" s="8">
        <v>3.02332</v>
      </c>
      <c r="AM6">
        <v>1.0899300000000001</v>
      </c>
      <c r="AN6">
        <v>2.0240999999999998</v>
      </c>
      <c r="AO6">
        <v>0.28105000000000002</v>
      </c>
      <c r="AP6">
        <v>3.4725999999999999</v>
      </c>
      <c r="AR6">
        <v>0</v>
      </c>
      <c r="AS6">
        <v>1</v>
      </c>
      <c r="AT6">
        <v>1</v>
      </c>
      <c r="AU6">
        <v>0</v>
      </c>
      <c r="AV6" s="4">
        <v>0</v>
      </c>
      <c r="AW6">
        <v>0</v>
      </c>
      <c r="AX6">
        <v>0</v>
      </c>
      <c r="AZ6" s="1">
        <v>44532</v>
      </c>
      <c r="BA6">
        <v>6</v>
      </c>
      <c r="BB6">
        <v>6</v>
      </c>
      <c r="BC6">
        <v>0</v>
      </c>
      <c r="BD6">
        <v>32</v>
      </c>
      <c r="BE6">
        <v>1</v>
      </c>
      <c r="BF6">
        <v>0</v>
      </c>
      <c r="BG6">
        <v>32</v>
      </c>
      <c r="BH6">
        <v>43804</v>
      </c>
      <c r="BI6">
        <v>11</v>
      </c>
      <c r="BJ6">
        <v>10</v>
      </c>
      <c r="BK6">
        <v>1</v>
      </c>
      <c r="BL6">
        <v>48</v>
      </c>
      <c r="BM6">
        <v>1</v>
      </c>
      <c r="BN6">
        <v>0</v>
      </c>
      <c r="BO6">
        <v>48</v>
      </c>
      <c r="BP6">
        <v>43398</v>
      </c>
      <c r="BQ6">
        <v>8</v>
      </c>
      <c r="BR6">
        <v>8</v>
      </c>
      <c r="BS6">
        <v>0</v>
      </c>
      <c r="BT6">
        <v>44</v>
      </c>
      <c r="BU6">
        <v>1</v>
      </c>
      <c r="BV6">
        <v>0</v>
      </c>
      <c r="BW6">
        <v>44</v>
      </c>
      <c r="BX6" s="8">
        <v>39.332999999999998</v>
      </c>
      <c r="BZ6" t="s">
        <v>395</v>
      </c>
      <c r="CA6" t="s">
        <v>396</v>
      </c>
      <c r="CB6">
        <v>82716</v>
      </c>
      <c r="CC6">
        <v>20</v>
      </c>
      <c r="CD6">
        <v>3076887000</v>
      </c>
      <c r="CE6" t="s">
        <v>335</v>
      </c>
      <c r="CF6" t="s">
        <v>333</v>
      </c>
      <c r="CG6" s="1">
        <v>30849</v>
      </c>
      <c r="CH6" t="s">
        <v>333</v>
      </c>
      <c r="CI6" t="s">
        <v>333</v>
      </c>
      <c r="CJ6" t="s">
        <v>333</v>
      </c>
      <c r="CK6" t="s">
        <v>337</v>
      </c>
      <c r="CL6" t="s">
        <v>397</v>
      </c>
      <c r="CM6">
        <v>160</v>
      </c>
      <c r="CN6" s="1">
        <v>44835</v>
      </c>
      <c r="CP6"/>
      <c r="CQ6"/>
      <c r="CR6">
        <v>12</v>
      </c>
      <c r="CS6"/>
      <c r="CT6"/>
      <c r="CU6" s="23"/>
      <c r="CV6"/>
      <c r="CW6"/>
      <c r="CX6"/>
    </row>
    <row r="7" spans="1:103" x14ac:dyDescent="0.35">
      <c r="A7" t="s">
        <v>150</v>
      </c>
      <c r="B7" t="s">
        <v>357</v>
      </c>
      <c r="C7">
        <v>535023</v>
      </c>
      <c r="D7" t="s">
        <v>398</v>
      </c>
      <c r="E7" t="s">
        <v>399</v>
      </c>
      <c r="F7" t="s">
        <v>400</v>
      </c>
      <c r="G7" t="s">
        <v>168</v>
      </c>
      <c r="H7" t="s">
        <v>339</v>
      </c>
      <c r="I7">
        <v>43.2</v>
      </c>
      <c r="K7" t="s">
        <v>333</v>
      </c>
      <c r="L7" t="s">
        <v>338</v>
      </c>
      <c r="M7">
        <v>3</v>
      </c>
      <c r="N7">
        <v>1</v>
      </c>
      <c r="P7">
        <v>4</v>
      </c>
      <c r="Q7">
        <v>4</v>
      </c>
      <c r="T7" s="8">
        <v>4.5371499999999996</v>
      </c>
      <c r="U7" s="8">
        <v>0.60618000000000005</v>
      </c>
      <c r="V7">
        <v>48.1</v>
      </c>
      <c r="W7" s="8">
        <v>0.80969000000000002</v>
      </c>
      <c r="X7" s="8">
        <v>1.41587</v>
      </c>
      <c r="Y7" s="8">
        <v>3.6358000000000001</v>
      </c>
      <c r="Z7" s="8">
        <v>0.30131999999999998</v>
      </c>
      <c r="AA7" s="8">
        <v>0</v>
      </c>
      <c r="AC7" s="8">
        <v>3.1212800000000001</v>
      </c>
      <c r="AD7">
        <v>33.299999999999997</v>
      </c>
      <c r="AG7">
        <v>6</v>
      </c>
      <c r="AI7" s="8">
        <v>1.94354</v>
      </c>
      <c r="AJ7" s="8">
        <v>0.61890999999999996</v>
      </c>
      <c r="AK7" s="8">
        <v>0.26962999999999998</v>
      </c>
      <c r="AL7" s="8">
        <v>2.8320799999999999</v>
      </c>
      <c r="AM7">
        <v>3.2758500000000002</v>
      </c>
      <c r="AN7">
        <v>0.96303000000000005</v>
      </c>
      <c r="AO7">
        <v>0.85406000000000004</v>
      </c>
      <c r="AP7">
        <v>5.0557600000000003</v>
      </c>
      <c r="AR7">
        <v>2</v>
      </c>
      <c r="AS7">
        <v>1</v>
      </c>
      <c r="AT7">
        <v>1</v>
      </c>
      <c r="AU7">
        <v>2</v>
      </c>
      <c r="AV7" s="4">
        <v>14750</v>
      </c>
      <c r="AW7">
        <v>0</v>
      </c>
      <c r="AX7">
        <v>2</v>
      </c>
      <c r="AZ7" s="1">
        <v>44630</v>
      </c>
      <c r="BA7">
        <v>3</v>
      </c>
      <c r="BB7">
        <v>1</v>
      </c>
      <c r="BC7">
        <v>2</v>
      </c>
      <c r="BD7">
        <v>16</v>
      </c>
      <c r="BE7">
        <v>1</v>
      </c>
      <c r="BF7">
        <v>0</v>
      </c>
      <c r="BG7">
        <v>16</v>
      </c>
      <c r="BH7">
        <v>44266</v>
      </c>
      <c r="BI7">
        <v>6</v>
      </c>
      <c r="BJ7">
        <v>6</v>
      </c>
      <c r="BK7">
        <v>0</v>
      </c>
      <c r="BL7">
        <v>40</v>
      </c>
      <c r="BM7">
        <v>1</v>
      </c>
      <c r="BN7">
        <v>0</v>
      </c>
      <c r="BO7">
        <v>40</v>
      </c>
      <c r="BP7">
        <v>43895</v>
      </c>
      <c r="BQ7">
        <v>9</v>
      </c>
      <c r="BR7">
        <v>7</v>
      </c>
      <c r="BS7">
        <v>1</v>
      </c>
      <c r="BT7">
        <v>40</v>
      </c>
      <c r="BU7">
        <v>1</v>
      </c>
      <c r="BV7">
        <v>0</v>
      </c>
      <c r="BW7">
        <v>40</v>
      </c>
      <c r="BX7" s="8">
        <v>28</v>
      </c>
      <c r="BZ7" t="s">
        <v>401</v>
      </c>
      <c r="CA7" t="s">
        <v>402</v>
      </c>
      <c r="CB7">
        <v>82701</v>
      </c>
      <c r="CC7">
        <v>220</v>
      </c>
      <c r="CD7">
        <v>3077462793</v>
      </c>
      <c r="CE7" t="s">
        <v>335</v>
      </c>
      <c r="CF7" t="s">
        <v>333</v>
      </c>
      <c r="CG7" s="1">
        <v>30929</v>
      </c>
      <c r="CH7" t="s">
        <v>333</v>
      </c>
      <c r="CI7" t="s">
        <v>333</v>
      </c>
      <c r="CJ7" t="s">
        <v>333</v>
      </c>
      <c r="CK7" t="s">
        <v>337</v>
      </c>
      <c r="CL7" t="s">
        <v>403</v>
      </c>
      <c r="CM7">
        <v>58</v>
      </c>
      <c r="CN7" s="1">
        <v>44835</v>
      </c>
      <c r="CP7"/>
      <c r="CQ7"/>
      <c r="CR7">
        <v>12</v>
      </c>
      <c r="CS7"/>
      <c r="CT7"/>
      <c r="CU7" s="23"/>
      <c r="CV7">
        <v>2</v>
      </c>
      <c r="CW7"/>
      <c r="CX7"/>
    </row>
    <row r="8" spans="1:103" x14ac:dyDescent="0.35">
      <c r="A8" t="s">
        <v>150</v>
      </c>
      <c r="B8" t="s">
        <v>357</v>
      </c>
      <c r="C8">
        <v>535024</v>
      </c>
      <c r="D8" t="s">
        <v>404</v>
      </c>
      <c r="E8" t="s">
        <v>405</v>
      </c>
      <c r="F8" t="s">
        <v>406</v>
      </c>
      <c r="G8" t="s">
        <v>166</v>
      </c>
      <c r="H8" t="s">
        <v>341</v>
      </c>
      <c r="I8">
        <v>94.6</v>
      </c>
      <c r="J8" t="s">
        <v>342</v>
      </c>
      <c r="K8" t="s">
        <v>336</v>
      </c>
      <c r="L8" t="s">
        <v>338</v>
      </c>
      <c r="M8">
        <v>1</v>
      </c>
      <c r="N8">
        <v>3</v>
      </c>
      <c r="P8">
        <v>3</v>
      </c>
      <c r="Q8">
        <v>5</v>
      </c>
      <c r="R8">
        <v>2</v>
      </c>
      <c r="T8" s="8">
        <v>3.7424599999999999</v>
      </c>
      <c r="U8" s="8">
        <v>0.62778999999999996</v>
      </c>
      <c r="V8">
        <v>52.9</v>
      </c>
      <c r="W8" s="8">
        <v>0.68867</v>
      </c>
      <c r="X8" s="8">
        <v>1.31646</v>
      </c>
      <c r="Y8" s="8">
        <v>3.1547800000000001</v>
      </c>
      <c r="Z8" s="8">
        <v>0.53525</v>
      </c>
      <c r="AA8" s="8">
        <v>4.9000000000000002E-2</v>
      </c>
      <c r="AC8" s="8">
        <v>2.4260000000000002</v>
      </c>
      <c r="AD8">
        <v>41.2</v>
      </c>
      <c r="AF8">
        <v>0</v>
      </c>
      <c r="AI8" s="8">
        <v>2.0732400000000002</v>
      </c>
      <c r="AJ8" s="8">
        <v>0.82574999999999998</v>
      </c>
      <c r="AK8" s="8">
        <v>0.46073999999999998</v>
      </c>
      <c r="AL8" s="8">
        <v>3.3597199999999998</v>
      </c>
      <c r="AM8">
        <v>2.38686</v>
      </c>
      <c r="AN8">
        <v>0.61392000000000002</v>
      </c>
      <c r="AO8">
        <v>0.51763000000000003</v>
      </c>
      <c r="AP8">
        <v>3.5152999999999999</v>
      </c>
      <c r="AR8">
        <v>3</v>
      </c>
      <c r="AS8">
        <v>0</v>
      </c>
      <c r="AT8">
        <v>4</v>
      </c>
      <c r="AU8">
        <v>6</v>
      </c>
      <c r="AV8" s="4">
        <v>52607.3</v>
      </c>
      <c r="AW8">
        <v>1</v>
      </c>
      <c r="AX8">
        <v>7</v>
      </c>
      <c r="AZ8" s="1">
        <v>44547</v>
      </c>
      <c r="BA8">
        <v>12</v>
      </c>
      <c r="BB8">
        <v>9</v>
      </c>
      <c r="BC8">
        <v>3</v>
      </c>
      <c r="BD8">
        <v>100</v>
      </c>
      <c r="BE8">
        <v>1</v>
      </c>
      <c r="BF8">
        <v>0</v>
      </c>
      <c r="BG8">
        <v>100</v>
      </c>
      <c r="BH8">
        <v>43839</v>
      </c>
      <c r="BI8">
        <v>9</v>
      </c>
      <c r="BJ8">
        <v>7</v>
      </c>
      <c r="BK8">
        <v>1</v>
      </c>
      <c r="BL8">
        <v>60</v>
      </c>
      <c r="BM8">
        <v>1</v>
      </c>
      <c r="BN8">
        <v>0</v>
      </c>
      <c r="BO8">
        <v>60</v>
      </c>
      <c r="BP8">
        <v>43475</v>
      </c>
      <c r="BQ8">
        <v>9</v>
      </c>
      <c r="BR8">
        <v>9</v>
      </c>
      <c r="BS8">
        <v>0</v>
      </c>
      <c r="BT8">
        <v>56</v>
      </c>
      <c r="BU8">
        <v>1</v>
      </c>
      <c r="BV8">
        <v>0</v>
      </c>
      <c r="BW8">
        <v>56</v>
      </c>
      <c r="BX8" s="8">
        <v>79.332999999999998</v>
      </c>
      <c r="BZ8" t="s">
        <v>407</v>
      </c>
      <c r="CA8" t="s">
        <v>408</v>
      </c>
      <c r="CB8">
        <v>82601</v>
      </c>
      <c r="CC8">
        <v>120</v>
      </c>
      <c r="CD8">
        <v>3072372561</v>
      </c>
      <c r="CE8" t="s">
        <v>335</v>
      </c>
      <c r="CF8" t="s">
        <v>333</v>
      </c>
      <c r="CG8" s="1">
        <v>30969</v>
      </c>
      <c r="CH8" t="s">
        <v>333</v>
      </c>
      <c r="CI8" t="s">
        <v>333</v>
      </c>
      <c r="CJ8" t="s">
        <v>333</v>
      </c>
      <c r="CK8" t="s">
        <v>337</v>
      </c>
      <c r="CL8" t="s">
        <v>409</v>
      </c>
      <c r="CM8">
        <v>120</v>
      </c>
      <c r="CN8" s="1">
        <v>44835</v>
      </c>
      <c r="CP8"/>
      <c r="CQ8"/>
      <c r="CR8"/>
      <c r="CS8"/>
      <c r="CT8"/>
      <c r="CU8" s="23"/>
      <c r="CV8"/>
      <c r="CW8"/>
      <c r="CX8"/>
    </row>
    <row r="9" spans="1:103" x14ac:dyDescent="0.35">
      <c r="A9" t="s">
        <v>150</v>
      </c>
      <c r="B9" t="s">
        <v>357</v>
      </c>
      <c r="C9">
        <v>535025</v>
      </c>
      <c r="D9" t="s">
        <v>410</v>
      </c>
      <c r="E9" t="s">
        <v>374</v>
      </c>
      <c r="F9" t="s">
        <v>375</v>
      </c>
      <c r="G9" t="s">
        <v>166</v>
      </c>
      <c r="H9" t="s">
        <v>341</v>
      </c>
      <c r="I9">
        <v>64.7</v>
      </c>
      <c r="J9" t="s">
        <v>346</v>
      </c>
      <c r="K9" t="s">
        <v>333</v>
      </c>
      <c r="L9" t="s">
        <v>338</v>
      </c>
      <c r="T9" s="8">
        <v>2.0741299999999998</v>
      </c>
      <c r="U9" s="8">
        <v>0.58035000000000003</v>
      </c>
      <c r="V9"/>
      <c r="W9" s="8">
        <v>0.37713999999999998</v>
      </c>
      <c r="X9" s="8">
        <v>0.95748999999999995</v>
      </c>
      <c r="Y9" s="8">
        <v>1.5860700000000001</v>
      </c>
      <c r="Z9" s="8">
        <v>0.52139000000000002</v>
      </c>
      <c r="AA9" s="8">
        <v>8.2400000000000008E-3</v>
      </c>
      <c r="AB9">
        <v>6</v>
      </c>
      <c r="AC9" s="8">
        <v>1.1166400000000001</v>
      </c>
      <c r="AE9">
        <v>6</v>
      </c>
      <c r="AF9">
        <v>2</v>
      </c>
      <c r="AI9" s="8">
        <v>2.0473300000000001</v>
      </c>
      <c r="AJ9" s="8">
        <v>0.86536999999999997</v>
      </c>
      <c r="AK9" s="8">
        <v>0.56401000000000001</v>
      </c>
      <c r="AL9" s="8">
        <v>3.4767000000000001</v>
      </c>
      <c r="AM9">
        <v>1.11253</v>
      </c>
      <c r="AN9">
        <v>0.32080999999999998</v>
      </c>
      <c r="AO9">
        <v>0.39089000000000002</v>
      </c>
      <c r="AP9">
        <v>1.88269</v>
      </c>
      <c r="AR9">
        <v>0</v>
      </c>
      <c r="AS9">
        <v>25</v>
      </c>
      <c r="AT9">
        <v>6</v>
      </c>
      <c r="AU9">
        <v>5</v>
      </c>
      <c r="AV9" s="4">
        <v>152298.25</v>
      </c>
      <c r="AW9">
        <v>1</v>
      </c>
      <c r="AX9">
        <v>6</v>
      </c>
      <c r="AZ9" s="1">
        <v>44743</v>
      </c>
      <c r="BA9">
        <v>23</v>
      </c>
      <c r="BB9">
        <v>17</v>
      </c>
      <c r="BC9">
        <v>6</v>
      </c>
      <c r="BD9">
        <v>148</v>
      </c>
      <c r="BE9">
        <v>1</v>
      </c>
      <c r="BF9">
        <v>0</v>
      </c>
      <c r="BG9">
        <v>148</v>
      </c>
      <c r="BH9">
        <v>44567</v>
      </c>
      <c r="BI9">
        <v>18</v>
      </c>
      <c r="BJ9">
        <v>11</v>
      </c>
      <c r="BK9">
        <v>7</v>
      </c>
      <c r="BL9">
        <v>223</v>
      </c>
      <c r="BM9">
        <v>1</v>
      </c>
      <c r="BN9">
        <v>0</v>
      </c>
      <c r="BO9">
        <v>223</v>
      </c>
      <c r="BP9">
        <v>44392</v>
      </c>
      <c r="BQ9">
        <v>18</v>
      </c>
      <c r="BR9">
        <v>10</v>
      </c>
      <c r="BS9">
        <v>8</v>
      </c>
      <c r="BT9">
        <v>128</v>
      </c>
      <c r="BU9">
        <v>1</v>
      </c>
      <c r="BV9">
        <v>0</v>
      </c>
      <c r="BW9">
        <v>128</v>
      </c>
      <c r="BX9" s="8">
        <v>169.667</v>
      </c>
      <c r="BZ9" t="s">
        <v>411</v>
      </c>
      <c r="CA9" t="s">
        <v>412</v>
      </c>
      <c r="CB9">
        <v>82001</v>
      </c>
      <c r="CC9">
        <v>100</v>
      </c>
      <c r="CD9">
        <v>3076347986</v>
      </c>
      <c r="CE9" t="s">
        <v>335</v>
      </c>
      <c r="CF9" t="s">
        <v>333</v>
      </c>
      <c r="CG9" s="1">
        <v>30971</v>
      </c>
      <c r="CH9" t="s">
        <v>333</v>
      </c>
      <c r="CI9" t="s">
        <v>333</v>
      </c>
      <c r="CJ9" t="s">
        <v>333</v>
      </c>
      <c r="CK9" t="s">
        <v>337</v>
      </c>
      <c r="CL9" t="s">
        <v>413</v>
      </c>
      <c r="CM9">
        <v>105</v>
      </c>
      <c r="CN9" s="1">
        <v>44835</v>
      </c>
      <c r="CP9"/>
      <c r="CQ9">
        <v>18</v>
      </c>
      <c r="CR9">
        <v>18</v>
      </c>
      <c r="CS9">
        <v>18</v>
      </c>
      <c r="CT9">
        <v>18</v>
      </c>
      <c r="CU9" s="23">
        <v>18</v>
      </c>
      <c r="CV9">
        <v>18</v>
      </c>
      <c r="CW9"/>
      <c r="CX9"/>
    </row>
    <row r="10" spans="1:103" x14ac:dyDescent="0.35">
      <c r="A10" t="s">
        <v>150</v>
      </c>
      <c r="B10" t="s">
        <v>357</v>
      </c>
      <c r="C10">
        <v>535026</v>
      </c>
      <c r="D10" t="s">
        <v>414</v>
      </c>
      <c r="E10" t="s">
        <v>353</v>
      </c>
      <c r="F10" t="s">
        <v>363</v>
      </c>
      <c r="G10" t="s">
        <v>166</v>
      </c>
      <c r="H10" t="s">
        <v>345</v>
      </c>
      <c r="I10">
        <v>72</v>
      </c>
      <c r="K10" t="s">
        <v>333</v>
      </c>
      <c r="L10" t="s">
        <v>338</v>
      </c>
      <c r="M10">
        <v>1</v>
      </c>
      <c r="N10">
        <v>1</v>
      </c>
      <c r="P10">
        <v>3</v>
      </c>
      <c r="Q10">
        <v>4</v>
      </c>
      <c r="R10">
        <v>2</v>
      </c>
      <c r="T10" s="8">
        <v>2.92414</v>
      </c>
      <c r="U10" s="8">
        <v>0.88480999999999999</v>
      </c>
      <c r="V10"/>
      <c r="W10" s="8">
        <v>0.55552999999999997</v>
      </c>
      <c r="X10" s="8">
        <v>1.44034</v>
      </c>
      <c r="Y10" s="8">
        <v>2.29657</v>
      </c>
      <c r="Z10" s="8">
        <v>0.59135000000000004</v>
      </c>
      <c r="AA10" s="8">
        <v>7.3080000000000006E-2</v>
      </c>
      <c r="AB10">
        <v>6</v>
      </c>
      <c r="AC10" s="8">
        <v>1.4838</v>
      </c>
      <c r="AE10">
        <v>6</v>
      </c>
      <c r="AF10">
        <v>3</v>
      </c>
      <c r="AI10" s="8">
        <v>2.0472199999999998</v>
      </c>
      <c r="AJ10" s="8">
        <v>0.83579999999999999</v>
      </c>
      <c r="AK10" s="8">
        <v>0.52359</v>
      </c>
      <c r="AL10" s="8">
        <v>3.4066100000000001</v>
      </c>
      <c r="AM10">
        <v>1.4784200000000001</v>
      </c>
      <c r="AN10">
        <v>0.48927999999999999</v>
      </c>
      <c r="AO10">
        <v>0.64195999999999998</v>
      </c>
      <c r="AP10">
        <v>2.7088399999999999</v>
      </c>
      <c r="AR10">
        <v>2</v>
      </c>
      <c r="AS10">
        <v>5</v>
      </c>
      <c r="AT10">
        <v>3</v>
      </c>
      <c r="AU10">
        <v>3</v>
      </c>
      <c r="AV10" s="4">
        <v>15125.5</v>
      </c>
      <c r="AW10">
        <v>0</v>
      </c>
      <c r="AX10">
        <v>3</v>
      </c>
      <c r="AZ10" s="1">
        <v>44518</v>
      </c>
      <c r="BA10">
        <v>7</v>
      </c>
      <c r="BB10">
        <v>6</v>
      </c>
      <c r="BC10">
        <v>4</v>
      </c>
      <c r="BD10">
        <v>32</v>
      </c>
      <c r="BE10">
        <v>1</v>
      </c>
      <c r="BF10">
        <v>0</v>
      </c>
      <c r="BG10">
        <v>32</v>
      </c>
      <c r="BH10">
        <v>43748</v>
      </c>
      <c r="BI10">
        <v>11</v>
      </c>
      <c r="BJ10">
        <v>8</v>
      </c>
      <c r="BK10">
        <v>2</v>
      </c>
      <c r="BL10">
        <v>48</v>
      </c>
      <c r="BM10">
        <v>1</v>
      </c>
      <c r="BN10">
        <v>0</v>
      </c>
      <c r="BO10">
        <v>48</v>
      </c>
      <c r="BP10">
        <v>43356</v>
      </c>
      <c r="BQ10">
        <v>21</v>
      </c>
      <c r="BR10">
        <v>19</v>
      </c>
      <c r="BS10">
        <v>2</v>
      </c>
      <c r="BT10">
        <v>124</v>
      </c>
      <c r="BU10">
        <v>1</v>
      </c>
      <c r="BV10">
        <v>0</v>
      </c>
      <c r="BW10">
        <v>124</v>
      </c>
      <c r="BX10" s="8">
        <v>52.667000000000002</v>
      </c>
      <c r="BZ10" t="s">
        <v>415</v>
      </c>
      <c r="CA10" t="s">
        <v>416</v>
      </c>
      <c r="CB10">
        <v>82801</v>
      </c>
      <c r="CC10">
        <v>160</v>
      </c>
      <c r="CD10">
        <v>3076744416</v>
      </c>
      <c r="CE10" t="s">
        <v>335</v>
      </c>
      <c r="CF10" t="s">
        <v>333</v>
      </c>
      <c r="CG10" s="1">
        <v>28642</v>
      </c>
      <c r="CH10" t="s">
        <v>333</v>
      </c>
      <c r="CI10" t="s">
        <v>333</v>
      </c>
      <c r="CJ10" t="s">
        <v>333</v>
      </c>
      <c r="CK10" t="s">
        <v>337</v>
      </c>
      <c r="CL10" t="s">
        <v>417</v>
      </c>
      <c r="CM10">
        <v>128</v>
      </c>
      <c r="CN10" s="1">
        <v>44835</v>
      </c>
      <c r="CP10"/>
      <c r="CQ10"/>
      <c r="CR10"/>
      <c r="CS10"/>
      <c r="CT10"/>
      <c r="CU10" s="23"/>
      <c r="CV10"/>
      <c r="CW10"/>
      <c r="CX10"/>
    </row>
    <row r="11" spans="1:103" x14ac:dyDescent="0.35">
      <c r="A11" t="s">
        <v>150</v>
      </c>
      <c r="B11" t="s">
        <v>357</v>
      </c>
      <c r="C11">
        <v>535027</v>
      </c>
      <c r="D11" t="s">
        <v>418</v>
      </c>
      <c r="E11" t="s">
        <v>419</v>
      </c>
      <c r="F11" t="s">
        <v>367</v>
      </c>
      <c r="G11" t="s">
        <v>168</v>
      </c>
      <c r="H11" t="s">
        <v>355</v>
      </c>
      <c r="I11">
        <v>49.6</v>
      </c>
      <c r="K11" t="s">
        <v>333</v>
      </c>
      <c r="L11" t="s">
        <v>338</v>
      </c>
      <c r="M11">
        <v>1</v>
      </c>
      <c r="N11">
        <v>3</v>
      </c>
      <c r="P11">
        <v>3</v>
      </c>
      <c r="Q11">
        <v>2</v>
      </c>
      <c r="R11">
        <v>4</v>
      </c>
      <c r="T11" s="8">
        <v>3.6513200000000001</v>
      </c>
      <c r="U11" s="8">
        <v>0.81230000000000002</v>
      </c>
      <c r="V11">
        <v>68.5</v>
      </c>
      <c r="W11" s="8">
        <v>0.74773000000000001</v>
      </c>
      <c r="X11" s="8">
        <v>1.56003</v>
      </c>
      <c r="Y11" s="8">
        <v>2.7292999999999998</v>
      </c>
      <c r="Z11" s="8">
        <v>0.40576000000000001</v>
      </c>
      <c r="AA11" s="8">
        <v>2.232E-2</v>
      </c>
      <c r="AC11" s="8">
        <v>2.0912899999999999</v>
      </c>
      <c r="AD11">
        <v>68.400000000000006</v>
      </c>
      <c r="AG11">
        <v>6</v>
      </c>
      <c r="AI11" s="8">
        <v>1.99098</v>
      </c>
      <c r="AJ11" s="8">
        <v>0.62136000000000002</v>
      </c>
      <c r="AK11" s="8">
        <v>0.26412999999999998</v>
      </c>
      <c r="AL11" s="8">
        <v>2.8764699999999999</v>
      </c>
      <c r="AM11">
        <v>2.14256</v>
      </c>
      <c r="AN11">
        <v>0.88583999999999996</v>
      </c>
      <c r="AO11">
        <v>1.1682900000000001</v>
      </c>
      <c r="AP11">
        <v>4.00589</v>
      </c>
      <c r="AR11">
        <v>0</v>
      </c>
      <c r="AS11">
        <v>0</v>
      </c>
      <c r="AT11">
        <v>0</v>
      </c>
      <c r="AU11">
        <v>3</v>
      </c>
      <c r="AV11" s="4">
        <v>20356.599999999999</v>
      </c>
      <c r="AW11">
        <v>0</v>
      </c>
      <c r="AX11">
        <v>3</v>
      </c>
      <c r="AZ11" s="1">
        <v>44434</v>
      </c>
      <c r="BA11">
        <v>7</v>
      </c>
      <c r="BB11">
        <v>7</v>
      </c>
      <c r="BC11">
        <v>0</v>
      </c>
      <c r="BD11">
        <v>90</v>
      </c>
      <c r="BE11">
        <v>1</v>
      </c>
      <c r="BF11">
        <v>0</v>
      </c>
      <c r="BG11">
        <v>90</v>
      </c>
      <c r="BH11">
        <v>43664</v>
      </c>
      <c r="BI11">
        <v>7</v>
      </c>
      <c r="BJ11">
        <v>7</v>
      </c>
      <c r="BK11">
        <v>0</v>
      </c>
      <c r="BL11">
        <v>40</v>
      </c>
      <c r="BM11">
        <v>1</v>
      </c>
      <c r="BN11">
        <v>0</v>
      </c>
      <c r="BO11">
        <v>40</v>
      </c>
      <c r="BP11">
        <v>43265</v>
      </c>
      <c r="BQ11">
        <v>12</v>
      </c>
      <c r="BR11">
        <v>12</v>
      </c>
      <c r="BS11">
        <v>0</v>
      </c>
      <c r="BT11">
        <v>60</v>
      </c>
      <c r="BU11">
        <v>1</v>
      </c>
      <c r="BV11">
        <v>0</v>
      </c>
      <c r="BW11">
        <v>60</v>
      </c>
      <c r="BX11" s="8">
        <v>68.332999999999998</v>
      </c>
      <c r="BZ11" t="s">
        <v>420</v>
      </c>
      <c r="CA11" t="s">
        <v>421</v>
      </c>
      <c r="CB11">
        <v>82414</v>
      </c>
      <c r="CC11">
        <v>140</v>
      </c>
      <c r="CD11">
        <v>3075782434</v>
      </c>
      <c r="CE11" t="s">
        <v>335</v>
      </c>
      <c r="CF11" t="s">
        <v>336</v>
      </c>
      <c r="CG11" s="1">
        <v>31069</v>
      </c>
      <c r="CH11" t="s">
        <v>333</v>
      </c>
      <c r="CI11" t="s">
        <v>333</v>
      </c>
      <c r="CJ11" t="s">
        <v>333</v>
      </c>
      <c r="CK11" t="s">
        <v>337</v>
      </c>
      <c r="CL11" t="s">
        <v>422</v>
      </c>
      <c r="CM11">
        <v>94</v>
      </c>
      <c r="CN11" s="1">
        <v>44835</v>
      </c>
      <c r="CP11"/>
      <c r="CQ11"/>
      <c r="CR11"/>
      <c r="CS11"/>
      <c r="CT11"/>
      <c r="CU11" s="23"/>
      <c r="CV11"/>
      <c r="CW11"/>
      <c r="CX11"/>
    </row>
    <row r="12" spans="1:103" x14ac:dyDescent="0.35">
      <c r="A12" t="s">
        <v>150</v>
      </c>
      <c r="B12" t="s">
        <v>357</v>
      </c>
      <c r="C12">
        <v>535029</v>
      </c>
      <c r="D12" t="s">
        <v>423</v>
      </c>
      <c r="E12" t="s">
        <v>424</v>
      </c>
      <c r="F12" t="s">
        <v>372</v>
      </c>
      <c r="G12" t="s">
        <v>168</v>
      </c>
      <c r="H12" t="s">
        <v>355</v>
      </c>
      <c r="I12">
        <v>26.9</v>
      </c>
      <c r="J12" t="s">
        <v>342</v>
      </c>
      <c r="K12" t="s">
        <v>333</v>
      </c>
      <c r="L12" t="s">
        <v>338</v>
      </c>
      <c r="M12">
        <v>2</v>
      </c>
      <c r="N12">
        <v>1</v>
      </c>
      <c r="P12">
        <v>5</v>
      </c>
      <c r="Q12">
        <v>5</v>
      </c>
      <c r="T12" s="8"/>
      <c r="V12"/>
      <c r="W12" s="8"/>
      <c r="X12" s="8"/>
      <c r="Y12" s="8"/>
      <c r="Z12" s="8"/>
      <c r="AA12" s="8"/>
      <c r="AB12">
        <v>6</v>
      </c>
      <c r="AC12" s="8"/>
      <c r="AE12">
        <v>6</v>
      </c>
      <c r="AG12">
        <v>6</v>
      </c>
      <c r="AI12" s="8"/>
      <c r="AJ12" s="8"/>
      <c r="AK12" s="8"/>
      <c r="AL12" s="8"/>
      <c r="AR12">
        <v>1</v>
      </c>
      <c r="AS12">
        <v>0</v>
      </c>
      <c r="AT12">
        <v>0</v>
      </c>
      <c r="AU12">
        <v>3</v>
      </c>
      <c r="AV12" s="4">
        <v>41840.5</v>
      </c>
      <c r="AW12">
        <v>0</v>
      </c>
      <c r="AX12">
        <v>3</v>
      </c>
      <c r="AZ12" s="1">
        <v>44622</v>
      </c>
      <c r="BA12">
        <v>5</v>
      </c>
      <c r="BB12">
        <v>4</v>
      </c>
      <c r="BC12">
        <v>1</v>
      </c>
      <c r="BD12">
        <v>48</v>
      </c>
      <c r="BE12">
        <v>1</v>
      </c>
      <c r="BF12">
        <v>0</v>
      </c>
      <c r="BG12">
        <v>48</v>
      </c>
      <c r="BH12">
        <v>44259</v>
      </c>
      <c r="BI12">
        <v>3</v>
      </c>
      <c r="BJ12">
        <v>3</v>
      </c>
      <c r="BK12">
        <v>2</v>
      </c>
      <c r="BL12">
        <v>158</v>
      </c>
      <c r="BM12">
        <v>1</v>
      </c>
      <c r="BN12">
        <v>0</v>
      </c>
      <c r="BO12">
        <v>158</v>
      </c>
      <c r="BP12">
        <v>43594</v>
      </c>
      <c r="BQ12">
        <v>7</v>
      </c>
      <c r="BR12">
        <v>7</v>
      </c>
      <c r="BS12">
        <v>0</v>
      </c>
      <c r="BT12">
        <v>32</v>
      </c>
      <c r="BU12">
        <v>1</v>
      </c>
      <c r="BV12">
        <v>0</v>
      </c>
      <c r="BW12">
        <v>32</v>
      </c>
      <c r="BX12" s="8">
        <v>82</v>
      </c>
      <c r="BZ12" t="s">
        <v>425</v>
      </c>
      <c r="CA12" t="s">
        <v>426</v>
      </c>
      <c r="CB12">
        <v>82729</v>
      </c>
      <c r="CC12">
        <v>50</v>
      </c>
      <c r="CD12">
        <v>3072833501</v>
      </c>
      <c r="CE12" t="s">
        <v>335</v>
      </c>
      <c r="CF12" t="s">
        <v>336</v>
      </c>
      <c r="CG12" s="1">
        <v>31777</v>
      </c>
      <c r="CH12" t="s">
        <v>333</v>
      </c>
      <c r="CI12" t="s">
        <v>333</v>
      </c>
      <c r="CJ12" t="s">
        <v>333</v>
      </c>
      <c r="CK12" t="s">
        <v>337</v>
      </c>
      <c r="CL12" t="s">
        <v>427</v>
      </c>
      <c r="CM12">
        <v>32</v>
      </c>
      <c r="CN12" s="1">
        <v>44835</v>
      </c>
      <c r="CP12"/>
      <c r="CQ12"/>
      <c r="CR12">
        <v>12</v>
      </c>
      <c r="CS12"/>
      <c r="CT12"/>
      <c r="CU12" s="23"/>
      <c r="CV12">
        <v>2</v>
      </c>
      <c r="CW12">
        <v>6</v>
      </c>
      <c r="CX12">
        <v>6</v>
      </c>
    </row>
    <row r="13" spans="1:103" x14ac:dyDescent="0.35">
      <c r="A13" t="s">
        <v>150</v>
      </c>
      <c r="B13" t="s">
        <v>357</v>
      </c>
      <c r="C13">
        <v>535030</v>
      </c>
      <c r="D13" t="s">
        <v>428</v>
      </c>
      <c r="E13" t="s">
        <v>429</v>
      </c>
      <c r="F13" t="s">
        <v>369</v>
      </c>
      <c r="G13" t="s">
        <v>168</v>
      </c>
      <c r="H13" t="s">
        <v>355</v>
      </c>
      <c r="I13">
        <v>49.1</v>
      </c>
      <c r="K13" t="s">
        <v>333</v>
      </c>
      <c r="L13" t="s">
        <v>338</v>
      </c>
      <c r="M13">
        <v>4</v>
      </c>
      <c r="N13">
        <v>4</v>
      </c>
      <c r="P13">
        <v>4</v>
      </c>
      <c r="Q13">
        <v>4</v>
      </c>
      <c r="T13" s="8">
        <v>4.24282</v>
      </c>
      <c r="U13" s="8">
        <v>0.51505999999999996</v>
      </c>
      <c r="V13">
        <v>56.7</v>
      </c>
      <c r="W13" s="8">
        <v>0.81472999999999995</v>
      </c>
      <c r="X13" s="8">
        <v>1.32979</v>
      </c>
      <c r="Y13" s="8">
        <v>3.7179199999999999</v>
      </c>
      <c r="Z13" s="8">
        <v>0.46597</v>
      </c>
      <c r="AA13" s="8">
        <v>9.5700000000000004E-3</v>
      </c>
      <c r="AC13" s="8">
        <v>2.91303</v>
      </c>
      <c r="AD13">
        <v>63.2</v>
      </c>
      <c r="AG13">
        <v>6</v>
      </c>
      <c r="AI13" s="8">
        <v>1.81213</v>
      </c>
      <c r="AJ13" s="8">
        <v>0.60109000000000001</v>
      </c>
      <c r="AK13" s="8">
        <v>0.26357000000000003</v>
      </c>
      <c r="AL13" s="8">
        <v>2.67679</v>
      </c>
      <c r="AM13">
        <v>3.2789999999999999</v>
      </c>
      <c r="AN13">
        <v>0.99775000000000003</v>
      </c>
      <c r="AO13">
        <v>0.74236000000000002</v>
      </c>
      <c r="AP13">
        <v>5.0020600000000002</v>
      </c>
      <c r="AR13">
        <v>2</v>
      </c>
      <c r="AS13">
        <v>0</v>
      </c>
      <c r="AT13">
        <v>2</v>
      </c>
      <c r="AU13">
        <v>0</v>
      </c>
      <c r="AV13" s="4">
        <v>0</v>
      </c>
      <c r="AW13">
        <v>0</v>
      </c>
      <c r="AX13">
        <v>0</v>
      </c>
      <c r="AZ13" s="1">
        <v>44791</v>
      </c>
      <c r="BA13">
        <v>3</v>
      </c>
      <c r="BB13">
        <v>2</v>
      </c>
      <c r="BC13">
        <v>1</v>
      </c>
      <c r="BD13">
        <v>16</v>
      </c>
      <c r="BE13">
        <v>0</v>
      </c>
      <c r="BF13">
        <v>0</v>
      </c>
      <c r="BG13">
        <v>16</v>
      </c>
      <c r="BH13">
        <v>44371</v>
      </c>
      <c r="BI13">
        <v>5</v>
      </c>
      <c r="BJ13">
        <v>2</v>
      </c>
      <c r="BK13">
        <v>2</v>
      </c>
      <c r="BL13">
        <v>36</v>
      </c>
      <c r="BM13">
        <v>1</v>
      </c>
      <c r="BN13">
        <v>0</v>
      </c>
      <c r="BO13">
        <v>36</v>
      </c>
      <c r="BP13">
        <v>43643</v>
      </c>
      <c r="BQ13">
        <v>11</v>
      </c>
      <c r="BR13">
        <v>11</v>
      </c>
      <c r="BS13">
        <v>0</v>
      </c>
      <c r="BT13">
        <v>64</v>
      </c>
      <c r="BU13">
        <v>1</v>
      </c>
      <c r="BV13">
        <v>0</v>
      </c>
      <c r="BW13">
        <v>64</v>
      </c>
      <c r="BX13" s="8">
        <v>30.667000000000002</v>
      </c>
      <c r="BZ13" t="s">
        <v>430</v>
      </c>
      <c r="CA13" t="s">
        <v>431</v>
      </c>
      <c r="CB13">
        <v>82431</v>
      </c>
      <c r="CC13">
        <v>10</v>
      </c>
      <c r="CD13">
        <v>3075485200</v>
      </c>
      <c r="CE13" t="s">
        <v>335</v>
      </c>
      <c r="CF13" t="s">
        <v>333</v>
      </c>
      <c r="CG13" s="1">
        <v>32155</v>
      </c>
      <c r="CH13" t="s">
        <v>333</v>
      </c>
      <c r="CI13" t="s">
        <v>333</v>
      </c>
      <c r="CJ13" t="s">
        <v>333</v>
      </c>
      <c r="CK13" t="s">
        <v>337</v>
      </c>
      <c r="CL13" t="s">
        <v>432</v>
      </c>
      <c r="CM13">
        <v>85</v>
      </c>
      <c r="CN13" s="1">
        <v>44835</v>
      </c>
      <c r="CP13"/>
      <c r="CQ13"/>
      <c r="CR13"/>
      <c r="CS13"/>
      <c r="CT13"/>
      <c r="CU13" s="23"/>
      <c r="CV13">
        <v>2</v>
      </c>
      <c r="CW13"/>
      <c r="CX13"/>
    </row>
    <row r="14" spans="1:103" x14ac:dyDescent="0.35">
      <c r="A14" t="s">
        <v>150</v>
      </c>
      <c r="B14" t="s">
        <v>357</v>
      </c>
      <c r="C14">
        <v>535031</v>
      </c>
      <c r="D14" t="s">
        <v>433</v>
      </c>
      <c r="E14" t="s">
        <v>370</v>
      </c>
      <c r="F14" t="s">
        <v>358</v>
      </c>
      <c r="G14" t="s">
        <v>166</v>
      </c>
      <c r="H14" t="s">
        <v>341</v>
      </c>
      <c r="I14">
        <v>65.3</v>
      </c>
      <c r="K14" t="s">
        <v>333</v>
      </c>
      <c r="L14" t="s">
        <v>338</v>
      </c>
      <c r="M14">
        <v>3</v>
      </c>
      <c r="N14">
        <v>3</v>
      </c>
      <c r="P14">
        <v>3</v>
      </c>
      <c r="Q14">
        <v>3</v>
      </c>
      <c r="R14">
        <v>2</v>
      </c>
      <c r="T14" s="8">
        <v>3.2618999999999998</v>
      </c>
      <c r="U14" s="8">
        <v>0.90969999999999995</v>
      </c>
      <c r="V14">
        <v>53.1</v>
      </c>
      <c r="W14" s="8">
        <v>0.17222999999999999</v>
      </c>
      <c r="X14" s="8">
        <v>1.0819300000000001</v>
      </c>
      <c r="Y14" s="8">
        <v>2.8245</v>
      </c>
      <c r="Z14" s="8">
        <v>0.60350000000000004</v>
      </c>
      <c r="AA14" s="8">
        <v>7.1830000000000005E-2</v>
      </c>
      <c r="AC14" s="8">
        <v>2.17997</v>
      </c>
      <c r="AD14">
        <v>50</v>
      </c>
      <c r="AG14">
        <v>6</v>
      </c>
      <c r="AI14" s="8">
        <v>1.9805299999999999</v>
      </c>
      <c r="AJ14" s="8">
        <v>0.73350000000000004</v>
      </c>
      <c r="AK14" s="8">
        <v>0.36568000000000001</v>
      </c>
      <c r="AL14" s="8">
        <v>3.0796999999999999</v>
      </c>
      <c r="AM14">
        <v>2.2452000000000001</v>
      </c>
      <c r="AN14">
        <v>0.17285</v>
      </c>
      <c r="AO14">
        <v>0.94503999999999999</v>
      </c>
      <c r="AP14">
        <v>3.3424999999999998</v>
      </c>
      <c r="AR14">
        <v>0</v>
      </c>
      <c r="AS14">
        <v>2</v>
      </c>
      <c r="AT14">
        <v>1</v>
      </c>
      <c r="AU14">
        <v>10</v>
      </c>
      <c r="AV14" s="4">
        <v>20818</v>
      </c>
      <c r="AW14">
        <v>0</v>
      </c>
      <c r="AX14">
        <v>10</v>
      </c>
      <c r="AZ14" s="1">
        <v>44539</v>
      </c>
      <c r="BA14">
        <v>4</v>
      </c>
      <c r="BB14">
        <v>4</v>
      </c>
      <c r="BC14">
        <v>0</v>
      </c>
      <c r="BD14">
        <v>20</v>
      </c>
      <c r="BE14">
        <v>1</v>
      </c>
      <c r="BF14">
        <v>0</v>
      </c>
      <c r="BG14">
        <v>20</v>
      </c>
      <c r="BH14">
        <v>43762</v>
      </c>
      <c r="BI14">
        <v>6</v>
      </c>
      <c r="BJ14">
        <v>5</v>
      </c>
      <c r="BK14">
        <v>0</v>
      </c>
      <c r="BL14">
        <v>32</v>
      </c>
      <c r="BM14">
        <v>1</v>
      </c>
      <c r="BN14">
        <v>0</v>
      </c>
      <c r="BO14">
        <v>32</v>
      </c>
      <c r="BP14">
        <v>43412</v>
      </c>
      <c r="BQ14">
        <v>14</v>
      </c>
      <c r="BR14">
        <v>12</v>
      </c>
      <c r="BS14">
        <v>2</v>
      </c>
      <c r="BT14">
        <v>84</v>
      </c>
      <c r="BU14">
        <v>1</v>
      </c>
      <c r="BV14">
        <v>0</v>
      </c>
      <c r="BW14">
        <v>84</v>
      </c>
      <c r="BX14" s="8">
        <v>34.667000000000002</v>
      </c>
      <c r="BZ14" t="s">
        <v>434</v>
      </c>
      <c r="CA14" t="s">
        <v>435</v>
      </c>
      <c r="CB14">
        <v>82501</v>
      </c>
      <c r="CC14">
        <v>60</v>
      </c>
      <c r="CD14">
        <v>3078569471</v>
      </c>
      <c r="CE14" t="s">
        <v>335</v>
      </c>
      <c r="CF14" t="s">
        <v>333</v>
      </c>
      <c r="CG14" s="1">
        <v>32408</v>
      </c>
      <c r="CH14" t="s">
        <v>333</v>
      </c>
      <c r="CI14" t="s">
        <v>333</v>
      </c>
      <c r="CJ14" t="s">
        <v>333</v>
      </c>
      <c r="CK14" t="s">
        <v>337</v>
      </c>
      <c r="CL14" t="s">
        <v>436</v>
      </c>
      <c r="CM14">
        <v>81</v>
      </c>
      <c r="CN14" s="1">
        <v>44835</v>
      </c>
      <c r="CP14"/>
      <c r="CQ14"/>
      <c r="CR14"/>
      <c r="CS14"/>
      <c r="CT14"/>
      <c r="CU14" s="23"/>
      <c r="CV14"/>
      <c r="CW14"/>
      <c r="CX14"/>
    </row>
    <row r="15" spans="1:103" x14ac:dyDescent="0.35">
      <c r="A15" t="s">
        <v>150</v>
      </c>
      <c r="B15" t="s">
        <v>357</v>
      </c>
      <c r="C15">
        <v>535032</v>
      </c>
      <c r="D15" t="s">
        <v>437</v>
      </c>
      <c r="E15" t="s">
        <v>374</v>
      </c>
      <c r="F15" t="s">
        <v>375</v>
      </c>
      <c r="G15" t="s">
        <v>166</v>
      </c>
      <c r="H15" t="s">
        <v>332</v>
      </c>
      <c r="I15">
        <v>104.9</v>
      </c>
      <c r="K15" t="s">
        <v>333</v>
      </c>
      <c r="L15" t="s">
        <v>338</v>
      </c>
      <c r="M15">
        <v>3</v>
      </c>
      <c r="N15">
        <v>2</v>
      </c>
      <c r="P15">
        <v>5</v>
      </c>
      <c r="Q15">
        <v>4</v>
      </c>
      <c r="R15">
        <v>5</v>
      </c>
      <c r="T15" s="8">
        <v>2.9424299999999999</v>
      </c>
      <c r="U15" s="8">
        <v>0.85812999999999995</v>
      </c>
      <c r="V15">
        <v>54.6</v>
      </c>
      <c r="W15" s="8">
        <v>0.32558999999999999</v>
      </c>
      <c r="X15" s="8">
        <v>1.1837200000000001</v>
      </c>
      <c r="Y15" s="8">
        <v>2.3100800000000001</v>
      </c>
      <c r="Z15" s="8">
        <v>0.47619</v>
      </c>
      <c r="AA15" s="8">
        <v>0.14191999999999999</v>
      </c>
      <c r="AC15" s="8">
        <v>1.75871</v>
      </c>
      <c r="AD15">
        <v>48.4</v>
      </c>
      <c r="AG15">
        <v>6</v>
      </c>
      <c r="AI15" s="8">
        <v>2.1208100000000001</v>
      </c>
      <c r="AJ15" s="8">
        <v>0.71672999999999998</v>
      </c>
      <c r="AK15" s="8">
        <v>0.35765000000000002</v>
      </c>
      <c r="AL15" s="8">
        <v>3.1951800000000001</v>
      </c>
      <c r="AM15">
        <v>1.69153</v>
      </c>
      <c r="AN15">
        <v>0.33439999999999998</v>
      </c>
      <c r="AO15">
        <v>0.91147999999999996</v>
      </c>
      <c r="AP15">
        <v>2.9061599999999999</v>
      </c>
      <c r="AR15">
        <v>1</v>
      </c>
      <c r="AS15">
        <v>3</v>
      </c>
      <c r="AT15">
        <v>4</v>
      </c>
      <c r="AU15">
        <v>1</v>
      </c>
      <c r="AV15" s="4">
        <v>7345</v>
      </c>
      <c r="AW15">
        <v>0</v>
      </c>
      <c r="AX15">
        <v>1</v>
      </c>
      <c r="AZ15" s="1">
        <v>44587</v>
      </c>
      <c r="BA15">
        <v>7</v>
      </c>
      <c r="BB15">
        <v>5</v>
      </c>
      <c r="BC15">
        <v>2</v>
      </c>
      <c r="BD15">
        <v>52</v>
      </c>
      <c r="BE15">
        <v>1</v>
      </c>
      <c r="BF15">
        <v>0</v>
      </c>
      <c r="BG15">
        <v>52</v>
      </c>
      <c r="BH15">
        <v>44246</v>
      </c>
      <c r="BI15">
        <v>8</v>
      </c>
      <c r="BJ15">
        <v>6</v>
      </c>
      <c r="BK15">
        <v>2</v>
      </c>
      <c r="BL15">
        <v>60</v>
      </c>
      <c r="BM15">
        <v>1</v>
      </c>
      <c r="BN15">
        <v>0</v>
      </c>
      <c r="BO15">
        <v>60</v>
      </c>
      <c r="BP15">
        <v>43546</v>
      </c>
      <c r="BQ15">
        <v>4</v>
      </c>
      <c r="BR15">
        <v>4</v>
      </c>
      <c r="BS15">
        <v>0</v>
      </c>
      <c r="BT15">
        <v>36</v>
      </c>
      <c r="BU15">
        <v>1</v>
      </c>
      <c r="BV15">
        <v>0</v>
      </c>
      <c r="BW15">
        <v>36</v>
      </c>
      <c r="BX15" s="8">
        <v>52</v>
      </c>
      <c r="BZ15" t="s">
        <v>438</v>
      </c>
      <c r="CA15" t="s">
        <v>439</v>
      </c>
      <c r="CB15">
        <v>82009</v>
      </c>
      <c r="CC15">
        <v>100</v>
      </c>
      <c r="CD15">
        <v>3077788997</v>
      </c>
      <c r="CE15" t="s">
        <v>335</v>
      </c>
      <c r="CF15" t="s">
        <v>333</v>
      </c>
      <c r="CG15" s="1">
        <v>32497</v>
      </c>
      <c r="CH15" t="s">
        <v>333</v>
      </c>
      <c r="CI15" t="s">
        <v>333</v>
      </c>
      <c r="CJ15" t="s">
        <v>333</v>
      </c>
      <c r="CK15" t="s">
        <v>337</v>
      </c>
      <c r="CL15" t="s">
        <v>440</v>
      </c>
      <c r="CM15">
        <v>160</v>
      </c>
      <c r="CN15" s="1">
        <v>44835</v>
      </c>
      <c r="CP15"/>
      <c r="CQ15"/>
      <c r="CR15"/>
      <c r="CS15"/>
      <c r="CT15"/>
      <c r="CU15" s="23"/>
      <c r="CV15"/>
      <c r="CW15"/>
      <c r="CX15"/>
    </row>
    <row r="16" spans="1:103" x14ac:dyDescent="0.35">
      <c r="A16" t="s">
        <v>150</v>
      </c>
      <c r="B16" t="s">
        <v>357</v>
      </c>
      <c r="C16">
        <v>535033</v>
      </c>
      <c r="D16" t="s">
        <v>441</v>
      </c>
      <c r="E16" t="s">
        <v>442</v>
      </c>
      <c r="F16" t="s">
        <v>443</v>
      </c>
      <c r="G16" t="s">
        <v>167</v>
      </c>
      <c r="H16" t="s">
        <v>343</v>
      </c>
      <c r="I16">
        <v>49.6</v>
      </c>
      <c r="K16" t="s">
        <v>333</v>
      </c>
      <c r="L16" t="s">
        <v>338</v>
      </c>
      <c r="M16">
        <v>2</v>
      </c>
      <c r="N16">
        <v>3</v>
      </c>
      <c r="P16">
        <v>3</v>
      </c>
      <c r="Q16">
        <v>3</v>
      </c>
      <c r="R16">
        <v>4</v>
      </c>
      <c r="T16" s="8">
        <v>3.29739</v>
      </c>
      <c r="U16" s="8">
        <v>0.71591000000000005</v>
      </c>
      <c r="V16">
        <v>56.1</v>
      </c>
      <c r="W16" s="8">
        <v>0.47602</v>
      </c>
      <c r="X16" s="8">
        <v>1.1919299999999999</v>
      </c>
      <c r="Y16" s="8">
        <v>2.87303</v>
      </c>
      <c r="Z16" s="8">
        <v>0.54381999999999997</v>
      </c>
      <c r="AA16" s="8">
        <v>4.53E-2</v>
      </c>
      <c r="AC16" s="8">
        <v>2.1054599999999999</v>
      </c>
      <c r="AD16">
        <v>41.7</v>
      </c>
      <c r="AF16">
        <v>0</v>
      </c>
      <c r="AI16" s="8">
        <v>2.1428400000000001</v>
      </c>
      <c r="AJ16" s="8">
        <v>0.79310999999999998</v>
      </c>
      <c r="AK16" s="8">
        <v>0.39283000000000001</v>
      </c>
      <c r="AL16" s="8">
        <v>3.3287800000000001</v>
      </c>
      <c r="AM16">
        <v>2.00421</v>
      </c>
      <c r="AN16">
        <v>0.44180999999999998</v>
      </c>
      <c r="AO16">
        <v>0.69232000000000005</v>
      </c>
      <c r="AP16">
        <v>3.1260300000000001</v>
      </c>
      <c r="AR16">
        <v>0</v>
      </c>
      <c r="AS16">
        <v>2</v>
      </c>
      <c r="AT16">
        <v>0</v>
      </c>
      <c r="AU16">
        <v>0</v>
      </c>
      <c r="AV16" s="4">
        <v>0</v>
      </c>
      <c r="AW16">
        <v>0</v>
      </c>
      <c r="AX16">
        <v>0</v>
      </c>
      <c r="AZ16" s="1">
        <v>44476</v>
      </c>
      <c r="BA16">
        <v>9</v>
      </c>
      <c r="BB16">
        <v>8</v>
      </c>
      <c r="BC16">
        <v>1</v>
      </c>
      <c r="BD16">
        <v>56</v>
      </c>
      <c r="BE16">
        <v>1</v>
      </c>
      <c r="BF16">
        <v>0</v>
      </c>
      <c r="BG16">
        <v>56</v>
      </c>
      <c r="BH16">
        <v>43902</v>
      </c>
      <c r="BI16">
        <v>4</v>
      </c>
      <c r="BJ16">
        <v>4</v>
      </c>
      <c r="BK16">
        <v>2</v>
      </c>
      <c r="BL16">
        <v>28</v>
      </c>
      <c r="BM16">
        <v>1</v>
      </c>
      <c r="BN16">
        <v>0</v>
      </c>
      <c r="BO16">
        <v>28</v>
      </c>
      <c r="BP16">
        <v>43510</v>
      </c>
      <c r="BQ16">
        <v>5</v>
      </c>
      <c r="BR16">
        <v>5</v>
      </c>
      <c r="BS16">
        <v>0</v>
      </c>
      <c r="BT16">
        <v>36</v>
      </c>
      <c r="BU16">
        <v>1</v>
      </c>
      <c r="BV16">
        <v>0</v>
      </c>
      <c r="BW16">
        <v>36</v>
      </c>
      <c r="BX16" s="8">
        <v>43.332999999999998</v>
      </c>
      <c r="BZ16" t="s">
        <v>444</v>
      </c>
      <c r="CA16" t="s">
        <v>445</v>
      </c>
      <c r="CB16">
        <v>82935</v>
      </c>
      <c r="CC16">
        <v>180</v>
      </c>
      <c r="CD16">
        <v>3078724600</v>
      </c>
      <c r="CE16" t="s">
        <v>335</v>
      </c>
      <c r="CF16" t="s">
        <v>333</v>
      </c>
      <c r="CG16" s="1">
        <v>32511</v>
      </c>
      <c r="CH16" t="s">
        <v>333</v>
      </c>
      <c r="CI16" t="s">
        <v>333</v>
      </c>
      <c r="CJ16" t="s">
        <v>333</v>
      </c>
      <c r="CK16" t="s">
        <v>337</v>
      </c>
      <c r="CL16" t="s">
        <v>446</v>
      </c>
      <c r="CM16">
        <v>59</v>
      </c>
      <c r="CN16" s="1">
        <v>44835</v>
      </c>
      <c r="CP16"/>
      <c r="CQ16"/>
      <c r="CR16"/>
      <c r="CS16"/>
      <c r="CT16"/>
      <c r="CU16" s="23"/>
      <c r="CV16"/>
      <c r="CW16"/>
      <c r="CX16"/>
    </row>
    <row r="17" spans="1:102" x14ac:dyDescent="0.35">
      <c r="A17" t="s">
        <v>150</v>
      </c>
      <c r="B17" t="s">
        <v>357</v>
      </c>
      <c r="C17">
        <v>535034</v>
      </c>
      <c r="D17" t="s">
        <v>447</v>
      </c>
      <c r="E17" t="s">
        <v>448</v>
      </c>
      <c r="F17" t="s">
        <v>358</v>
      </c>
      <c r="G17" t="s">
        <v>167</v>
      </c>
      <c r="H17" t="s">
        <v>343</v>
      </c>
      <c r="I17">
        <v>52.9</v>
      </c>
      <c r="K17" t="s">
        <v>333</v>
      </c>
      <c r="L17" t="s">
        <v>338</v>
      </c>
      <c r="M17">
        <v>5</v>
      </c>
      <c r="N17">
        <v>5</v>
      </c>
      <c r="P17">
        <v>3</v>
      </c>
      <c r="Q17">
        <v>3</v>
      </c>
      <c r="R17">
        <v>3</v>
      </c>
      <c r="T17" s="8">
        <v>4.3024300000000002</v>
      </c>
      <c r="U17" s="8">
        <v>0.95691000000000004</v>
      </c>
      <c r="V17">
        <v>36.4</v>
      </c>
      <c r="W17" s="8">
        <v>0.40076000000000001</v>
      </c>
      <c r="X17" s="8">
        <v>1.3576699999999999</v>
      </c>
      <c r="Y17" s="8">
        <v>3.4744700000000002</v>
      </c>
      <c r="Z17" s="8">
        <v>0.58377000000000001</v>
      </c>
      <c r="AA17" s="8">
        <v>8.9990000000000001E-2</v>
      </c>
      <c r="AC17" s="8">
        <v>2.94476</v>
      </c>
      <c r="AD17">
        <v>28.6</v>
      </c>
      <c r="AF17">
        <v>0</v>
      </c>
      <c r="AI17" s="8">
        <v>2.0112800000000002</v>
      </c>
      <c r="AJ17" s="8">
        <v>0.67717000000000005</v>
      </c>
      <c r="AK17" s="8">
        <v>0.30121999999999999</v>
      </c>
      <c r="AL17" s="8">
        <v>2.9896799999999999</v>
      </c>
      <c r="AM17">
        <v>2.9864899999999999</v>
      </c>
      <c r="AN17">
        <v>0.43564000000000003</v>
      </c>
      <c r="AO17">
        <v>1.2068099999999999</v>
      </c>
      <c r="AP17">
        <v>4.5414899999999996</v>
      </c>
      <c r="AR17">
        <v>0</v>
      </c>
      <c r="AS17">
        <v>0</v>
      </c>
      <c r="AT17">
        <v>0</v>
      </c>
      <c r="AU17">
        <v>0</v>
      </c>
      <c r="AV17" s="4">
        <v>0</v>
      </c>
      <c r="AW17">
        <v>0</v>
      </c>
      <c r="AX17">
        <v>0</v>
      </c>
      <c r="AZ17" s="1">
        <v>44483</v>
      </c>
      <c r="BA17">
        <v>3</v>
      </c>
      <c r="BB17">
        <v>3</v>
      </c>
      <c r="BC17">
        <v>0</v>
      </c>
      <c r="BD17">
        <v>12</v>
      </c>
      <c r="BE17">
        <v>1</v>
      </c>
      <c r="BF17">
        <v>0</v>
      </c>
      <c r="BG17">
        <v>12</v>
      </c>
      <c r="BH17">
        <v>43670</v>
      </c>
      <c r="BI17">
        <v>1</v>
      </c>
      <c r="BJ17">
        <v>1</v>
      </c>
      <c r="BK17">
        <v>0</v>
      </c>
      <c r="BL17">
        <v>4</v>
      </c>
      <c r="BM17">
        <v>1</v>
      </c>
      <c r="BN17">
        <v>0</v>
      </c>
      <c r="BO17">
        <v>4</v>
      </c>
      <c r="BP17">
        <v>43307</v>
      </c>
      <c r="BQ17">
        <v>7</v>
      </c>
      <c r="BR17">
        <v>7</v>
      </c>
      <c r="BS17">
        <v>0</v>
      </c>
      <c r="BT17">
        <v>115</v>
      </c>
      <c r="BU17">
        <v>1</v>
      </c>
      <c r="BV17">
        <v>0</v>
      </c>
      <c r="BW17">
        <v>115</v>
      </c>
      <c r="BX17" s="8">
        <v>26.5</v>
      </c>
      <c r="BZ17" t="s">
        <v>449</v>
      </c>
      <c r="CA17" t="s">
        <v>450</v>
      </c>
      <c r="CB17">
        <v>82520</v>
      </c>
      <c r="CC17">
        <v>60</v>
      </c>
      <c r="CD17">
        <v>3073325560</v>
      </c>
      <c r="CE17" t="s">
        <v>335</v>
      </c>
      <c r="CF17" t="s">
        <v>333</v>
      </c>
      <c r="CG17" s="1">
        <v>32874</v>
      </c>
      <c r="CH17" t="s">
        <v>333</v>
      </c>
      <c r="CI17" t="s">
        <v>333</v>
      </c>
      <c r="CJ17" t="s">
        <v>333</v>
      </c>
      <c r="CK17" t="s">
        <v>337</v>
      </c>
      <c r="CL17" t="s">
        <v>451</v>
      </c>
      <c r="CM17">
        <v>60</v>
      </c>
      <c r="CN17" s="1">
        <v>44835</v>
      </c>
      <c r="CP17"/>
      <c r="CQ17"/>
      <c r="CR17"/>
      <c r="CS17"/>
      <c r="CT17"/>
      <c r="CU17" s="23"/>
      <c r="CV17"/>
      <c r="CW17"/>
      <c r="CX17"/>
    </row>
    <row r="18" spans="1:102" x14ac:dyDescent="0.35">
      <c r="A18" t="s">
        <v>150</v>
      </c>
      <c r="B18" t="s">
        <v>357</v>
      </c>
      <c r="C18">
        <v>535036</v>
      </c>
      <c r="D18" t="s">
        <v>452</v>
      </c>
      <c r="E18" t="s">
        <v>453</v>
      </c>
      <c r="F18" t="s">
        <v>368</v>
      </c>
      <c r="G18" t="s">
        <v>166</v>
      </c>
      <c r="H18" t="s">
        <v>332</v>
      </c>
      <c r="I18">
        <v>41.9</v>
      </c>
      <c r="K18" t="s">
        <v>333</v>
      </c>
      <c r="L18" t="s">
        <v>338</v>
      </c>
      <c r="M18">
        <v>3</v>
      </c>
      <c r="N18">
        <v>3</v>
      </c>
      <c r="P18">
        <v>2</v>
      </c>
      <c r="Q18">
        <v>2</v>
      </c>
      <c r="T18" s="8">
        <v>3.2937400000000001</v>
      </c>
      <c r="U18" s="8">
        <v>0.77886</v>
      </c>
      <c r="V18">
        <v>41.7</v>
      </c>
      <c r="W18" s="8">
        <v>0.40731000000000001</v>
      </c>
      <c r="X18" s="8">
        <v>1.1861699999999999</v>
      </c>
      <c r="Y18" s="8">
        <v>2.8376999999999999</v>
      </c>
      <c r="Z18" s="8">
        <v>0.67225999999999997</v>
      </c>
      <c r="AA18" s="8">
        <v>0.12466000000000001</v>
      </c>
      <c r="AC18" s="8">
        <v>2.1075599999999999</v>
      </c>
      <c r="AD18">
        <v>33.299999999999997</v>
      </c>
      <c r="AG18">
        <v>6</v>
      </c>
      <c r="AI18" s="8">
        <v>1.8667400000000001</v>
      </c>
      <c r="AJ18" s="8">
        <v>0.74021000000000003</v>
      </c>
      <c r="AK18" s="8">
        <v>0.36493999999999999</v>
      </c>
      <c r="AL18" s="8">
        <v>2.9718900000000001</v>
      </c>
      <c r="AM18">
        <v>2.3029299999999999</v>
      </c>
      <c r="AN18">
        <v>0.40505999999999998</v>
      </c>
      <c r="AO18">
        <v>0.81076999999999999</v>
      </c>
      <c r="AP18">
        <v>3.4975700000000001</v>
      </c>
      <c r="AR18">
        <v>0</v>
      </c>
      <c r="AS18">
        <v>0</v>
      </c>
      <c r="AT18">
        <v>1</v>
      </c>
      <c r="AU18">
        <v>0</v>
      </c>
      <c r="AV18" s="4">
        <v>0</v>
      </c>
      <c r="AW18">
        <v>0</v>
      </c>
      <c r="AX18">
        <v>0</v>
      </c>
      <c r="AZ18" s="1">
        <v>44648</v>
      </c>
      <c r="BA18">
        <v>4</v>
      </c>
      <c r="BB18">
        <v>4</v>
      </c>
      <c r="BC18">
        <v>0</v>
      </c>
      <c r="BD18">
        <v>32</v>
      </c>
      <c r="BE18">
        <v>1</v>
      </c>
      <c r="BF18">
        <v>0</v>
      </c>
      <c r="BG18">
        <v>32</v>
      </c>
      <c r="BH18">
        <v>44287</v>
      </c>
      <c r="BI18">
        <v>9</v>
      </c>
      <c r="BJ18">
        <v>8</v>
      </c>
      <c r="BK18">
        <v>1</v>
      </c>
      <c r="BL18">
        <v>60</v>
      </c>
      <c r="BM18">
        <v>1</v>
      </c>
      <c r="BN18">
        <v>0</v>
      </c>
      <c r="BO18">
        <v>60</v>
      </c>
      <c r="BP18">
        <v>43608</v>
      </c>
      <c r="BQ18">
        <v>1</v>
      </c>
      <c r="BR18">
        <v>1</v>
      </c>
      <c r="BS18">
        <v>0</v>
      </c>
      <c r="BT18">
        <v>4</v>
      </c>
      <c r="BU18">
        <v>1</v>
      </c>
      <c r="BV18">
        <v>0</v>
      </c>
      <c r="BW18">
        <v>4</v>
      </c>
      <c r="BX18" s="8">
        <v>36.667000000000002</v>
      </c>
      <c r="BZ18" t="s">
        <v>454</v>
      </c>
      <c r="CA18" t="s">
        <v>455</v>
      </c>
      <c r="CB18">
        <v>82301</v>
      </c>
      <c r="CC18">
        <v>30</v>
      </c>
      <c r="CD18">
        <v>3073242759</v>
      </c>
      <c r="CE18" t="s">
        <v>335</v>
      </c>
      <c r="CF18" t="s">
        <v>333</v>
      </c>
      <c r="CG18" s="1">
        <v>32721</v>
      </c>
      <c r="CH18" t="s">
        <v>333</v>
      </c>
      <c r="CI18" t="s">
        <v>333</v>
      </c>
      <c r="CJ18" t="s">
        <v>333</v>
      </c>
      <c r="CK18" t="s">
        <v>337</v>
      </c>
      <c r="CL18" t="s">
        <v>456</v>
      </c>
      <c r="CM18">
        <v>62</v>
      </c>
      <c r="CN18" s="1">
        <v>44835</v>
      </c>
      <c r="CP18"/>
      <c r="CQ18"/>
      <c r="CR18"/>
      <c r="CS18"/>
      <c r="CT18"/>
      <c r="CU18" s="23"/>
      <c r="CV18">
        <v>2</v>
      </c>
      <c r="CW18"/>
      <c r="CX18"/>
    </row>
    <row r="19" spans="1:102" x14ac:dyDescent="0.35">
      <c r="A19" t="s">
        <v>150</v>
      </c>
      <c r="B19" t="s">
        <v>357</v>
      </c>
      <c r="C19">
        <v>535038</v>
      </c>
      <c r="D19" t="s">
        <v>457</v>
      </c>
      <c r="E19" t="s">
        <v>361</v>
      </c>
      <c r="F19" t="s">
        <v>458</v>
      </c>
      <c r="G19" t="s">
        <v>167</v>
      </c>
      <c r="H19" t="s">
        <v>343</v>
      </c>
      <c r="I19">
        <v>43.4</v>
      </c>
      <c r="K19" t="s">
        <v>333</v>
      </c>
      <c r="L19" t="s">
        <v>338</v>
      </c>
      <c r="M19">
        <v>5</v>
      </c>
      <c r="N19">
        <v>3</v>
      </c>
      <c r="P19">
        <v>5</v>
      </c>
      <c r="Q19">
        <v>5</v>
      </c>
      <c r="R19">
        <v>5</v>
      </c>
      <c r="T19" s="8">
        <v>3.4704100000000002</v>
      </c>
      <c r="U19" s="8">
        <v>0.72963999999999996</v>
      </c>
      <c r="V19">
        <v>55.1</v>
      </c>
      <c r="W19" s="8">
        <v>0.47288000000000002</v>
      </c>
      <c r="X19" s="8">
        <v>1.20251</v>
      </c>
      <c r="Y19" s="8">
        <v>2.9143599999999998</v>
      </c>
      <c r="Z19" s="8">
        <v>0.66395999999999999</v>
      </c>
      <c r="AA19" s="8">
        <v>0</v>
      </c>
      <c r="AC19" s="8">
        <v>2.26789</v>
      </c>
      <c r="AD19">
        <v>33.299999999999997</v>
      </c>
      <c r="AF19">
        <v>0</v>
      </c>
      <c r="AI19" s="8">
        <v>2.0732300000000001</v>
      </c>
      <c r="AJ19" s="8">
        <v>0.71880999999999995</v>
      </c>
      <c r="AK19" s="8">
        <v>0.36014000000000002</v>
      </c>
      <c r="AL19" s="8">
        <v>3.15219</v>
      </c>
      <c r="AM19">
        <v>2.2313100000000001</v>
      </c>
      <c r="AN19">
        <v>0.48426000000000002</v>
      </c>
      <c r="AO19">
        <v>0.76963999999999999</v>
      </c>
      <c r="AP19">
        <v>3.47438</v>
      </c>
      <c r="AR19">
        <v>0</v>
      </c>
      <c r="AS19">
        <v>0</v>
      </c>
      <c r="AT19">
        <v>1</v>
      </c>
      <c r="AU19">
        <v>0</v>
      </c>
      <c r="AV19" s="4">
        <v>0</v>
      </c>
      <c r="AW19">
        <v>0</v>
      </c>
      <c r="AX19">
        <v>0</v>
      </c>
      <c r="AZ19" s="1">
        <v>44700</v>
      </c>
      <c r="BA19">
        <v>2</v>
      </c>
      <c r="BB19">
        <v>2</v>
      </c>
      <c r="BC19">
        <v>0</v>
      </c>
      <c r="BD19">
        <v>24</v>
      </c>
      <c r="BE19">
        <v>1</v>
      </c>
      <c r="BF19">
        <v>0</v>
      </c>
      <c r="BG19">
        <v>24</v>
      </c>
      <c r="BH19">
        <v>44329</v>
      </c>
      <c r="BI19">
        <v>5</v>
      </c>
      <c r="BJ19">
        <v>4</v>
      </c>
      <c r="BK19">
        <v>0</v>
      </c>
      <c r="BL19">
        <v>36</v>
      </c>
      <c r="BM19">
        <v>1</v>
      </c>
      <c r="BN19">
        <v>0</v>
      </c>
      <c r="BO19">
        <v>36</v>
      </c>
      <c r="BP19">
        <v>43622</v>
      </c>
      <c r="BQ19">
        <v>4</v>
      </c>
      <c r="BR19">
        <v>4</v>
      </c>
      <c r="BS19">
        <v>0</v>
      </c>
      <c r="BT19">
        <v>20</v>
      </c>
      <c r="BU19">
        <v>1</v>
      </c>
      <c r="BV19">
        <v>0</v>
      </c>
      <c r="BW19">
        <v>20</v>
      </c>
      <c r="BX19" s="8">
        <v>27.332999999999998</v>
      </c>
      <c r="BZ19" t="s">
        <v>430</v>
      </c>
      <c r="CA19" t="s">
        <v>459</v>
      </c>
      <c r="CB19">
        <v>82930</v>
      </c>
      <c r="CC19">
        <v>200</v>
      </c>
      <c r="CD19">
        <v>3077890726</v>
      </c>
      <c r="CE19" t="s">
        <v>335</v>
      </c>
      <c r="CF19" t="s">
        <v>333</v>
      </c>
      <c r="CG19" s="1">
        <v>32770</v>
      </c>
      <c r="CH19" t="s">
        <v>333</v>
      </c>
      <c r="CI19" t="s">
        <v>333</v>
      </c>
      <c r="CJ19" t="s">
        <v>333</v>
      </c>
      <c r="CK19" t="s">
        <v>337</v>
      </c>
      <c r="CL19" t="s">
        <v>460</v>
      </c>
      <c r="CM19">
        <v>60</v>
      </c>
      <c r="CN19" s="1">
        <v>44835</v>
      </c>
      <c r="CP19"/>
      <c r="CQ19"/>
      <c r="CR19"/>
      <c r="CS19"/>
      <c r="CT19"/>
      <c r="CU19" s="23"/>
      <c r="CV19"/>
      <c r="CW19"/>
      <c r="CX19"/>
    </row>
    <row r="20" spans="1:102" x14ac:dyDescent="0.35">
      <c r="A20" t="s">
        <v>150</v>
      </c>
      <c r="B20" t="s">
        <v>357</v>
      </c>
      <c r="C20">
        <v>535039</v>
      </c>
      <c r="D20" t="s">
        <v>359</v>
      </c>
      <c r="E20" t="s">
        <v>353</v>
      </c>
      <c r="F20" t="s">
        <v>363</v>
      </c>
      <c r="G20" t="s">
        <v>166</v>
      </c>
      <c r="H20" t="s">
        <v>332</v>
      </c>
      <c r="I20">
        <v>55.2</v>
      </c>
      <c r="K20" t="s">
        <v>333</v>
      </c>
      <c r="L20" t="s">
        <v>338</v>
      </c>
      <c r="M20">
        <v>2</v>
      </c>
      <c r="N20">
        <v>4</v>
      </c>
      <c r="P20">
        <v>4</v>
      </c>
      <c r="Q20">
        <v>4</v>
      </c>
      <c r="R20">
        <v>5</v>
      </c>
      <c r="T20" s="8">
        <v>3.3492000000000002</v>
      </c>
      <c r="U20" s="8">
        <v>0.85687999999999998</v>
      </c>
      <c r="V20">
        <v>59.3</v>
      </c>
      <c r="W20" s="8">
        <v>0.41871999999999998</v>
      </c>
      <c r="X20" s="8">
        <v>1.27559</v>
      </c>
      <c r="Y20" s="8">
        <v>2.7693300000000001</v>
      </c>
      <c r="Z20" s="8">
        <v>0.73992000000000002</v>
      </c>
      <c r="AA20" s="8">
        <v>7.9350000000000004E-2</v>
      </c>
      <c r="AC20" s="8">
        <v>2.07361</v>
      </c>
      <c r="AD20">
        <v>33.299999999999997</v>
      </c>
      <c r="AG20">
        <v>6</v>
      </c>
      <c r="AI20" s="8">
        <v>1.84995</v>
      </c>
      <c r="AJ20" s="8">
        <v>0.66093000000000002</v>
      </c>
      <c r="AK20" s="8">
        <v>0.29805999999999999</v>
      </c>
      <c r="AL20" s="8">
        <v>2.8089499999999998</v>
      </c>
      <c r="AM20">
        <v>2.2863899999999999</v>
      </c>
      <c r="AN20">
        <v>0.46634999999999999</v>
      </c>
      <c r="AO20">
        <v>1.0921000000000001</v>
      </c>
      <c r="AP20">
        <v>3.7627600000000001</v>
      </c>
      <c r="AR20">
        <v>1</v>
      </c>
      <c r="AS20">
        <v>0</v>
      </c>
      <c r="AT20">
        <v>1</v>
      </c>
      <c r="AU20">
        <v>0</v>
      </c>
      <c r="AV20" s="4">
        <v>0</v>
      </c>
      <c r="AW20">
        <v>0</v>
      </c>
      <c r="AX20">
        <v>0</v>
      </c>
      <c r="AZ20" s="1">
        <v>44455</v>
      </c>
      <c r="BA20">
        <v>6</v>
      </c>
      <c r="BB20">
        <v>6</v>
      </c>
      <c r="BC20">
        <v>0</v>
      </c>
      <c r="BD20">
        <v>32</v>
      </c>
      <c r="BE20">
        <v>1</v>
      </c>
      <c r="BF20">
        <v>0</v>
      </c>
      <c r="BG20">
        <v>32</v>
      </c>
      <c r="BH20">
        <v>43685</v>
      </c>
      <c r="BI20">
        <v>14</v>
      </c>
      <c r="BJ20">
        <v>13</v>
      </c>
      <c r="BK20">
        <v>1</v>
      </c>
      <c r="BL20">
        <v>68</v>
      </c>
      <c r="BM20">
        <v>1</v>
      </c>
      <c r="BN20">
        <v>0</v>
      </c>
      <c r="BO20">
        <v>68</v>
      </c>
      <c r="BP20">
        <v>43341</v>
      </c>
      <c r="BQ20">
        <v>6</v>
      </c>
      <c r="BR20">
        <v>6</v>
      </c>
      <c r="BS20">
        <v>0</v>
      </c>
      <c r="BT20">
        <v>24</v>
      </c>
      <c r="BU20">
        <v>2</v>
      </c>
      <c r="BV20">
        <v>12</v>
      </c>
      <c r="BW20">
        <v>36</v>
      </c>
      <c r="BX20" s="8">
        <v>44.667000000000002</v>
      </c>
      <c r="BZ20" t="s">
        <v>461</v>
      </c>
      <c r="CA20" t="s">
        <v>462</v>
      </c>
      <c r="CB20">
        <v>82801</v>
      </c>
      <c r="CC20">
        <v>160</v>
      </c>
      <c r="CD20">
        <v>3076729789</v>
      </c>
      <c r="CE20" t="s">
        <v>335</v>
      </c>
      <c r="CF20" t="s">
        <v>333</v>
      </c>
      <c r="CG20" s="1">
        <v>32787</v>
      </c>
      <c r="CH20" t="s">
        <v>333</v>
      </c>
      <c r="CI20" t="s">
        <v>333</v>
      </c>
      <c r="CJ20" t="s">
        <v>333</v>
      </c>
      <c r="CK20" t="s">
        <v>337</v>
      </c>
      <c r="CL20" t="s">
        <v>463</v>
      </c>
      <c r="CM20">
        <v>102</v>
      </c>
      <c r="CN20" s="1">
        <v>44835</v>
      </c>
      <c r="CP20"/>
      <c r="CQ20"/>
      <c r="CR20"/>
      <c r="CS20"/>
      <c r="CT20"/>
      <c r="CU20" s="23"/>
      <c r="CV20"/>
      <c r="CW20"/>
      <c r="CX20"/>
    </row>
    <row r="21" spans="1:102" x14ac:dyDescent="0.35">
      <c r="A21" t="s">
        <v>150</v>
      </c>
      <c r="B21" t="s">
        <v>357</v>
      </c>
      <c r="C21">
        <v>535040</v>
      </c>
      <c r="D21" t="s">
        <v>464</v>
      </c>
      <c r="E21" t="s">
        <v>350</v>
      </c>
      <c r="F21" t="s">
        <v>465</v>
      </c>
      <c r="G21" t="s">
        <v>166</v>
      </c>
      <c r="H21" t="s">
        <v>341</v>
      </c>
      <c r="I21">
        <v>48.5</v>
      </c>
      <c r="K21" t="s">
        <v>333</v>
      </c>
      <c r="L21" t="s">
        <v>338</v>
      </c>
      <c r="M21">
        <v>3</v>
      </c>
      <c r="N21">
        <v>2</v>
      </c>
      <c r="P21">
        <v>4</v>
      </c>
      <c r="Q21">
        <v>3</v>
      </c>
      <c r="R21">
        <v>4</v>
      </c>
      <c r="T21" s="8">
        <v>2.2653699999999999</v>
      </c>
      <c r="U21" s="8">
        <v>0.61924999999999997</v>
      </c>
      <c r="V21">
        <v>61.5</v>
      </c>
      <c r="W21" s="8">
        <v>0.21734999999999999</v>
      </c>
      <c r="X21" s="8">
        <v>0.83660000000000001</v>
      </c>
      <c r="Y21" s="8">
        <v>1.13954</v>
      </c>
      <c r="Z21" s="8">
        <v>0.43320999999999998</v>
      </c>
      <c r="AA21" s="8">
        <v>0</v>
      </c>
      <c r="AC21" s="8">
        <v>1.4287700000000001</v>
      </c>
      <c r="AD21">
        <v>20</v>
      </c>
      <c r="AG21">
        <v>6</v>
      </c>
      <c r="AI21" s="8">
        <v>1.7769699999999999</v>
      </c>
      <c r="AJ21" s="8">
        <v>0.63321000000000005</v>
      </c>
      <c r="AK21" s="8">
        <v>0.30696000000000001</v>
      </c>
      <c r="AL21" s="8">
        <v>2.7171400000000001</v>
      </c>
      <c r="AM21">
        <v>1.64009</v>
      </c>
      <c r="AN21">
        <v>0.25268000000000002</v>
      </c>
      <c r="AO21">
        <v>0.76637</v>
      </c>
      <c r="AP21">
        <v>2.6310899999999999</v>
      </c>
      <c r="AR21">
        <v>0</v>
      </c>
      <c r="AS21">
        <v>1</v>
      </c>
      <c r="AT21">
        <v>2</v>
      </c>
      <c r="AU21">
        <v>1</v>
      </c>
      <c r="AV21" s="4">
        <v>3250</v>
      </c>
      <c r="AW21">
        <v>0</v>
      </c>
      <c r="AX21">
        <v>1</v>
      </c>
      <c r="AZ21" s="1">
        <v>44377</v>
      </c>
      <c r="BA21">
        <v>1</v>
      </c>
      <c r="BB21">
        <v>1</v>
      </c>
      <c r="BC21">
        <v>0</v>
      </c>
      <c r="BD21">
        <v>4</v>
      </c>
      <c r="BE21">
        <v>1</v>
      </c>
      <c r="BF21">
        <v>0</v>
      </c>
      <c r="BG21">
        <v>4</v>
      </c>
      <c r="BH21">
        <v>43720</v>
      </c>
      <c r="BI21">
        <v>13</v>
      </c>
      <c r="BJ21">
        <v>11</v>
      </c>
      <c r="BK21">
        <v>1</v>
      </c>
      <c r="BL21">
        <v>56</v>
      </c>
      <c r="BM21">
        <v>2</v>
      </c>
      <c r="BN21">
        <v>28</v>
      </c>
      <c r="BO21">
        <v>84</v>
      </c>
      <c r="BP21">
        <v>43314</v>
      </c>
      <c r="BQ21">
        <v>11</v>
      </c>
      <c r="BR21">
        <v>11</v>
      </c>
      <c r="BS21">
        <v>0</v>
      </c>
      <c r="BT21">
        <v>72</v>
      </c>
      <c r="BU21">
        <v>1</v>
      </c>
      <c r="BV21">
        <v>0</v>
      </c>
      <c r="BW21">
        <v>72</v>
      </c>
      <c r="BX21" s="8">
        <v>42</v>
      </c>
      <c r="BZ21" t="s">
        <v>466</v>
      </c>
      <c r="CA21" t="s">
        <v>467</v>
      </c>
      <c r="CB21">
        <v>82633</v>
      </c>
      <c r="CC21">
        <v>40</v>
      </c>
      <c r="CD21">
        <v>3073583397</v>
      </c>
      <c r="CE21" t="s">
        <v>335</v>
      </c>
      <c r="CF21" t="s">
        <v>333</v>
      </c>
      <c r="CG21" s="1">
        <v>32874</v>
      </c>
      <c r="CH21" t="s">
        <v>333</v>
      </c>
      <c r="CI21" t="s">
        <v>333</v>
      </c>
      <c r="CJ21" t="s">
        <v>333</v>
      </c>
      <c r="CK21" t="s">
        <v>337</v>
      </c>
      <c r="CL21" t="s">
        <v>468</v>
      </c>
      <c r="CM21">
        <v>60</v>
      </c>
      <c r="CN21" s="1">
        <v>44835</v>
      </c>
      <c r="CP21"/>
      <c r="CQ21"/>
      <c r="CR21"/>
      <c r="CS21"/>
      <c r="CT21"/>
      <c r="CU21" s="23"/>
      <c r="CV21"/>
      <c r="CW21"/>
      <c r="CX21"/>
    </row>
    <row r="22" spans="1:102" x14ac:dyDescent="0.35">
      <c r="A22" t="s">
        <v>150</v>
      </c>
      <c r="B22" t="s">
        <v>357</v>
      </c>
      <c r="C22">
        <v>535042</v>
      </c>
      <c r="D22" t="s">
        <v>469</v>
      </c>
      <c r="E22" t="s">
        <v>405</v>
      </c>
      <c r="F22" t="s">
        <v>406</v>
      </c>
      <c r="G22" t="s">
        <v>166</v>
      </c>
      <c r="H22" t="s">
        <v>332</v>
      </c>
      <c r="I22">
        <v>141.80000000000001</v>
      </c>
      <c r="J22" t="s">
        <v>342</v>
      </c>
      <c r="K22" t="s">
        <v>333</v>
      </c>
      <c r="L22" t="s">
        <v>338</v>
      </c>
      <c r="M22">
        <v>1</v>
      </c>
      <c r="N22">
        <v>2</v>
      </c>
      <c r="P22">
        <v>4</v>
      </c>
      <c r="Q22">
        <v>4</v>
      </c>
      <c r="R22">
        <v>4</v>
      </c>
      <c r="T22" s="8">
        <v>3.2314400000000001</v>
      </c>
      <c r="U22" s="8">
        <v>0.49229000000000001</v>
      </c>
      <c r="V22">
        <v>45.4</v>
      </c>
      <c r="W22" s="8">
        <v>0.60646</v>
      </c>
      <c r="X22" s="8">
        <v>1.09874</v>
      </c>
      <c r="Y22" s="8">
        <v>2.1536900000000001</v>
      </c>
      <c r="Z22" s="8">
        <v>0.37786999999999998</v>
      </c>
      <c r="AA22" s="8">
        <v>8.1600000000000006E-2</v>
      </c>
      <c r="AC22" s="8">
        <v>2.1326900000000002</v>
      </c>
      <c r="AD22">
        <v>35.299999999999997</v>
      </c>
      <c r="AG22">
        <v>6</v>
      </c>
      <c r="AI22" s="8">
        <v>1.88087</v>
      </c>
      <c r="AJ22" s="8">
        <v>0.71489000000000003</v>
      </c>
      <c r="AK22" s="8">
        <v>0.35514000000000001</v>
      </c>
      <c r="AL22" s="8">
        <v>2.9509099999999999</v>
      </c>
      <c r="AM22">
        <v>2.3128899999999999</v>
      </c>
      <c r="AN22">
        <v>0.62446999999999997</v>
      </c>
      <c r="AO22">
        <v>0.52658000000000005</v>
      </c>
      <c r="AP22">
        <v>3.45581</v>
      </c>
      <c r="AR22">
        <v>1</v>
      </c>
      <c r="AS22">
        <v>18</v>
      </c>
      <c r="AT22">
        <v>14</v>
      </c>
      <c r="AU22">
        <v>7</v>
      </c>
      <c r="AV22" s="4">
        <v>192816</v>
      </c>
      <c r="AW22">
        <v>1</v>
      </c>
      <c r="AX22">
        <v>8</v>
      </c>
      <c r="AZ22" s="1">
        <v>44406</v>
      </c>
      <c r="BA22">
        <v>8</v>
      </c>
      <c r="BB22">
        <v>4</v>
      </c>
      <c r="BC22">
        <v>4</v>
      </c>
      <c r="BD22">
        <v>156</v>
      </c>
      <c r="BE22">
        <v>1</v>
      </c>
      <c r="BF22">
        <v>0</v>
      </c>
      <c r="BG22">
        <v>156</v>
      </c>
      <c r="BH22">
        <v>44224</v>
      </c>
      <c r="BI22">
        <v>14</v>
      </c>
      <c r="BJ22">
        <v>2</v>
      </c>
      <c r="BK22">
        <v>12</v>
      </c>
      <c r="BL22">
        <v>107</v>
      </c>
      <c r="BM22">
        <v>1</v>
      </c>
      <c r="BN22">
        <v>0</v>
      </c>
      <c r="BO22">
        <v>107</v>
      </c>
      <c r="BP22">
        <v>43861</v>
      </c>
      <c r="BQ22">
        <v>16</v>
      </c>
      <c r="BR22">
        <v>11</v>
      </c>
      <c r="BS22">
        <v>6</v>
      </c>
      <c r="BT22">
        <v>116</v>
      </c>
      <c r="BU22">
        <v>1</v>
      </c>
      <c r="BV22">
        <v>0</v>
      </c>
      <c r="BW22">
        <v>116</v>
      </c>
      <c r="BX22" s="8">
        <v>133</v>
      </c>
      <c r="BZ22" t="s">
        <v>470</v>
      </c>
      <c r="CA22" t="s">
        <v>471</v>
      </c>
      <c r="CB22">
        <v>82604</v>
      </c>
      <c r="CC22">
        <v>120</v>
      </c>
      <c r="CD22">
        <v>3072349381</v>
      </c>
      <c r="CE22" t="s">
        <v>335</v>
      </c>
      <c r="CF22" t="s">
        <v>333</v>
      </c>
      <c r="CG22" s="1">
        <v>33178</v>
      </c>
      <c r="CH22" t="s">
        <v>333</v>
      </c>
      <c r="CI22" t="s">
        <v>333</v>
      </c>
      <c r="CJ22" t="s">
        <v>333</v>
      </c>
      <c r="CK22" t="s">
        <v>337</v>
      </c>
      <c r="CL22" t="s">
        <v>472</v>
      </c>
      <c r="CM22">
        <v>192</v>
      </c>
      <c r="CN22" s="1">
        <v>44835</v>
      </c>
      <c r="CP22"/>
      <c r="CQ22"/>
      <c r="CR22"/>
      <c r="CS22"/>
      <c r="CT22"/>
      <c r="CU22" s="23"/>
      <c r="CV22"/>
      <c r="CW22"/>
      <c r="CX22"/>
    </row>
    <row r="23" spans="1:102" x14ac:dyDescent="0.35">
      <c r="A23" t="s">
        <v>150</v>
      </c>
      <c r="B23" t="s">
        <v>357</v>
      </c>
      <c r="C23">
        <v>535043</v>
      </c>
      <c r="D23" t="s">
        <v>473</v>
      </c>
      <c r="E23" t="s">
        <v>474</v>
      </c>
      <c r="F23" t="s">
        <v>371</v>
      </c>
      <c r="G23" t="s">
        <v>166</v>
      </c>
      <c r="H23" t="s">
        <v>332</v>
      </c>
      <c r="I23">
        <v>55</v>
      </c>
      <c r="K23" t="s">
        <v>333</v>
      </c>
      <c r="L23" t="s">
        <v>338</v>
      </c>
      <c r="M23">
        <v>3</v>
      </c>
      <c r="N23">
        <v>3</v>
      </c>
      <c r="P23">
        <v>3</v>
      </c>
      <c r="Q23">
        <v>3</v>
      </c>
      <c r="R23">
        <v>4</v>
      </c>
      <c r="T23" s="8">
        <v>3.4438</v>
      </c>
      <c r="U23" s="8">
        <v>0.90510000000000002</v>
      </c>
      <c r="V23">
        <v>62.7</v>
      </c>
      <c r="W23" s="8">
        <v>0.42055999999999999</v>
      </c>
      <c r="X23" s="8">
        <v>1.3256600000000001</v>
      </c>
      <c r="Y23" s="8">
        <v>2.5789499999999999</v>
      </c>
      <c r="Z23" s="8">
        <v>0.63849</v>
      </c>
      <c r="AA23" s="8">
        <v>7.3580000000000007E-2</v>
      </c>
      <c r="AC23" s="8">
        <v>2.1181399999999999</v>
      </c>
      <c r="AD23">
        <v>54.5</v>
      </c>
      <c r="AF23">
        <v>0</v>
      </c>
      <c r="AI23" s="8">
        <v>2.03111</v>
      </c>
      <c r="AJ23" s="8">
        <v>0.70638000000000001</v>
      </c>
      <c r="AK23" s="8">
        <v>0.33621000000000001</v>
      </c>
      <c r="AL23" s="8">
        <v>3.0737000000000001</v>
      </c>
      <c r="AM23">
        <v>2.1271900000000001</v>
      </c>
      <c r="AN23">
        <v>0.43826999999999999</v>
      </c>
      <c r="AO23">
        <v>1.0226900000000001</v>
      </c>
      <c r="AP23">
        <v>3.53579</v>
      </c>
      <c r="AR23">
        <v>0</v>
      </c>
      <c r="AS23">
        <v>2</v>
      </c>
      <c r="AT23">
        <v>2</v>
      </c>
      <c r="AU23">
        <v>2</v>
      </c>
      <c r="AV23" s="4">
        <v>3905.14</v>
      </c>
      <c r="AW23">
        <v>0</v>
      </c>
      <c r="AX23">
        <v>2</v>
      </c>
      <c r="AZ23" s="1">
        <v>44721</v>
      </c>
      <c r="BA23">
        <v>9</v>
      </c>
      <c r="BB23">
        <v>7</v>
      </c>
      <c r="BC23">
        <v>2</v>
      </c>
      <c r="BD23">
        <v>28</v>
      </c>
      <c r="BE23">
        <v>0</v>
      </c>
      <c r="BF23">
        <v>0</v>
      </c>
      <c r="BG23">
        <v>28</v>
      </c>
      <c r="BH23">
        <v>44308</v>
      </c>
      <c r="BI23">
        <v>7</v>
      </c>
      <c r="BJ23">
        <v>7</v>
      </c>
      <c r="BK23">
        <v>1</v>
      </c>
      <c r="BL23">
        <v>60</v>
      </c>
      <c r="BM23">
        <v>1</v>
      </c>
      <c r="BN23">
        <v>0</v>
      </c>
      <c r="BO23">
        <v>60</v>
      </c>
      <c r="BP23">
        <v>43882</v>
      </c>
      <c r="BQ23">
        <v>5</v>
      </c>
      <c r="BR23">
        <v>4</v>
      </c>
      <c r="BS23">
        <v>1</v>
      </c>
      <c r="BT23">
        <v>24</v>
      </c>
      <c r="BU23">
        <v>1</v>
      </c>
      <c r="BV23">
        <v>0</v>
      </c>
      <c r="BW23">
        <v>24</v>
      </c>
      <c r="BX23" s="8">
        <v>38</v>
      </c>
      <c r="BZ23" t="s">
        <v>475</v>
      </c>
      <c r="CA23" t="s">
        <v>476</v>
      </c>
      <c r="CB23">
        <v>82070</v>
      </c>
      <c r="CC23">
        <v>0</v>
      </c>
      <c r="CD23">
        <v>3077423728</v>
      </c>
      <c r="CE23" t="s">
        <v>335</v>
      </c>
      <c r="CF23" t="s">
        <v>333</v>
      </c>
      <c r="CG23" s="1">
        <v>33298</v>
      </c>
      <c r="CH23" t="s">
        <v>333</v>
      </c>
      <c r="CI23" t="s">
        <v>333</v>
      </c>
      <c r="CJ23" t="s">
        <v>333</v>
      </c>
      <c r="CK23" t="s">
        <v>337</v>
      </c>
      <c r="CL23" t="s">
        <v>477</v>
      </c>
      <c r="CM23">
        <v>105</v>
      </c>
      <c r="CN23" s="1">
        <v>44835</v>
      </c>
      <c r="CP23"/>
      <c r="CQ23"/>
      <c r="CR23"/>
      <c r="CS23"/>
      <c r="CT23"/>
      <c r="CU23" s="23"/>
      <c r="CV23"/>
      <c r="CW23"/>
      <c r="CX23"/>
    </row>
    <row r="24" spans="1:102" x14ac:dyDescent="0.35">
      <c r="A24" t="s">
        <v>150</v>
      </c>
      <c r="B24" t="s">
        <v>357</v>
      </c>
      <c r="C24">
        <v>535045</v>
      </c>
      <c r="D24" t="s">
        <v>478</v>
      </c>
      <c r="E24" t="s">
        <v>479</v>
      </c>
      <c r="F24" t="s">
        <v>367</v>
      </c>
      <c r="G24" t="s">
        <v>168</v>
      </c>
      <c r="H24" t="s">
        <v>355</v>
      </c>
      <c r="I24">
        <v>61.9</v>
      </c>
      <c r="K24" t="s">
        <v>333</v>
      </c>
      <c r="L24" t="s">
        <v>338</v>
      </c>
      <c r="M24">
        <v>5</v>
      </c>
      <c r="N24">
        <v>5</v>
      </c>
      <c r="P24">
        <v>2</v>
      </c>
      <c r="Q24">
        <v>2</v>
      </c>
      <c r="T24" s="8">
        <v>4.83005</v>
      </c>
      <c r="U24" s="8">
        <v>1.48509</v>
      </c>
      <c r="V24">
        <v>56.6</v>
      </c>
      <c r="W24" s="8">
        <v>0.65468000000000004</v>
      </c>
      <c r="X24" s="8">
        <v>2.1397699999999999</v>
      </c>
      <c r="Y24" s="8">
        <v>4.2558800000000003</v>
      </c>
      <c r="Z24" s="8">
        <v>1.06087</v>
      </c>
      <c r="AA24" s="8">
        <v>0</v>
      </c>
      <c r="AC24" s="8">
        <v>2.69028</v>
      </c>
      <c r="AD24">
        <v>50</v>
      </c>
      <c r="AF24">
        <v>1</v>
      </c>
      <c r="AI24" s="8">
        <v>1.7647900000000001</v>
      </c>
      <c r="AJ24" s="8">
        <v>0.61546999999999996</v>
      </c>
      <c r="AK24" s="8">
        <v>0.28885</v>
      </c>
      <c r="AL24" s="8">
        <v>2.6691199999999999</v>
      </c>
      <c r="AM24">
        <v>3.10948</v>
      </c>
      <c r="AN24">
        <v>0.78300999999999998</v>
      </c>
      <c r="AO24">
        <v>1.95316</v>
      </c>
      <c r="AP24">
        <v>5.71075</v>
      </c>
      <c r="AR24">
        <v>1</v>
      </c>
      <c r="AS24">
        <v>0</v>
      </c>
      <c r="AT24">
        <v>0</v>
      </c>
      <c r="AU24">
        <v>2</v>
      </c>
      <c r="AV24" s="4">
        <v>39182</v>
      </c>
      <c r="AW24">
        <v>0</v>
      </c>
      <c r="AX24">
        <v>2</v>
      </c>
      <c r="AZ24" s="1">
        <v>44819</v>
      </c>
      <c r="BA24">
        <v>0</v>
      </c>
      <c r="BB24">
        <v>0</v>
      </c>
      <c r="BC24">
        <v>0</v>
      </c>
      <c r="BD24">
        <v>0</v>
      </c>
      <c r="BE24">
        <v>0</v>
      </c>
      <c r="BF24">
        <v>0</v>
      </c>
      <c r="BG24">
        <v>0</v>
      </c>
      <c r="BH24">
        <v>44420</v>
      </c>
      <c r="BI24">
        <v>8</v>
      </c>
      <c r="BJ24">
        <v>8</v>
      </c>
      <c r="BK24">
        <v>0</v>
      </c>
      <c r="BL24">
        <v>48</v>
      </c>
      <c r="BM24">
        <v>1</v>
      </c>
      <c r="BN24">
        <v>0</v>
      </c>
      <c r="BO24">
        <v>48</v>
      </c>
      <c r="BP24">
        <v>43657</v>
      </c>
      <c r="BQ24">
        <v>11</v>
      </c>
      <c r="BR24">
        <v>10</v>
      </c>
      <c r="BS24">
        <v>1</v>
      </c>
      <c r="BT24">
        <v>48</v>
      </c>
      <c r="BU24">
        <v>1</v>
      </c>
      <c r="BV24">
        <v>0</v>
      </c>
      <c r="BW24">
        <v>48</v>
      </c>
      <c r="BX24" s="8">
        <v>24</v>
      </c>
      <c r="BZ24" t="s">
        <v>344</v>
      </c>
      <c r="CA24" t="s">
        <v>480</v>
      </c>
      <c r="CB24">
        <v>82435</v>
      </c>
      <c r="CC24">
        <v>140</v>
      </c>
      <c r="CD24">
        <v>3077541107</v>
      </c>
      <c r="CE24" t="s">
        <v>335</v>
      </c>
      <c r="CF24" t="s">
        <v>336</v>
      </c>
      <c r="CG24" s="1">
        <v>33420</v>
      </c>
      <c r="CH24" t="s">
        <v>333</v>
      </c>
      <c r="CI24" t="s">
        <v>333</v>
      </c>
      <c r="CJ24" t="s">
        <v>333</v>
      </c>
      <c r="CK24" t="s">
        <v>337</v>
      </c>
      <c r="CL24" t="s">
        <v>481</v>
      </c>
      <c r="CM24">
        <v>100</v>
      </c>
      <c r="CN24" s="1">
        <v>44835</v>
      </c>
      <c r="CP24"/>
      <c r="CQ24"/>
      <c r="CR24"/>
      <c r="CS24"/>
      <c r="CT24"/>
      <c r="CU24" s="23"/>
      <c r="CV24">
        <v>2</v>
      </c>
      <c r="CW24"/>
      <c r="CX24"/>
    </row>
    <row r="25" spans="1:102" x14ac:dyDescent="0.35">
      <c r="A25" t="s">
        <v>150</v>
      </c>
      <c r="B25" t="s">
        <v>357</v>
      </c>
      <c r="C25">
        <v>535046</v>
      </c>
      <c r="D25" t="s">
        <v>482</v>
      </c>
      <c r="E25" t="s">
        <v>347</v>
      </c>
      <c r="F25" t="s">
        <v>483</v>
      </c>
      <c r="G25" t="s">
        <v>167</v>
      </c>
      <c r="H25" t="s">
        <v>343</v>
      </c>
      <c r="I25">
        <v>45</v>
      </c>
      <c r="K25" t="s">
        <v>333</v>
      </c>
      <c r="L25" t="s">
        <v>338</v>
      </c>
      <c r="M25">
        <v>5</v>
      </c>
      <c r="N25">
        <v>4</v>
      </c>
      <c r="P25">
        <v>3</v>
      </c>
      <c r="Q25">
        <v>3</v>
      </c>
      <c r="T25" s="8">
        <v>4.0132000000000003</v>
      </c>
      <c r="U25" s="8">
        <v>1.7793399999999999</v>
      </c>
      <c r="V25">
        <v>59.2</v>
      </c>
      <c r="W25" s="8">
        <v>0.2339</v>
      </c>
      <c r="X25" s="8">
        <v>2.0132400000000001</v>
      </c>
      <c r="Y25" s="8">
        <v>3.3329300000000002</v>
      </c>
      <c r="Z25" s="8">
        <v>1.5182199999999999</v>
      </c>
      <c r="AA25" s="8">
        <v>5.9610000000000003E-2</v>
      </c>
      <c r="AC25" s="8">
        <v>1.9999499999999999</v>
      </c>
      <c r="AD25">
        <v>55.6</v>
      </c>
      <c r="AG25">
        <v>6</v>
      </c>
      <c r="AI25" s="8">
        <v>1.7777400000000001</v>
      </c>
      <c r="AJ25" s="8">
        <v>0.63788</v>
      </c>
      <c r="AK25" s="8">
        <v>0.28495999999999999</v>
      </c>
      <c r="AL25" s="8">
        <v>2.70058</v>
      </c>
      <c r="AM25">
        <v>2.2947500000000001</v>
      </c>
      <c r="AN25">
        <v>0.26991999999999999</v>
      </c>
      <c r="AO25">
        <v>2.37208</v>
      </c>
      <c r="AP25">
        <v>4.6896699999999996</v>
      </c>
      <c r="AR25">
        <v>0</v>
      </c>
      <c r="AS25">
        <v>1</v>
      </c>
      <c r="AT25">
        <v>1</v>
      </c>
      <c r="AU25">
        <v>0</v>
      </c>
      <c r="AV25" s="4">
        <v>0</v>
      </c>
      <c r="AW25">
        <v>0</v>
      </c>
      <c r="AX25">
        <v>0</v>
      </c>
      <c r="AZ25" s="1">
        <v>44490</v>
      </c>
      <c r="BA25">
        <v>4</v>
      </c>
      <c r="BB25">
        <v>4</v>
      </c>
      <c r="BC25">
        <v>0</v>
      </c>
      <c r="BD25">
        <v>20</v>
      </c>
      <c r="BE25">
        <v>1</v>
      </c>
      <c r="BF25">
        <v>0</v>
      </c>
      <c r="BG25">
        <v>20</v>
      </c>
      <c r="BH25">
        <v>43747</v>
      </c>
      <c r="BI25">
        <v>1</v>
      </c>
      <c r="BJ25">
        <v>0</v>
      </c>
      <c r="BK25">
        <v>1</v>
      </c>
      <c r="BL25">
        <v>4</v>
      </c>
      <c r="BM25">
        <v>0</v>
      </c>
      <c r="BN25">
        <v>0</v>
      </c>
      <c r="BO25">
        <v>4</v>
      </c>
      <c r="BP25">
        <v>43405</v>
      </c>
      <c r="BQ25">
        <v>2</v>
      </c>
      <c r="BR25">
        <v>2</v>
      </c>
      <c r="BS25">
        <v>0</v>
      </c>
      <c r="BT25">
        <v>8</v>
      </c>
      <c r="BU25">
        <v>1</v>
      </c>
      <c r="BV25">
        <v>0</v>
      </c>
      <c r="BW25">
        <v>8</v>
      </c>
      <c r="BX25" s="8">
        <v>12.667</v>
      </c>
      <c r="BZ25" t="s">
        <v>484</v>
      </c>
      <c r="CA25" t="s">
        <v>485</v>
      </c>
      <c r="CB25">
        <v>83001</v>
      </c>
      <c r="CC25">
        <v>190</v>
      </c>
      <c r="CD25">
        <v>3077397661</v>
      </c>
      <c r="CE25" t="s">
        <v>335</v>
      </c>
      <c r="CF25" t="s">
        <v>336</v>
      </c>
      <c r="CG25" s="1">
        <v>33579</v>
      </c>
      <c r="CH25" t="s">
        <v>333</v>
      </c>
      <c r="CI25" t="s">
        <v>333</v>
      </c>
      <c r="CJ25" t="s">
        <v>333</v>
      </c>
      <c r="CK25" t="s">
        <v>337</v>
      </c>
      <c r="CL25" t="s">
        <v>486</v>
      </c>
      <c r="CM25">
        <v>60</v>
      </c>
      <c r="CN25" s="1">
        <v>44835</v>
      </c>
      <c r="CP25"/>
      <c r="CQ25"/>
      <c r="CR25"/>
      <c r="CS25"/>
      <c r="CT25"/>
      <c r="CU25" s="23"/>
      <c r="CV25">
        <v>2</v>
      </c>
      <c r="CW25"/>
      <c r="CX25"/>
    </row>
    <row r="26" spans="1:102" x14ac:dyDescent="0.35">
      <c r="A26" t="s">
        <v>150</v>
      </c>
      <c r="B26" t="s">
        <v>357</v>
      </c>
      <c r="C26">
        <v>535048</v>
      </c>
      <c r="D26" t="s">
        <v>487</v>
      </c>
      <c r="E26" t="s">
        <v>488</v>
      </c>
      <c r="F26" t="s">
        <v>489</v>
      </c>
      <c r="G26" t="s">
        <v>166</v>
      </c>
      <c r="H26" t="s">
        <v>332</v>
      </c>
      <c r="I26">
        <v>59</v>
      </c>
      <c r="K26" t="s">
        <v>333</v>
      </c>
      <c r="L26" t="s">
        <v>338</v>
      </c>
      <c r="M26">
        <v>5</v>
      </c>
      <c r="N26">
        <v>3</v>
      </c>
      <c r="P26">
        <v>2</v>
      </c>
      <c r="Q26">
        <v>1</v>
      </c>
      <c r="R26">
        <v>2</v>
      </c>
      <c r="T26" s="8">
        <v>3.4391699999999998</v>
      </c>
      <c r="U26" s="8">
        <v>0.64181999999999995</v>
      </c>
      <c r="V26">
        <v>51.7</v>
      </c>
      <c r="W26" s="8">
        <v>0.55784</v>
      </c>
      <c r="X26" s="8">
        <v>1.1996599999999999</v>
      </c>
      <c r="Y26" s="8">
        <v>2.6749499999999999</v>
      </c>
      <c r="Z26" s="8">
        <v>0.36615999999999999</v>
      </c>
      <c r="AA26" s="8">
        <v>1.8859999999999998E-2</v>
      </c>
      <c r="AC26" s="8">
        <v>2.2395100000000001</v>
      </c>
      <c r="AD26">
        <v>36.4</v>
      </c>
      <c r="AF26">
        <v>0</v>
      </c>
      <c r="AI26" s="8">
        <v>1.97729</v>
      </c>
      <c r="AJ26" s="8">
        <v>0.66615000000000002</v>
      </c>
      <c r="AK26" s="8">
        <v>0.30081000000000002</v>
      </c>
      <c r="AL26" s="8">
        <v>2.9442599999999999</v>
      </c>
      <c r="AM26">
        <v>2.3102900000000002</v>
      </c>
      <c r="AN26">
        <v>0.61643999999999999</v>
      </c>
      <c r="AO26">
        <v>0.81052999999999997</v>
      </c>
      <c r="AP26">
        <v>3.6862699999999999</v>
      </c>
      <c r="AR26">
        <v>1</v>
      </c>
      <c r="AS26">
        <v>0</v>
      </c>
      <c r="AT26">
        <v>0</v>
      </c>
      <c r="AU26">
        <v>1</v>
      </c>
      <c r="AV26" s="4">
        <v>21716.5</v>
      </c>
      <c r="AW26">
        <v>0</v>
      </c>
      <c r="AX26">
        <v>1</v>
      </c>
      <c r="AZ26" s="1">
        <v>44469</v>
      </c>
      <c r="BA26">
        <v>2</v>
      </c>
      <c r="BB26">
        <v>2</v>
      </c>
      <c r="BC26">
        <v>0</v>
      </c>
      <c r="BD26">
        <v>8</v>
      </c>
      <c r="BE26">
        <v>1</v>
      </c>
      <c r="BF26">
        <v>0</v>
      </c>
      <c r="BG26">
        <v>8</v>
      </c>
      <c r="BH26">
        <v>43678</v>
      </c>
      <c r="BI26">
        <v>7</v>
      </c>
      <c r="BJ26">
        <v>7</v>
      </c>
      <c r="BK26">
        <v>0</v>
      </c>
      <c r="BL26">
        <v>28</v>
      </c>
      <c r="BM26">
        <v>1</v>
      </c>
      <c r="BN26">
        <v>0</v>
      </c>
      <c r="BO26">
        <v>28</v>
      </c>
      <c r="BP26">
        <v>43321</v>
      </c>
      <c r="BQ26">
        <v>5</v>
      </c>
      <c r="BR26">
        <v>4</v>
      </c>
      <c r="BS26">
        <v>1</v>
      </c>
      <c r="BT26">
        <v>56</v>
      </c>
      <c r="BU26">
        <v>1</v>
      </c>
      <c r="BV26">
        <v>0</v>
      </c>
      <c r="BW26">
        <v>56</v>
      </c>
      <c r="BX26" s="8">
        <v>22.667000000000002</v>
      </c>
      <c r="BZ26" t="s">
        <v>475</v>
      </c>
      <c r="CA26" t="s">
        <v>490</v>
      </c>
      <c r="CB26">
        <v>82401</v>
      </c>
      <c r="CC26">
        <v>210</v>
      </c>
      <c r="CD26">
        <v>3073474285</v>
      </c>
      <c r="CE26" t="s">
        <v>335</v>
      </c>
      <c r="CF26" t="s">
        <v>333</v>
      </c>
      <c r="CG26" s="1">
        <v>33817</v>
      </c>
      <c r="CH26" t="s">
        <v>333</v>
      </c>
      <c r="CI26" t="s">
        <v>333</v>
      </c>
      <c r="CJ26" t="s">
        <v>333</v>
      </c>
      <c r="CK26" t="s">
        <v>337</v>
      </c>
      <c r="CL26" t="s">
        <v>491</v>
      </c>
      <c r="CM26">
        <v>87</v>
      </c>
      <c r="CN26" s="1">
        <v>44835</v>
      </c>
      <c r="CP26"/>
      <c r="CQ26"/>
      <c r="CR26"/>
      <c r="CS26"/>
      <c r="CT26"/>
      <c r="CU26" s="23"/>
      <c r="CV26"/>
      <c r="CW26"/>
      <c r="CX26"/>
    </row>
    <row r="27" spans="1:102" x14ac:dyDescent="0.35">
      <c r="A27" t="s">
        <v>150</v>
      </c>
      <c r="B27" t="s">
        <v>357</v>
      </c>
      <c r="C27">
        <v>535049</v>
      </c>
      <c r="D27" t="s">
        <v>492</v>
      </c>
      <c r="E27" t="s">
        <v>405</v>
      </c>
      <c r="F27" t="s">
        <v>406</v>
      </c>
      <c r="G27" t="s">
        <v>166</v>
      </c>
      <c r="H27" t="s">
        <v>332</v>
      </c>
      <c r="I27">
        <v>83.2</v>
      </c>
      <c r="K27" t="s">
        <v>333</v>
      </c>
      <c r="L27" t="s">
        <v>338</v>
      </c>
      <c r="M27">
        <v>5</v>
      </c>
      <c r="N27">
        <v>4</v>
      </c>
      <c r="P27">
        <v>5</v>
      </c>
      <c r="Q27">
        <v>4</v>
      </c>
      <c r="R27">
        <v>5</v>
      </c>
      <c r="T27" s="8">
        <v>3.8638699999999999</v>
      </c>
      <c r="U27" s="8">
        <v>1.0158499999999999</v>
      </c>
      <c r="V27">
        <v>47.9</v>
      </c>
      <c r="W27" s="8">
        <v>0.78302000000000005</v>
      </c>
      <c r="X27" s="8">
        <v>1.79887</v>
      </c>
      <c r="Y27" s="8">
        <v>3.15741</v>
      </c>
      <c r="Z27" s="8">
        <v>0.58060999999999996</v>
      </c>
      <c r="AA27" s="8">
        <v>0.11347</v>
      </c>
      <c r="AC27" s="8">
        <v>2.06501</v>
      </c>
      <c r="AD27">
        <v>54.2</v>
      </c>
      <c r="AG27">
        <v>6</v>
      </c>
      <c r="AI27" s="8">
        <v>2.0770400000000002</v>
      </c>
      <c r="AJ27" s="8">
        <v>0.72009000000000001</v>
      </c>
      <c r="AK27" s="8">
        <v>0.34567999999999999</v>
      </c>
      <c r="AL27" s="8">
        <v>3.1427999999999998</v>
      </c>
      <c r="AM27">
        <v>2.0279699999999998</v>
      </c>
      <c r="AN27">
        <v>0.80045999999999995</v>
      </c>
      <c r="AO27">
        <v>1.1163799999999999</v>
      </c>
      <c r="AP27">
        <v>3.8798499999999998</v>
      </c>
      <c r="AR27">
        <v>0</v>
      </c>
      <c r="AS27">
        <v>2</v>
      </c>
      <c r="AT27">
        <v>0</v>
      </c>
      <c r="AU27">
        <v>2</v>
      </c>
      <c r="AV27" s="4">
        <v>3900</v>
      </c>
      <c r="AW27">
        <v>0</v>
      </c>
      <c r="AX27">
        <v>2</v>
      </c>
      <c r="AZ27" s="1">
        <v>44357</v>
      </c>
      <c r="BA27">
        <v>6</v>
      </c>
      <c r="BB27">
        <v>5</v>
      </c>
      <c r="BC27">
        <v>2</v>
      </c>
      <c r="BD27">
        <v>24</v>
      </c>
      <c r="BE27">
        <v>1</v>
      </c>
      <c r="BF27">
        <v>0</v>
      </c>
      <c r="BG27">
        <v>24</v>
      </c>
      <c r="BH27">
        <v>43636</v>
      </c>
      <c r="BI27">
        <v>3</v>
      </c>
      <c r="BJ27">
        <v>3</v>
      </c>
      <c r="BK27">
        <v>0</v>
      </c>
      <c r="BL27">
        <v>28</v>
      </c>
      <c r="BM27">
        <v>1</v>
      </c>
      <c r="BN27">
        <v>0</v>
      </c>
      <c r="BO27">
        <v>28</v>
      </c>
      <c r="BP27">
        <v>43216</v>
      </c>
      <c r="BQ27">
        <v>7</v>
      </c>
      <c r="BR27">
        <v>5</v>
      </c>
      <c r="BS27">
        <v>2</v>
      </c>
      <c r="BT27">
        <v>36</v>
      </c>
      <c r="BU27">
        <v>1</v>
      </c>
      <c r="BV27">
        <v>0</v>
      </c>
      <c r="BW27">
        <v>36</v>
      </c>
      <c r="BX27" s="8">
        <v>27.332999999999998</v>
      </c>
      <c r="BZ27" t="s">
        <v>493</v>
      </c>
      <c r="CA27" t="s">
        <v>494</v>
      </c>
      <c r="CB27">
        <v>82601</v>
      </c>
      <c r="CC27">
        <v>120</v>
      </c>
      <c r="CD27">
        <v>3072660000</v>
      </c>
      <c r="CE27" t="s">
        <v>335</v>
      </c>
      <c r="CF27" t="s">
        <v>333</v>
      </c>
      <c r="CG27" s="1">
        <v>34193</v>
      </c>
      <c r="CH27" t="s">
        <v>333</v>
      </c>
      <c r="CI27" t="s">
        <v>333</v>
      </c>
      <c r="CJ27" t="s">
        <v>333</v>
      </c>
      <c r="CK27" t="s">
        <v>337</v>
      </c>
      <c r="CL27" t="s">
        <v>495</v>
      </c>
      <c r="CM27">
        <v>120</v>
      </c>
      <c r="CN27" s="1">
        <v>44835</v>
      </c>
      <c r="CP27"/>
      <c r="CQ27"/>
      <c r="CR27"/>
      <c r="CS27"/>
      <c r="CT27"/>
      <c r="CU27" s="23"/>
      <c r="CV27"/>
      <c r="CW27"/>
      <c r="CX27"/>
    </row>
    <row r="28" spans="1:102" x14ac:dyDescent="0.35">
      <c r="A28" t="s">
        <v>150</v>
      </c>
      <c r="B28" t="s">
        <v>357</v>
      </c>
      <c r="C28">
        <v>535050</v>
      </c>
      <c r="D28" t="s">
        <v>496</v>
      </c>
      <c r="E28" t="s">
        <v>497</v>
      </c>
      <c r="F28" t="s">
        <v>358</v>
      </c>
      <c r="G28" t="s">
        <v>168</v>
      </c>
      <c r="H28" t="s">
        <v>349</v>
      </c>
      <c r="I28">
        <v>29.4</v>
      </c>
      <c r="K28" t="s">
        <v>333</v>
      </c>
      <c r="L28" t="s">
        <v>338</v>
      </c>
      <c r="M28">
        <v>4</v>
      </c>
      <c r="N28">
        <v>4</v>
      </c>
      <c r="P28">
        <v>3</v>
      </c>
      <c r="Q28">
        <v>3</v>
      </c>
      <c r="T28" s="8">
        <v>5.3350299999999997</v>
      </c>
      <c r="U28" s="8">
        <v>1.1185099999999999</v>
      </c>
      <c r="V28">
        <v>56.3</v>
      </c>
      <c r="W28" s="8">
        <v>0.72224999999999995</v>
      </c>
      <c r="X28" s="8">
        <v>1.84076</v>
      </c>
      <c r="Y28" s="8">
        <v>4.13293</v>
      </c>
      <c r="Z28" s="8">
        <v>0.57935999999999999</v>
      </c>
      <c r="AA28" s="8">
        <v>0</v>
      </c>
      <c r="AC28" s="8">
        <v>3.4942700000000002</v>
      </c>
      <c r="AD28">
        <v>46.2</v>
      </c>
      <c r="AF28">
        <v>2</v>
      </c>
      <c r="AI28" s="8">
        <v>1.78816</v>
      </c>
      <c r="AJ28" s="8">
        <v>0.66057999999999995</v>
      </c>
      <c r="AK28" s="8">
        <v>0.28859000000000001</v>
      </c>
      <c r="AL28" s="8">
        <v>2.73733</v>
      </c>
      <c r="AM28">
        <v>3.98597</v>
      </c>
      <c r="AN28">
        <v>0.80484999999999995</v>
      </c>
      <c r="AO28">
        <v>1.47234</v>
      </c>
      <c r="AP28">
        <v>6.1506100000000004</v>
      </c>
      <c r="AR28">
        <v>1</v>
      </c>
      <c r="AS28">
        <v>0</v>
      </c>
      <c r="AT28">
        <v>2</v>
      </c>
      <c r="AU28">
        <v>5</v>
      </c>
      <c r="AV28" s="4">
        <v>20380.75</v>
      </c>
      <c r="AW28">
        <v>0</v>
      </c>
      <c r="AX28">
        <v>5</v>
      </c>
      <c r="AZ28" s="1">
        <v>44609</v>
      </c>
      <c r="BA28">
        <v>4</v>
      </c>
      <c r="BB28">
        <v>4</v>
      </c>
      <c r="BC28">
        <v>0</v>
      </c>
      <c r="BD28">
        <v>16</v>
      </c>
      <c r="BE28">
        <v>1</v>
      </c>
      <c r="BF28">
        <v>0</v>
      </c>
      <c r="BG28">
        <v>16</v>
      </c>
      <c r="BH28">
        <v>44266</v>
      </c>
      <c r="BI28">
        <v>4</v>
      </c>
      <c r="BJ28">
        <v>4</v>
      </c>
      <c r="BK28">
        <v>0</v>
      </c>
      <c r="BL28">
        <v>40</v>
      </c>
      <c r="BM28">
        <v>1</v>
      </c>
      <c r="BN28">
        <v>0</v>
      </c>
      <c r="BO28">
        <v>40</v>
      </c>
      <c r="BP28">
        <v>43741</v>
      </c>
      <c r="BQ28">
        <v>11</v>
      </c>
      <c r="BR28">
        <v>9</v>
      </c>
      <c r="BS28">
        <v>2</v>
      </c>
      <c r="BT28">
        <v>64</v>
      </c>
      <c r="BU28">
        <v>1</v>
      </c>
      <c r="BV28">
        <v>0</v>
      </c>
      <c r="BW28">
        <v>64</v>
      </c>
      <c r="BX28" s="8">
        <v>32</v>
      </c>
      <c r="BZ28" t="s">
        <v>496</v>
      </c>
      <c r="CA28" t="s">
        <v>498</v>
      </c>
      <c r="CB28">
        <v>82514</v>
      </c>
      <c r="CC28">
        <v>60</v>
      </c>
      <c r="CD28">
        <v>3073326902</v>
      </c>
      <c r="CE28" t="s">
        <v>335</v>
      </c>
      <c r="CF28" t="s">
        <v>333</v>
      </c>
      <c r="CG28" s="1">
        <v>34469</v>
      </c>
      <c r="CH28" t="s">
        <v>333</v>
      </c>
      <c r="CI28" t="s">
        <v>333</v>
      </c>
      <c r="CJ28" t="s">
        <v>333</v>
      </c>
      <c r="CK28" t="s">
        <v>337</v>
      </c>
      <c r="CL28" t="s">
        <v>499</v>
      </c>
      <c r="CM28">
        <v>45</v>
      </c>
      <c r="CN28" s="1">
        <v>44835</v>
      </c>
      <c r="CP28"/>
      <c r="CQ28"/>
      <c r="CR28"/>
      <c r="CS28"/>
      <c r="CT28"/>
      <c r="CU28" s="23"/>
      <c r="CV28">
        <v>2</v>
      </c>
      <c r="CW28"/>
      <c r="CX28"/>
    </row>
    <row r="29" spans="1:102" x14ac:dyDescent="0.35">
      <c r="A29" t="s">
        <v>150</v>
      </c>
      <c r="B29" t="s">
        <v>357</v>
      </c>
      <c r="C29">
        <v>535051</v>
      </c>
      <c r="D29" t="s">
        <v>500</v>
      </c>
      <c r="E29" t="s">
        <v>501</v>
      </c>
      <c r="F29" t="s">
        <v>502</v>
      </c>
      <c r="G29" t="s">
        <v>166</v>
      </c>
      <c r="H29" t="s">
        <v>332</v>
      </c>
      <c r="I29">
        <v>37.9</v>
      </c>
      <c r="K29" t="s">
        <v>333</v>
      </c>
      <c r="L29" t="s">
        <v>338</v>
      </c>
      <c r="M29">
        <v>4</v>
      </c>
      <c r="N29">
        <v>2</v>
      </c>
      <c r="P29">
        <v>5</v>
      </c>
      <c r="Q29">
        <v>5</v>
      </c>
      <c r="R29">
        <v>5</v>
      </c>
      <c r="T29" s="8">
        <v>3.6284399999999999</v>
      </c>
      <c r="U29" s="8">
        <v>0.51788999999999996</v>
      </c>
      <c r="V29">
        <v>74.099999999999994</v>
      </c>
      <c r="W29" s="8">
        <v>0.75583</v>
      </c>
      <c r="X29" s="8">
        <v>1.27372</v>
      </c>
      <c r="Y29" s="8">
        <v>2.85331</v>
      </c>
      <c r="Z29" s="8">
        <v>0.29632999999999998</v>
      </c>
      <c r="AA29" s="8">
        <v>2.589E-2</v>
      </c>
      <c r="AC29" s="8">
        <v>2.3547099999999999</v>
      </c>
      <c r="AE29">
        <v>6</v>
      </c>
      <c r="AG29">
        <v>6</v>
      </c>
      <c r="AI29" s="8">
        <v>2.08738</v>
      </c>
      <c r="AJ29" s="8">
        <v>0.67342999999999997</v>
      </c>
      <c r="AK29" s="8">
        <v>0.3039</v>
      </c>
      <c r="AL29" s="8">
        <v>3.0647099999999998</v>
      </c>
      <c r="AM29">
        <v>2.3010299999999999</v>
      </c>
      <c r="AN29">
        <v>0.82618999999999998</v>
      </c>
      <c r="AO29">
        <v>0.64737999999999996</v>
      </c>
      <c r="AP29">
        <v>3.7362799999999998</v>
      </c>
      <c r="AR29">
        <v>0</v>
      </c>
      <c r="AS29">
        <v>0</v>
      </c>
      <c r="AT29">
        <v>0</v>
      </c>
      <c r="AU29">
        <v>2</v>
      </c>
      <c r="AV29" s="4">
        <v>1625</v>
      </c>
      <c r="AW29">
        <v>0</v>
      </c>
      <c r="AX29">
        <v>2</v>
      </c>
      <c r="AZ29" s="1">
        <v>44651</v>
      </c>
      <c r="BA29">
        <v>6</v>
      </c>
      <c r="BB29">
        <v>6</v>
      </c>
      <c r="BC29">
        <v>0</v>
      </c>
      <c r="BD29">
        <v>36</v>
      </c>
      <c r="BE29">
        <v>1</v>
      </c>
      <c r="BF29">
        <v>0</v>
      </c>
      <c r="BG29">
        <v>36</v>
      </c>
      <c r="BH29">
        <v>44314</v>
      </c>
      <c r="BI29">
        <v>4</v>
      </c>
      <c r="BJ29">
        <v>4</v>
      </c>
      <c r="BK29">
        <v>0</v>
      </c>
      <c r="BL29">
        <v>32</v>
      </c>
      <c r="BM29">
        <v>1</v>
      </c>
      <c r="BN29">
        <v>0</v>
      </c>
      <c r="BO29">
        <v>32</v>
      </c>
      <c r="BP29">
        <v>43607</v>
      </c>
      <c r="BQ29">
        <v>9</v>
      </c>
      <c r="BR29">
        <v>9</v>
      </c>
      <c r="BS29">
        <v>0</v>
      </c>
      <c r="BT29">
        <v>60</v>
      </c>
      <c r="BU29">
        <v>1</v>
      </c>
      <c r="BV29">
        <v>0</v>
      </c>
      <c r="BW29">
        <v>60</v>
      </c>
      <c r="BX29" s="8">
        <v>38.667000000000002</v>
      </c>
      <c r="BZ29" t="s">
        <v>503</v>
      </c>
      <c r="CA29" t="s">
        <v>504</v>
      </c>
      <c r="CB29">
        <v>82443</v>
      </c>
      <c r="CC29">
        <v>80</v>
      </c>
      <c r="CD29">
        <v>3078645591</v>
      </c>
      <c r="CE29" t="s">
        <v>335</v>
      </c>
      <c r="CF29" t="s">
        <v>333</v>
      </c>
      <c r="CG29" s="1">
        <v>34486</v>
      </c>
      <c r="CH29" t="s">
        <v>333</v>
      </c>
      <c r="CI29" t="s">
        <v>333</v>
      </c>
      <c r="CJ29" t="s">
        <v>333</v>
      </c>
      <c r="CK29" t="s">
        <v>337</v>
      </c>
      <c r="CL29" t="s">
        <v>505</v>
      </c>
      <c r="CM29">
        <v>60</v>
      </c>
      <c r="CN29" s="1">
        <v>44835</v>
      </c>
      <c r="CP29"/>
      <c r="CQ29"/>
      <c r="CR29"/>
      <c r="CS29"/>
      <c r="CT29"/>
      <c r="CU29" s="23"/>
      <c r="CV29"/>
      <c r="CW29"/>
      <c r="CX29"/>
    </row>
    <row r="30" spans="1:102" x14ac:dyDescent="0.35">
      <c r="A30" t="s">
        <v>150</v>
      </c>
      <c r="B30" t="s">
        <v>357</v>
      </c>
      <c r="C30">
        <v>535053</v>
      </c>
      <c r="D30" t="s">
        <v>506</v>
      </c>
      <c r="E30" t="s">
        <v>362</v>
      </c>
      <c r="F30" t="s">
        <v>366</v>
      </c>
      <c r="G30" t="s">
        <v>168</v>
      </c>
      <c r="H30" t="s">
        <v>355</v>
      </c>
      <c r="I30">
        <v>40.1</v>
      </c>
      <c r="K30" t="s">
        <v>333</v>
      </c>
      <c r="L30" t="s">
        <v>338</v>
      </c>
      <c r="M30">
        <v>5</v>
      </c>
      <c r="N30">
        <v>4</v>
      </c>
      <c r="P30">
        <v>4</v>
      </c>
      <c r="Q30">
        <v>3</v>
      </c>
      <c r="R30">
        <v>5</v>
      </c>
      <c r="T30" s="8">
        <v>3.4930400000000001</v>
      </c>
      <c r="U30" s="8">
        <v>1.38754</v>
      </c>
      <c r="V30">
        <v>39.5</v>
      </c>
      <c r="W30" s="8">
        <v>0.14186000000000001</v>
      </c>
      <c r="X30" s="8">
        <v>1.5294000000000001</v>
      </c>
      <c r="Y30" s="8">
        <v>3.1143399999999999</v>
      </c>
      <c r="Z30" s="8">
        <v>1.0808500000000001</v>
      </c>
      <c r="AA30" s="8">
        <v>2.4389999999999998E-2</v>
      </c>
      <c r="AC30" s="8">
        <v>1.9636400000000001</v>
      </c>
      <c r="AD30">
        <v>33.299999999999997</v>
      </c>
      <c r="AG30">
        <v>6</v>
      </c>
      <c r="AI30" s="8">
        <v>2.01661</v>
      </c>
      <c r="AJ30" s="8">
        <v>0.65642999999999996</v>
      </c>
      <c r="AK30" s="8">
        <v>0.28599000000000002</v>
      </c>
      <c r="AL30" s="8">
        <v>2.9590200000000002</v>
      </c>
      <c r="AM30">
        <v>1.98621</v>
      </c>
      <c r="AN30">
        <v>0.15908</v>
      </c>
      <c r="AO30">
        <v>1.8431299999999999</v>
      </c>
      <c r="AP30">
        <v>3.72532</v>
      </c>
      <c r="AR30">
        <v>0</v>
      </c>
      <c r="AS30">
        <v>0</v>
      </c>
      <c r="AT30">
        <v>0</v>
      </c>
      <c r="AU30">
        <v>0</v>
      </c>
      <c r="AV30" s="4">
        <v>0</v>
      </c>
      <c r="AW30">
        <v>0</v>
      </c>
      <c r="AX30">
        <v>0</v>
      </c>
      <c r="AZ30" s="1">
        <v>44763</v>
      </c>
      <c r="BA30">
        <v>5</v>
      </c>
      <c r="BB30">
        <v>5</v>
      </c>
      <c r="BC30">
        <v>0</v>
      </c>
      <c r="BD30">
        <v>28</v>
      </c>
      <c r="BE30">
        <v>0</v>
      </c>
      <c r="BF30">
        <v>0</v>
      </c>
      <c r="BG30">
        <v>28</v>
      </c>
      <c r="BH30">
        <v>44343</v>
      </c>
      <c r="BI30">
        <v>2</v>
      </c>
      <c r="BJ30">
        <v>2</v>
      </c>
      <c r="BK30">
        <v>0</v>
      </c>
      <c r="BL30">
        <v>8</v>
      </c>
      <c r="BM30">
        <v>1</v>
      </c>
      <c r="BN30">
        <v>0</v>
      </c>
      <c r="BO30">
        <v>8</v>
      </c>
      <c r="BP30">
        <v>43775</v>
      </c>
      <c r="BQ30">
        <v>5</v>
      </c>
      <c r="BR30">
        <v>5</v>
      </c>
      <c r="BS30">
        <v>0</v>
      </c>
      <c r="BT30">
        <v>28</v>
      </c>
      <c r="BU30">
        <v>1</v>
      </c>
      <c r="BV30">
        <v>0</v>
      </c>
      <c r="BW30">
        <v>28</v>
      </c>
      <c r="BX30" s="8">
        <v>21.332999999999998</v>
      </c>
      <c r="BZ30" t="s">
        <v>507</v>
      </c>
      <c r="CA30" t="s">
        <v>508</v>
      </c>
      <c r="CB30">
        <v>82201</v>
      </c>
      <c r="CC30">
        <v>150</v>
      </c>
      <c r="CD30">
        <v>3073227351</v>
      </c>
      <c r="CE30" t="s">
        <v>335</v>
      </c>
      <c r="CF30" t="s">
        <v>333</v>
      </c>
      <c r="CG30" s="1">
        <v>40483</v>
      </c>
      <c r="CH30" t="s">
        <v>333</v>
      </c>
      <c r="CI30" t="s">
        <v>333</v>
      </c>
      <c r="CJ30" t="s">
        <v>333</v>
      </c>
      <c r="CK30" t="s">
        <v>337</v>
      </c>
      <c r="CL30" t="s">
        <v>509</v>
      </c>
      <c r="CM30">
        <v>50</v>
      </c>
      <c r="CN30" s="1">
        <v>44835</v>
      </c>
      <c r="CP30"/>
      <c r="CQ30"/>
      <c r="CR30"/>
      <c r="CS30"/>
      <c r="CT30"/>
      <c r="CU30" s="23"/>
      <c r="CV30"/>
      <c r="CW30"/>
      <c r="CX30"/>
    </row>
    <row r="31" spans="1:102" x14ac:dyDescent="0.35">
      <c r="A31" t="s">
        <v>150</v>
      </c>
      <c r="B31" t="s">
        <v>357</v>
      </c>
      <c r="C31">
        <v>535054</v>
      </c>
      <c r="D31" t="s">
        <v>510</v>
      </c>
      <c r="E31" t="s">
        <v>353</v>
      </c>
      <c r="F31" t="s">
        <v>363</v>
      </c>
      <c r="G31" t="s">
        <v>167</v>
      </c>
      <c r="H31" t="s">
        <v>343</v>
      </c>
      <c r="I31">
        <v>33.4</v>
      </c>
      <c r="K31" t="s">
        <v>333</v>
      </c>
      <c r="L31" t="s">
        <v>338</v>
      </c>
      <c r="M31">
        <v>2</v>
      </c>
      <c r="N31">
        <v>1</v>
      </c>
      <c r="P31">
        <v>3</v>
      </c>
      <c r="Q31">
        <v>3</v>
      </c>
      <c r="T31" s="8">
        <v>4.1414499999999999</v>
      </c>
      <c r="U31" s="8">
        <v>7.8950000000000006E-2</v>
      </c>
      <c r="V31"/>
      <c r="W31" s="8">
        <v>0.17368</v>
      </c>
      <c r="X31" s="8">
        <v>0.25263000000000002</v>
      </c>
      <c r="Y31" s="8">
        <v>3.3471299999999999</v>
      </c>
      <c r="Z31" s="8">
        <v>0</v>
      </c>
      <c r="AA31" s="8">
        <v>0</v>
      </c>
      <c r="AB31">
        <v>6</v>
      </c>
      <c r="AC31" s="8">
        <v>3.8888199999999999</v>
      </c>
      <c r="AE31">
        <v>6</v>
      </c>
      <c r="AG31">
        <v>6</v>
      </c>
      <c r="AI31" s="8">
        <v>2.2791600000000001</v>
      </c>
      <c r="AJ31" s="8">
        <v>0.62124000000000001</v>
      </c>
      <c r="AK31" s="8">
        <v>0.26486999999999999</v>
      </c>
      <c r="AL31" s="8">
        <v>3.1652800000000001</v>
      </c>
      <c r="AM31">
        <v>3.4803799999999998</v>
      </c>
      <c r="AN31">
        <v>0.20580000000000001</v>
      </c>
      <c r="AO31">
        <v>0.11323</v>
      </c>
      <c r="AP31">
        <v>4.1290500000000003</v>
      </c>
      <c r="AR31">
        <v>1</v>
      </c>
      <c r="AS31">
        <v>0</v>
      </c>
      <c r="AT31">
        <v>1</v>
      </c>
      <c r="AU31">
        <v>2</v>
      </c>
      <c r="AV31" s="4">
        <v>1644.1</v>
      </c>
      <c r="AW31">
        <v>0</v>
      </c>
      <c r="AX31">
        <v>2</v>
      </c>
      <c r="AZ31" s="1">
        <v>44497</v>
      </c>
      <c r="BA31">
        <v>7</v>
      </c>
      <c r="BB31">
        <v>6</v>
      </c>
      <c r="BC31">
        <v>1</v>
      </c>
      <c r="BD31">
        <v>44</v>
      </c>
      <c r="BE31">
        <v>1</v>
      </c>
      <c r="BF31">
        <v>0</v>
      </c>
      <c r="BG31">
        <v>44</v>
      </c>
      <c r="BH31">
        <v>43845</v>
      </c>
      <c r="BI31">
        <v>7</v>
      </c>
      <c r="BJ31">
        <v>7</v>
      </c>
      <c r="BK31">
        <v>0</v>
      </c>
      <c r="BL31">
        <v>40</v>
      </c>
      <c r="BM31">
        <v>1</v>
      </c>
      <c r="BN31">
        <v>0</v>
      </c>
      <c r="BO31">
        <v>40</v>
      </c>
      <c r="BP31">
        <v>43524</v>
      </c>
      <c r="BQ31">
        <v>7</v>
      </c>
      <c r="BR31">
        <v>7</v>
      </c>
      <c r="BS31">
        <v>0</v>
      </c>
      <c r="BT31">
        <v>44</v>
      </c>
      <c r="BU31">
        <v>1</v>
      </c>
      <c r="BV31">
        <v>0</v>
      </c>
      <c r="BW31">
        <v>44</v>
      </c>
      <c r="BX31" s="8">
        <v>42.667000000000002</v>
      </c>
      <c r="BZ31" t="s">
        <v>511</v>
      </c>
      <c r="CA31" t="s">
        <v>512</v>
      </c>
      <c r="CB31">
        <v>82801</v>
      </c>
      <c r="CC31">
        <v>160</v>
      </c>
      <c r="CD31">
        <v>3076720600</v>
      </c>
      <c r="CE31" t="s">
        <v>335</v>
      </c>
      <c r="CF31" t="s">
        <v>333</v>
      </c>
      <c r="CG31" s="1">
        <v>41141</v>
      </c>
      <c r="CH31" t="s">
        <v>333</v>
      </c>
      <c r="CI31" t="s">
        <v>333</v>
      </c>
      <c r="CJ31" t="s">
        <v>333</v>
      </c>
      <c r="CK31" t="s">
        <v>337</v>
      </c>
      <c r="CL31" t="s">
        <v>513</v>
      </c>
      <c r="CM31">
        <v>48</v>
      </c>
      <c r="CN31" s="1">
        <v>44835</v>
      </c>
      <c r="CP31"/>
      <c r="CQ31"/>
      <c r="CR31">
        <v>12</v>
      </c>
      <c r="CS31"/>
      <c r="CT31"/>
      <c r="CU31" s="23"/>
      <c r="CV31">
        <v>2</v>
      </c>
      <c r="CW31"/>
      <c r="CX31"/>
    </row>
    <row r="32" spans="1:102" x14ac:dyDescent="0.35">
      <c r="A32" t="s">
        <v>150</v>
      </c>
      <c r="B32" t="s">
        <v>357</v>
      </c>
      <c r="C32">
        <v>535055</v>
      </c>
      <c r="D32" t="s">
        <v>514</v>
      </c>
      <c r="E32" t="s">
        <v>356</v>
      </c>
      <c r="F32" t="s">
        <v>368</v>
      </c>
      <c r="G32" t="s">
        <v>166</v>
      </c>
      <c r="H32" t="s">
        <v>341</v>
      </c>
      <c r="I32">
        <v>19</v>
      </c>
      <c r="K32" t="s">
        <v>333</v>
      </c>
      <c r="L32" t="s">
        <v>338</v>
      </c>
      <c r="M32">
        <v>3</v>
      </c>
      <c r="N32">
        <v>3</v>
      </c>
      <c r="P32">
        <v>3</v>
      </c>
      <c r="Q32">
        <v>3</v>
      </c>
      <c r="T32" s="8">
        <v>3.49044</v>
      </c>
      <c r="U32" s="8">
        <v>0.95111999999999997</v>
      </c>
      <c r="V32">
        <v>71.400000000000006</v>
      </c>
      <c r="W32" s="8">
        <v>0.73150999999999999</v>
      </c>
      <c r="X32" s="8">
        <v>1.6826300000000001</v>
      </c>
      <c r="Y32" s="8">
        <v>2.44347</v>
      </c>
      <c r="Z32" s="8">
        <v>0.89422999999999997</v>
      </c>
      <c r="AA32" s="8">
        <v>0.27881</v>
      </c>
      <c r="AC32" s="8">
        <v>1.8078099999999999</v>
      </c>
      <c r="AD32">
        <v>71.400000000000006</v>
      </c>
      <c r="AG32">
        <v>6</v>
      </c>
      <c r="AI32" s="8">
        <v>1.7777400000000001</v>
      </c>
      <c r="AJ32" s="8">
        <v>0.60665999999999998</v>
      </c>
      <c r="AK32" s="8">
        <v>0.27839000000000003</v>
      </c>
      <c r="AL32" s="8">
        <v>2.6627900000000002</v>
      </c>
      <c r="AM32">
        <v>2.07429</v>
      </c>
      <c r="AN32">
        <v>0.88761999999999996</v>
      </c>
      <c r="AO32">
        <v>1.2978799999999999</v>
      </c>
      <c r="AP32">
        <v>4.1366899999999998</v>
      </c>
      <c r="AR32">
        <v>0</v>
      </c>
      <c r="AS32">
        <v>5</v>
      </c>
      <c r="AT32">
        <v>4</v>
      </c>
      <c r="AU32">
        <v>2</v>
      </c>
      <c r="AV32" s="4">
        <v>15750</v>
      </c>
      <c r="AW32">
        <v>0</v>
      </c>
      <c r="AX32">
        <v>2</v>
      </c>
      <c r="AZ32" s="1">
        <v>44658</v>
      </c>
      <c r="BA32">
        <v>4</v>
      </c>
      <c r="BB32">
        <v>4</v>
      </c>
      <c r="BC32">
        <v>0</v>
      </c>
      <c r="BD32">
        <v>28</v>
      </c>
      <c r="BE32">
        <v>1</v>
      </c>
      <c r="BF32">
        <v>0</v>
      </c>
      <c r="BG32">
        <v>28</v>
      </c>
      <c r="BH32">
        <v>44237</v>
      </c>
      <c r="BI32">
        <v>11</v>
      </c>
      <c r="BJ32">
        <v>7</v>
      </c>
      <c r="BK32">
        <v>4</v>
      </c>
      <c r="BL32">
        <v>44</v>
      </c>
      <c r="BM32">
        <v>1</v>
      </c>
      <c r="BN32">
        <v>0</v>
      </c>
      <c r="BO32">
        <v>44</v>
      </c>
      <c r="BP32">
        <v>43552</v>
      </c>
      <c r="BQ32">
        <v>11</v>
      </c>
      <c r="BR32">
        <v>9</v>
      </c>
      <c r="BS32">
        <v>2</v>
      </c>
      <c r="BT32">
        <v>72</v>
      </c>
      <c r="BU32">
        <v>1</v>
      </c>
      <c r="BV32">
        <v>0</v>
      </c>
      <c r="BW32">
        <v>72</v>
      </c>
      <c r="BX32" s="8">
        <v>40.667000000000002</v>
      </c>
      <c r="BZ32" t="s">
        <v>514</v>
      </c>
      <c r="CA32" t="s">
        <v>515</v>
      </c>
      <c r="CB32">
        <v>82331</v>
      </c>
      <c r="CC32">
        <v>30</v>
      </c>
      <c r="CD32">
        <v>3073268212</v>
      </c>
      <c r="CE32" t="s">
        <v>335</v>
      </c>
      <c r="CF32" t="s">
        <v>333</v>
      </c>
      <c r="CG32" s="1">
        <v>42198</v>
      </c>
      <c r="CH32" t="s">
        <v>333</v>
      </c>
      <c r="CI32" t="s">
        <v>333</v>
      </c>
      <c r="CJ32" t="s">
        <v>333</v>
      </c>
      <c r="CK32" t="s">
        <v>337</v>
      </c>
      <c r="CL32" t="s">
        <v>516</v>
      </c>
      <c r="CM32">
        <v>46</v>
      </c>
      <c r="CN32" s="1">
        <v>44835</v>
      </c>
      <c r="CP32"/>
      <c r="CQ32"/>
      <c r="CR32"/>
      <c r="CS32"/>
      <c r="CT32"/>
      <c r="CU32" s="23"/>
      <c r="CV32">
        <v>2</v>
      </c>
      <c r="CW32"/>
      <c r="CX32"/>
    </row>
    <row r="33" spans="1:102" x14ac:dyDescent="0.35">
      <c r="A33" t="s">
        <v>150</v>
      </c>
      <c r="B33" t="s">
        <v>357</v>
      </c>
      <c r="C33">
        <v>535056</v>
      </c>
      <c r="D33" t="s">
        <v>517</v>
      </c>
      <c r="E33" t="s">
        <v>518</v>
      </c>
      <c r="F33" t="s">
        <v>443</v>
      </c>
      <c r="G33" t="s">
        <v>166</v>
      </c>
      <c r="H33" t="s">
        <v>340</v>
      </c>
      <c r="I33">
        <v>41.6</v>
      </c>
      <c r="K33" t="s">
        <v>333</v>
      </c>
      <c r="L33" t="s">
        <v>338</v>
      </c>
      <c r="M33">
        <v>4</v>
      </c>
      <c r="N33">
        <v>1</v>
      </c>
      <c r="P33">
        <v>4</v>
      </c>
      <c r="Q33">
        <v>4</v>
      </c>
      <c r="R33">
        <v>5</v>
      </c>
      <c r="T33" s="8">
        <v>3.4893299999999998</v>
      </c>
      <c r="U33" s="8">
        <v>0.63605999999999996</v>
      </c>
      <c r="V33">
        <v>69.099999999999994</v>
      </c>
      <c r="W33" s="8">
        <v>0.88017999999999996</v>
      </c>
      <c r="X33" s="8">
        <v>1.51624</v>
      </c>
      <c r="Y33" s="8">
        <v>2.9852500000000002</v>
      </c>
      <c r="Z33" s="8">
        <v>0.42745</v>
      </c>
      <c r="AA33" s="8">
        <v>0.11643000000000001</v>
      </c>
      <c r="AC33" s="8">
        <v>1.97309</v>
      </c>
      <c r="AD33">
        <v>57.1</v>
      </c>
      <c r="AG33">
        <v>6</v>
      </c>
      <c r="AI33" s="8">
        <v>2.1287799999999999</v>
      </c>
      <c r="AJ33" s="8">
        <v>0.79559000000000002</v>
      </c>
      <c r="AK33" s="8">
        <v>0.44152999999999998</v>
      </c>
      <c r="AL33" s="8">
        <v>3.3658899999999998</v>
      </c>
      <c r="AM33">
        <v>1.8906099999999999</v>
      </c>
      <c r="AN33">
        <v>0.81438999999999995</v>
      </c>
      <c r="AO33">
        <v>0.54725999999999997</v>
      </c>
      <c r="AP33">
        <v>3.2715299999999998</v>
      </c>
      <c r="AR33">
        <v>1</v>
      </c>
      <c r="AS33">
        <v>1</v>
      </c>
      <c r="AT33">
        <v>1</v>
      </c>
      <c r="AU33">
        <v>0</v>
      </c>
      <c r="AV33" s="4">
        <v>0</v>
      </c>
      <c r="AW33">
        <v>0</v>
      </c>
      <c r="AX33">
        <v>0</v>
      </c>
      <c r="AZ33" s="1">
        <v>44462</v>
      </c>
      <c r="BA33">
        <v>2</v>
      </c>
      <c r="BB33">
        <v>2</v>
      </c>
      <c r="BC33">
        <v>1</v>
      </c>
      <c r="BD33">
        <v>12</v>
      </c>
      <c r="BE33">
        <v>1</v>
      </c>
      <c r="BF33">
        <v>0</v>
      </c>
      <c r="BG33">
        <v>12</v>
      </c>
      <c r="BH33">
        <v>43734</v>
      </c>
      <c r="BI33">
        <v>5</v>
      </c>
      <c r="BJ33">
        <v>4</v>
      </c>
      <c r="BK33">
        <v>1</v>
      </c>
      <c r="BL33">
        <v>28</v>
      </c>
      <c r="BM33">
        <v>1</v>
      </c>
      <c r="BN33">
        <v>0</v>
      </c>
      <c r="BO33">
        <v>28</v>
      </c>
      <c r="BP33">
        <v>43370</v>
      </c>
      <c r="BQ33">
        <v>3</v>
      </c>
      <c r="BR33">
        <v>3</v>
      </c>
      <c r="BS33">
        <v>0</v>
      </c>
      <c r="BT33">
        <v>20</v>
      </c>
      <c r="BU33">
        <v>1</v>
      </c>
      <c r="BV33">
        <v>0</v>
      </c>
      <c r="BW33">
        <v>20</v>
      </c>
      <c r="BX33" s="8">
        <v>18.667000000000002</v>
      </c>
      <c r="BZ33" t="s">
        <v>519</v>
      </c>
      <c r="CA33" t="s">
        <v>520</v>
      </c>
      <c r="CB33">
        <v>82901</v>
      </c>
      <c r="CC33">
        <v>180</v>
      </c>
      <c r="CD33">
        <v>3073623780</v>
      </c>
      <c r="CE33" t="s">
        <v>335</v>
      </c>
      <c r="CF33" t="s">
        <v>333</v>
      </c>
      <c r="CG33" s="1">
        <v>42234</v>
      </c>
      <c r="CH33" t="s">
        <v>333</v>
      </c>
      <c r="CI33" t="s">
        <v>333</v>
      </c>
      <c r="CJ33" t="s">
        <v>333</v>
      </c>
      <c r="CK33" t="s">
        <v>337</v>
      </c>
      <c r="CL33" t="s">
        <v>521</v>
      </c>
      <c r="CM33">
        <v>82</v>
      </c>
      <c r="CN33" s="1">
        <v>44835</v>
      </c>
      <c r="CP33"/>
      <c r="CQ33"/>
      <c r="CR33"/>
      <c r="CS33"/>
      <c r="CT33"/>
      <c r="CU33" s="23"/>
      <c r="CV33"/>
      <c r="CW33"/>
      <c r="CX33"/>
    </row>
    <row r="34" spans="1:102" x14ac:dyDescent="0.35">
      <c r="A34" t="s">
        <v>150</v>
      </c>
      <c r="B34" t="s">
        <v>357</v>
      </c>
      <c r="C34">
        <v>535057</v>
      </c>
      <c r="D34" t="s">
        <v>522</v>
      </c>
      <c r="E34" t="s">
        <v>360</v>
      </c>
      <c r="F34" t="s">
        <v>523</v>
      </c>
      <c r="G34" t="s">
        <v>168</v>
      </c>
      <c r="H34" t="s">
        <v>339</v>
      </c>
      <c r="I34">
        <v>70</v>
      </c>
      <c r="K34" t="s">
        <v>333</v>
      </c>
      <c r="L34" t="s">
        <v>338</v>
      </c>
      <c r="M34">
        <v>2</v>
      </c>
      <c r="N34">
        <v>2</v>
      </c>
      <c r="P34">
        <v>2</v>
      </c>
      <c r="Q34">
        <v>2</v>
      </c>
      <c r="R34">
        <v>2</v>
      </c>
      <c r="T34" s="8">
        <v>3.00034</v>
      </c>
      <c r="U34" s="8">
        <v>0.38949</v>
      </c>
      <c r="V34">
        <v>66.7</v>
      </c>
      <c r="W34" s="8">
        <v>0.56759999999999999</v>
      </c>
      <c r="X34" s="8">
        <v>0.95709999999999995</v>
      </c>
      <c r="Y34" s="8">
        <v>2.68459</v>
      </c>
      <c r="Z34" s="8">
        <v>0.28249000000000002</v>
      </c>
      <c r="AA34" s="8">
        <v>5.8900000000000003E-3</v>
      </c>
      <c r="AC34" s="8">
        <v>2.0432399999999999</v>
      </c>
      <c r="AD34">
        <v>50</v>
      </c>
      <c r="AF34">
        <v>0</v>
      </c>
      <c r="AI34" s="8">
        <v>1.8916299999999999</v>
      </c>
      <c r="AJ34" s="8">
        <v>0.65176000000000001</v>
      </c>
      <c r="AK34" s="8">
        <v>0.30941000000000002</v>
      </c>
      <c r="AL34" s="8">
        <v>2.8527999999999998</v>
      </c>
      <c r="AM34">
        <v>2.2032799999999999</v>
      </c>
      <c r="AN34">
        <v>0.64107000000000003</v>
      </c>
      <c r="AO34">
        <v>0.47821999999999998</v>
      </c>
      <c r="AP34">
        <v>3.31901</v>
      </c>
      <c r="AR34">
        <v>5</v>
      </c>
      <c r="AS34">
        <v>2</v>
      </c>
      <c r="AT34">
        <v>6</v>
      </c>
      <c r="AU34">
        <v>3</v>
      </c>
      <c r="AV34" s="4">
        <v>33345</v>
      </c>
      <c r="AW34">
        <v>2</v>
      </c>
      <c r="AX34">
        <v>5</v>
      </c>
      <c r="AZ34" s="1">
        <v>44504</v>
      </c>
      <c r="BA34">
        <v>5</v>
      </c>
      <c r="BB34">
        <v>5</v>
      </c>
      <c r="BC34">
        <v>0</v>
      </c>
      <c r="BD34">
        <v>40</v>
      </c>
      <c r="BE34">
        <v>1</v>
      </c>
      <c r="BF34">
        <v>0</v>
      </c>
      <c r="BG34">
        <v>40</v>
      </c>
      <c r="BH34">
        <v>43874</v>
      </c>
      <c r="BI34">
        <v>15</v>
      </c>
      <c r="BJ34">
        <v>9</v>
      </c>
      <c r="BK34">
        <v>5</v>
      </c>
      <c r="BL34">
        <v>92</v>
      </c>
      <c r="BM34">
        <v>1</v>
      </c>
      <c r="BN34">
        <v>0</v>
      </c>
      <c r="BO34">
        <v>92</v>
      </c>
      <c r="BP34">
        <v>43524</v>
      </c>
      <c r="BQ34">
        <v>9</v>
      </c>
      <c r="BR34">
        <v>7</v>
      </c>
      <c r="BS34">
        <v>2</v>
      </c>
      <c r="BT34">
        <v>64</v>
      </c>
      <c r="BU34">
        <v>1</v>
      </c>
      <c r="BV34">
        <v>0</v>
      </c>
      <c r="BW34">
        <v>64</v>
      </c>
      <c r="BX34" s="8">
        <v>61.332999999999998</v>
      </c>
      <c r="BZ34" t="s">
        <v>524</v>
      </c>
      <c r="CA34" t="s">
        <v>525</v>
      </c>
      <c r="CB34">
        <v>82240</v>
      </c>
      <c r="CC34">
        <v>70</v>
      </c>
      <c r="CD34">
        <v>3075324038</v>
      </c>
      <c r="CE34" t="s">
        <v>335</v>
      </c>
      <c r="CF34" t="s">
        <v>333</v>
      </c>
      <c r="CG34" s="1">
        <v>42917</v>
      </c>
      <c r="CH34" t="s">
        <v>333</v>
      </c>
      <c r="CI34" t="s">
        <v>333</v>
      </c>
      <c r="CJ34" t="s">
        <v>333</v>
      </c>
      <c r="CK34" t="s">
        <v>337</v>
      </c>
      <c r="CL34" t="s">
        <v>526</v>
      </c>
      <c r="CM34">
        <v>103</v>
      </c>
      <c r="CN34" s="1">
        <v>44835</v>
      </c>
      <c r="CP34"/>
      <c r="CQ34"/>
      <c r="CR34"/>
      <c r="CS34"/>
      <c r="CT34"/>
      <c r="CU34" s="23"/>
      <c r="CV34"/>
      <c r="CW34"/>
      <c r="CX34"/>
    </row>
    <row r="35" spans="1:102" x14ac:dyDescent="0.35">
      <c r="A35" t="s">
        <v>150</v>
      </c>
      <c r="B35" t="s">
        <v>357</v>
      </c>
      <c r="C35" t="s">
        <v>527</v>
      </c>
      <c r="D35" t="s">
        <v>528</v>
      </c>
      <c r="E35" t="s">
        <v>365</v>
      </c>
      <c r="F35" t="s">
        <v>352</v>
      </c>
      <c r="G35" t="s">
        <v>168</v>
      </c>
      <c r="H35" t="s">
        <v>355</v>
      </c>
      <c r="I35">
        <v>32.1</v>
      </c>
      <c r="K35" t="s">
        <v>333</v>
      </c>
      <c r="L35" t="s">
        <v>338</v>
      </c>
      <c r="M35">
        <v>5</v>
      </c>
      <c r="N35">
        <v>5</v>
      </c>
      <c r="P35">
        <v>4</v>
      </c>
      <c r="Q35">
        <v>4</v>
      </c>
      <c r="T35" s="8">
        <v>4.9803300000000004</v>
      </c>
      <c r="U35" s="8">
        <v>1.09839</v>
      </c>
      <c r="V35">
        <v>48.4</v>
      </c>
      <c r="W35" s="8">
        <v>0.76956999999999998</v>
      </c>
      <c r="X35" s="8">
        <v>1.8679600000000001</v>
      </c>
      <c r="Y35" s="8">
        <v>3.6414399999999998</v>
      </c>
      <c r="Z35" s="8">
        <v>0.80274999999999996</v>
      </c>
      <c r="AA35" s="8">
        <v>0</v>
      </c>
      <c r="AC35" s="8">
        <v>3.1123699999999999</v>
      </c>
      <c r="AD35">
        <v>33.299999999999997</v>
      </c>
      <c r="AF35">
        <v>2</v>
      </c>
      <c r="AI35" s="8">
        <v>1.9045399999999999</v>
      </c>
      <c r="AJ35" s="8">
        <v>0.63722999999999996</v>
      </c>
      <c r="AK35" s="8">
        <v>0.27450999999999998</v>
      </c>
      <c r="AL35" s="8">
        <v>2.8162699999999998</v>
      </c>
      <c r="AM35">
        <v>3.3334000000000001</v>
      </c>
      <c r="AN35">
        <v>0.88900999999999997</v>
      </c>
      <c r="AO35">
        <v>1.52003</v>
      </c>
      <c r="AP35">
        <v>5.5807500000000001</v>
      </c>
      <c r="AR35">
        <v>0</v>
      </c>
      <c r="AS35">
        <v>1</v>
      </c>
      <c r="AT35">
        <v>0</v>
      </c>
      <c r="AU35">
        <v>1</v>
      </c>
      <c r="AV35" s="4">
        <v>650</v>
      </c>
      <c r="AW35">
        <v>0</v>
      </c>
      <c r="AX35">
        <v>1</v>
      </c>
      <c r="AZ35" s="1">
        <v>44595</v>
      </c>
      <c r="BA35">
        <v>5</v>
      </c>
      <c r="BB35">
        <v>5</v>
      </c>
      <c r="BC35">
        <v>0</v>
      </c>
      <c r="BD35">
        <v>40</v>
      </c>
      <c r="BE35">
        <v>1</v>
      </c>
      <c r="BF35">
        <v>0</v>
      </c>
      <c r="BG35">
        <v>40</v>
      </c>
      <c r="BH35">
        <v>44252</v>
      </c>
      <c r="BI35">
        <v>4</v>
      </c>
      <c r="BJ35">
        <v>4</v>
      </c>
      <c r="BK35">
        <v>0</v>
      </c>
      <c r="BL35">
        <v>20</v>
      </c>
      <c r="BM35">
        <v>1</v>
      </c>
      <c r="BN35">
        <v>0</v>
      </c>
      <c r="BO35">
        <v>20</v>
      </c>
      <c r="BP35">
        <v>43605</v>
      </c>
      <c r="BQ35">
        <v>6</v>
      </c>
      <c r="BR35">
        <v>5</v>
      </c>
      <c r="BS35">
        <v>1</v>
      </c>
      <c r="BT35">
        <v>40</v>
      </c>
      <c r="BU35">
        <v>1</v>
      </c>
      <c r="BV35">
        <v>0</v>
      </c>
      <c r="BW35">
        <v>40</v>
      </c>
      <c r="BX35" s="8">
        <v>33.332999999999998</v>
      </c>
      <c r="BZ35" t="s">
        <v>344</v>
      </c>
      <c r="CA35" t="s">
        <v>529</v>
      </c>
      <c r="CB35">
        <v>82834</v>
      </c>
      <c r="CC35">
        <v>90</v>
      </c>
      <c r="CD35">
        <v>3076845521</v>
      </c>
      <c r="CE35" t="s">
        <v>348</v>
      </c>
      <c r="CF35" t="s">
        <v>336</v>
      </c>
      <c r="CG35" s="1">
        <v>27119</v>
      </c>
      <c r="CH35" t="s">
        <v>333</v>
      </c>
      <c r="CI35" t="s">
        <v>333</v>
      </c>
      <c r="CJ35" t="s">
        <v>333</v>
      </c>
      <c r="CK35" t="s">
        <v>337</v>
      </c>
      <c r="CL35" t="s">
        <v>530</v>
      </c>
      <c r="CM35">
        <v>50</v>
      </c>
      <c r="CN35" s="1">
        <v>44835</v>
      </c>
      <c r="CP35"/>
      <c r="CQ35"/>
      <c r="CR35"/>
      <c r="CS35"/>
      <c r="CT35"/>
      <c r="CU35" s="23"/>
      <c r="CV35">
        <v>2</v>
      </c>
      <c r="CW35"/>
      <c r="CX35"/>
    </row>
    <row r="36" spans="1:102" x14ac:dyDescent="0.35">
      <c r="A36" t="s">
        <v>150</v>
      </c>
      <c r="B36" t="s">
        <v>357</v>
      </c>
      <c r="C36" t="s">
        <v>531</v>
      </c>
      <c r="D36" t="s">
        <v>532</v>
      </c>
      <c r="E36" t="s">
        <v>533</v>
      </c>
      <c r="F36" t="s">
        <v>354</v>
      </c>
      <c r="G36" t="s">
        <v>168</v>
      </c>
      <c r="H36" t="s">
        <v>355</v>
      </c>
      <c r="I36">
        <v>17.8</v>
      </c>
      <c r="K36" t="s">
        <v>333</v>
      </c>
      <c r="L36" t="s">
        <v>334</v>
      </c>
      <c r="M36">
        <v>4</v>
      </c>
      <c r="N36">
        <v>1</v>
      </c>
      <c r="P36">
        <v>4</v>
      </c>
      <c r="Q36">
        <v>4</v>
      </c>
      <c r="T36" s="8">
        <v>4.9073500000000001</v>
      </c>
      <c r="U36" s="8">
        <v>1.3408500000000001</v>
      </c>
      <c r="V36"/>
      <c r="W36" s="8">
        <v>0.26674999999999999</v>
      </c>
      <c r="X36" s="8">
        <v>1.6075999999999999</v>
      </c>
      <c r="Y36" s="8">
        <v>4.2976000000000001</v>
      </c>
      <c r="Z36" s="8">
        <v>0.91002000000000005</v>
      </c>
      <c r="AA36" s="8">
        <v>0</v>
      </c>
      <c r="AB36">
        <v>6</v>
      </c>
      <c r="AC36" s="8">
        <v>3.29975</v>
      </c>
      <c r="AE36">
        <v>6</v>
      </c>
      <c r="AG36">
        <v>6</v>
      </c>
      <c r="AI36" s="8">
        <v>1.71556</v>
      </c>
      <c r="AJ36" s="8">
        <v>0.62975999999999999</v>
      </c>
      <c r="AK36" s="8">
        <v>0.28922999999999999</v>
      </c>
      <c r="AL36" s="8">
        <v>2.6345399999999999</v>
      </c>
      <c r="AM36">
        <v>3.9233899999999999</v>
      </c>
      <c r="AN36">
        <v>0.31180000000000002</v>
      </c>
      <c r="AO36">
        <v>1.76115</v>
      </c>
      <c r="AP36">
        <v>5.8783000000000003</v>
      </c>
      <c r="AR36">
        <v>0</v>
      </c>
      <c r="AS36">
        <v>0</v>
      </c>
      <c r="AT36">
        <v>0</v>
      </c>
      <c r="AU36">
        <v>0</v>
      </c>
      <c r="AV36" s="4">
        <v>0</v>
      </c>
      <c r="AW36">
        <v>0</v>
      </c>
      <c r="AX36">
        <v>0</v>
      </c>
      <c r="AZ36" s="1">
        <v>44735</v>
      </c>
      <c r="BA36">
        <v>4</v>
      </c>
      <c r="BB36">
        <v>4</v>
      </c>
      <c r="BC36">
        <v>0</v>
      </c>
      <c r="BD36">
        <v>12</v>
      </c>
      <c r="BE36">
        <v>1</v>
      </c>
      <c r="BF36">
        <v>0</v>
      </c>
      <c r="BG36">
        <v>12</v>
      </c>
      <c r="BH36">
        <v>44371</v>
      </c>
      <c r="BI36">
        <v>4</v>
      </c>
      <c r="BJ36">
        <v>4</v>
      </c>
      <c r="BK36">
        <v>0</v>
      </c>
      <c r="BL36">
        <v>16</v>
      </c>
      <c r="BM36">
        <v>1</v>
      </c>
      <c r="BN36">
        <v>0</v>
      </c>
      <c r="BO36">
        <v>16</v>
      </c>
      <c r="BP36">
        <v>43587</v>
      </c>
      <c r="BQ36">
        <v>5</v>
      </c>
      <c r="BR36">
        <v>5</v>
      </c>
      <c r="BS36">
        <v>0</v>
      </c>
      <c r="BT36">
        <v>24</v>
      </c>
      <c r="BU36">
        <v>1</v>
      </c>
      <c r="BV36">
        <v>0</v>
      </c>
      <c r="BW36">
        <v>24</v>
      </c>
      <c r="BX36" s="8">
        <v>15.333</v>
      </c>
      <c r="BZ36" t="s">
        <v>344</v>
      </c>
      <c r="CA36" t="s">
        <v>534</v>
      </c>
      <c r="CB36">
        <v>83110</v>
      </c>
      <c r="CC36">
        <v>110</v>
      </c>
      <c r="CD36">
        <v>3078855900</v>
      </c>
      <c r="CE36" t="s">
        <v>348</v>
      </c>
      <c r="CF36" t="s">
        <v>336</v>
      </c>
      <c r="CG36" s="1">
        <v>35767</v>
      </c>
      <c r="CH36" t="s">
        <v>333</v>
      </c>
      <c r="CI36" t="s">
        <v>333</v>
      </c>
      <c r="CJ36" t="s">
        <v>333</v>
      </c>
      <c r="CK36" t="s">
        <v>337</v>
      </c>
      <c r="CL36" t="s">
        <v>535</v>
      </c>
      <c r="CM36">
        <v>24</v>
      </c>
      <c r="CN36" s="1">
        <v>44835</v>
      </c>
      <c r="CP36"/>
      <c r="CQ36"/>
      <c r="CR36">
        <v>12</v>
      </c>
      <c r="CS36"/>
      <c r="CT36"/>
      <c r="CU36" s="23"/>
      <c r="CV36">
        <v>2</v>
      </c>
      <c r="CW36"/>
      <c r="CX36"/>
    </row>
    <row r="37" spans="1:102" x14ac:dyDescent="0.35">
      <c r="A37" t="s">
        <v>150</v>
      </c>
      <c r="B37" t="s">
        <v>357</v>
      </c>
      <c r="C37" t="s">
        <v>536</v>
      </c>
      <c r="D37" t="s">
        <v>537</v>
      </c>
      <c r="E37" t="s">
        <v>538</v>
      </c>
      <c r="F37" t="s">
        <v>354</v>
      </c>
      <c r="G37" t="s">
        <v>168</v>
      </c>
      <c r="H37" t="s">
        <v>355</v>
      </c>
      <c r="I37">
        <v>19.100000000000001</v>
      </c>
      <c r="K37" t="s">
        <v>333</v>
      </c>
      <c r="L37" t="s">
        <v>338</v>
      </c>
      <c r="M37">
        <v>5</v>
      </c>
      <c r="N37">
        <v>5</v>
      </c>
      <c r="P37">
        <v>4</v>
      </c>
      <c r="Q37">
        <v>4</v>
      </c>
      <c r="T37" s="8">
        <v>5.2002300000000004</v>
      </c>
      <c r="U37" s="8">
        <v>1.1415299999999999</v>
      </c>
      <c r="V37"/>
      <c r="W37" s="8">
        <v>0.48036000000000001</v>
      </c>
      <c r="X37" s="8">
        <v>1.62188</v>
      </c>
      <c r="Y37" s="8">
        <v>4.2693500000000002</v>
      </c>
      <c r="Z37" s="8">
        <v>1.33609</v>
      </c>
      <c r="AA37" s="8">
        <v>1.7059999999999999E-2</v>
      </c>
      <c r="AB37">
        <v>6</v>
      </c>
      <c r="AC37" s="8">
        <v>3.5783499999999999</v>
      </c>
      <c r="AE37">
        <v>6</v>
      </c>
      <c r="AG37">
        <v>6</v>
      </c>
      <c r="AI37" s="8">
        <v>1.8244499999999999</v>
      </c>
      <c r="AJ37" s="8">
        <v>0.65017999999999998</v>
      </c>
      <c r="AK37" s="8">
        <v>0.29733999999999999</v>
      </c>
      <c r="AL37" s="8">
        <v>2.77197</v>
      </c>
      <c r="AM37">
        <v>4.0006899999999996</v>
      </c>
      <c r="AN37">
        <v>0.54384999999999994</v>
      </c>
      <c r="AO37">
        <v>1.45844</v>
      </c>
      <c r="AP37">
        <v>5.9202899999999996</v>
      </c>
      <c r="AR37">
        <v>0</v>
      </c>
      <c r="AS37">
        <v>0</v>
      </c>
      <c r="AT37">
        <v>0</v>
      </c>
      <c r="AU37">
        <v>5</v>
      </c>
      <c r="AV37" s="4">
        <v>6558.5</v>
      </c>
      <c r="AW37">
        <v>0</v>
      </c>
      <c r="AX37">
        <v>5</v>
      </c>
      <c r="AZ37" s="1">
        <v>44504</v>
      </c>
      <c r="BA37">
        <v>5</v>
      </c>
      <c r="BB37">
        <v>5</v>
      </c>
      <c r="BC37">
        <v>0</v>
      </c>
      <c r="BD37">
        <v>24</v>
      </c>
      <c r="BE37">
        <v>1</v>
      </c>
      <c r="BF37">
        <v>0</v>
      </c>
      <c r="BG37">
        <v>24</v>
      </c>
      <c r="BH37">
        <v>43776</v>
      </c>
      <c r="BI37">
        <v>11</v>
      </c>
      <c r="BJ37">
        <v>11</v>
      </c>
      <c r="BK37">
        <v>0</v>
      </c>
      <c r="BL37">
        <v>60</v>
      </c>
      <c r="BM37">
        <v>1</v>
      </c>
      <c r="BN37">
        <v>0</v>
      </c>
      <c r="BO37">
        <v>60</v>
      </c>
      <c r="BP37">
        <v>43496</v>
      </c>
      <c r="BQ37">
        <v>4</v>
      </c>
      <c r="BR37">
        <v>4</v>
      </c>
      <c r="BS37">
        <v>0</v>
      </c>
      <c r="BT37">
        <v>20</v>
      </c>
      <c r="BU37">
        <v>1</v>
      </c>
      <c r="BV37">
        <v>0</v>
      </c>
      <c r="BW37">
        <v>20</v>
      </c>
      <c r="BX37" s="8">
        <v>35.332999999999998</v>
      </c>
      <c r="BZ37" t="s">
        <v>344</v>
      </c>
      <c r="CA37" t="s">
        <v>539</v>
      </c>
      <c r="CB37">
        <v>83101</v>
      </c>
      <c r="CC37">
        <v>110</v>
      </c>
      <c r="CD37">
        <v>3078775717</v>
      </c>
      <c r="CE37" t="s">
        <v>348</v>
      </c>
      <c r="CF37" t="s">
        <v>336</v>
      </c>
      <c r="CG37" s="1">
        <v>36342</v>
      </c>
      <c r="CH37" t="s">
        <v>333</v>
      </c>
      <c r="CI37" t="s">
        <v>333</v>
      </c>
      <c r="CJ37" t="s">
        <v>333</v>
      </c>
      <c r="CK37" t="s">
        <v>337</v>
      </c>
      <c r="CL37" t="s">
        <v>540</v>
      </c>
      <c r="CM37">
        <v>24</v>
      </c>
      <c r="CN37" s="1">
        <v>44835</v>
      </c>
      <c r="CP37"/>
      <c r="CQ37"/>
      <c r="CR37"/>
      <c r="CS37"/>
      <c r="CT37"/>
      <c r="CU37" s="23"/>
      <c r="CV37">
        <v>2</v>
      </c>
      <c r="CW37"/>
      <c r="CX37"/>
    </row>
  </sheetData>
  <pageMargins left="0.7" right="0.7" top="0.75" bottom="0.75" header="0.3" footer="0.3"/>
  <pageSetup orientation="portrait" horizontalDpi="1200" verticalDpi="1200" r:id="rId1"/>
  <ignoredErrors>
    <ignoredError sqref="B2:B37"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4.5" outlineLevelCol="1" x14ac:dyDescent="0.35"/>
  <cols>
    <col min="1" max="1" width="40.453125" customWidth="1"/>
    <col min="2" max="5" width="10.54296875" customWidth="1"/>
    <col min="8" max="8" width="8.7265625" style="6" customWidth="1"/>
    <col min="9" max="9" width="12" style="6" hidden="1" customWidth="1" outlineLevel="1"/>
    <col min="10" max="10" width="6.54296875" style="6" hidden="1" customWidth="1" outlineLevel="1"/>
    <col min="11" max="11" width="11" style="6" hidden="1" customWidth="1" outlineLevel="1"/>
    <col min="12" max="12" width="13.54296875" customWidth="1" collapsed="1"/>
    <col min="13" max="13" width="10.1796875" bestFit="1" customWidth="1"/>
    <col min="14" max="14" width="10.453125" customWidth="1"/>
  </cols>
  <sheetData>
    <row r="1" spans="1:16" ht="72.650000000000006" customHeight="1" x14ac:dyDescent="0.35">
      <c r="A1" s="5" t="s">
        <v>157</v>
      </c>
      <c r="B1" s="20" t="s">
        <v>328</v>
      </c>
      <c r="C1" s="20" t="s">
        <v>329</v>
      </c>
      <c r="D1" s="5" t="s">
        <v>330</v>
      </c>
      <c r="E1" s="20" t="s">
        <v>331</v>
      </c>
      <c r="G1" s="2" t="s">
        <v>169</v>
      </c>
      <c r="H1" s="11" t="s">
        <v>158</v>
      </c>
      <c r="I1" s="11" t="s">
        <v>159</v>
      </c>
      <c r="J1" s="11" t="s">
        <v>160</v>
      </c>
      <c r="K1" s="11" t="s">
        <v>161</v>
      </c>
      <c r="L1" s="2" t="s">
        <v>170</v>
      </c>
      <c r="M1" s="2" t="s">
        <v>171</v>
      </c>
      <c r="N1" s="2" t="s">
        <v>172</v>
      </c>
      <c r="O1" s="2" t="s">
        <v>165</v>
      </c>
    </row>
    <row r="2" spans="1:16" x14ac:dyDescent="0.35">
      <c r="A2" t="s">
        <v>158</v>
      </c>
      <c r="B2" s="6">
        <f>COUNTA(ProviderInfo[Provider Name])</f>
        <v>36</v>
      </c>
      <c r="D2" s="6">
        <v>15147</v>
      </c>
      <c r="G2" t="s">
        <v>96</v>
      </c>
      <c r="H2" s="6">
        <v>20</v>
      </c>
      <c r="I2" s="6">
        <v>0</v>
      </c>
      <c r="J2" s="6">
        <v>0</v>
      </c>
      <c r="K2" s="6">
        <v>2</v>
      </c>
      <c r="L2" s="7">
        <v>0.1</v>
      </c>
      <c r="M2" s="7">
        <v>0.55000000000000004</v>
      </c>
      <c r="N2" s="7">
        <v>0</v>
      </c>
      <c r="O2" s="8">
        <v>3.95</v>
      </c>
    </row>
    <row r="3" spans="1:16" x14ac:dyDescent="0.35">
      <c r="A3" t="s">
        <v>159</v>
      </c>
      <c r="B3" s="6">
        <f>COUNTIF(ProviderInfo[[#All],[Special Focus Status]], "SFF")</f>
        <v>1</v>
      </c>
      <c r="C3" s="7">
        <f>Summary1[[#This Row],[State Total]]/COUNTA(ProviderInfo[Provider Name])</f>
        <v>2.7777777777777776E-2</v>
      </c>
      <c r="D3" s="6">
        <v>89</v>
      </c>
      <c r="E3" s="7">
        <v>5.8757509737901899E-3</v>
      </c>
      <c r="G3" t="s">
        <v>94</v>
      </c>
      <c r="H3" s="6">
        <v>227</v>
      </c>
      <c r="I3" s="6">
        <v>1</v>
      </c>
      <c r="J3" s="6">
        <v>5</v>
      </c>
      <c r="K3" s="6">
        <v>28</v>
      </c>
      <c r="L3" s="7">
        <v>0.14977973568281938</v>
      </c>
      <c r="M3" s="7">
        <v>0.24229074889867841</v>
      </c>
      <c r="N3" s="7">
        <v>1.7621145374449341E-2</v>
      </c>
      <c r="O3" s="8">
        <v>3.32</v>
      </c>
    </row>
    <row r="4" spans="1:16" x14ac:dyDescent="0.35">
      <c r="A4" t="s">
        <v>160</v>
      </c>
      <c r="B4" s="6">
        <f>COUNTIF(ProviderInfo[[#All],[Special Focus Status]], "SFF Candidate")</f>
        <v>5</v>
      </c>
      <c r="C4" s="7">
        <f>Summary1[[#This Row],[State Total]]/COUNTA(ProviderInfo[Provider Name])</f>
        <v>0.1388888888888889</v>
      </c>
      <c r="D4" s="6">
        <v>440</v>
      </c>
      <c r="E4" s="7">
        <v>2.9048656499636893E-2</v>
      </c>
      <c r="G4" t="s">
        <v>98</v>
      </c>
      <c r="H4" s="6">
        <v>221</v>
      </c>
      <c r="I4" s="6">
        <v>2</v>
      </c>
      <c r="J4" s="6">
        <v>5</v>
      </c>
      <c r="K4" s="6">
        <v>36</v>
      </c>
      <c r="L4" s="7">
        <v>0.19457013574660634</v>
      </c>
      <c r="M4" s="7">
        <v>0.19909502262443438</v>
      </c>
      <c r="N4" s="7">
        <v>0</v>
      </c>
      <c r="O4" s="8">
        <v>3.0228310502283104</v>
      </c>
    </row>
    <row r="5" spans="1:16" x14ac:dyDescent="0.35">
      <c r="A5" t="s">
        <v>161</v>
      </c>
      <c r="B5" s="6">
        <f>COUNTIFS(ProviderInfo[Overall Rating], "1", ProviderInfo[Special Focus Status], "")</f>
        <v>2</v>
      </c>
      <c r="C5" s="7">
        <f>Summary1[[#This Row],[State Total]]/COUNTA(ProviderInfo[Provider Name])</f>
        <v>5.5555555555555552E-2</v>
      </c>
      <c r="D5" s="6">
        <v>3106</v>
      </c>
      <c r="E5" s="7">
        <v>0.20505710701789134</v>
      </c>
      <c r="G5" t="s">
        <v>97</v>
      </c>
      <c r="H5" s="6">
        <v>142</v>
      </c>
      <c r="I5" s="6">
        <v>1</v>
      </c>
      <c r="J5" s="6">
        <v>5</v>
      </c>
      <c r="K5" s="6">
        <v>9</v>
      </c>
      <c r="L5" s="7">
        <v>0.10563380281690141</v>
      </c>
      <c r="M5" s="7">
        <v>0.25352112676056338</v>
      </c>
      <c r="N5" s="7">
        <v>0.13380281690140844</v>
      </c>
      <c r="O5" s="8">
        <v>3.3768115942028984</v>
      </c>
    </row>
    <row r="6" spans="1:16" x14ac:dyDescent="0.35">
      <c r="A6" t="s">
        <v>162</v>
      </c>
      <c r="B6" s="6">
        <f>SUM(B3:B5)</f>
        <v>8</v>
      </c>
      <c r="C6" s="7">
        <f>Summary1[[#This Row],[State Total]]/COUNTA(ProviderInfo[Provider Name])</f>
        <v>0.22222222222222221</v>
      </c>
      <c r="D6" s="6">
        <v>3635</v>
      </c>
      <c r="E6" s="7">
        <v>0.23998151449131841</v>
      </c>
      <c r="G6" t="s">
        <v>99</v>
      </c>
      <c r="H6" s="6">
        <v>1178</v>
      </c>
      <c r="I6" s="6">
        <v>5</v>
      </c>
      <c r="J6" s="6">
        <v>30</v>
      </c>
      <c r="K6" s="6">
        <v>78</v>
      </c>
      <c r="L6" s="7">
        <v>9.5925297113752125E-2</v>
      </c>
      <c r="M6" s="7">
        <v>0.29456706281833617</v>
      </c>
      <c r="N6" s="7">
        <v>6.2818336162988112E-2</v>
      </c>
      <c r="O6" s="8">
        <v>3.4544673539518902</v>
      </c>
    </row>
    <row r="7" spans="1:16" x14ac:dyDescent="0.35">
      <c r="A7" t="s">
        <v>163</v>
      </c>
      <c r="B7" s="6">
        <f>COUNTIF(ProviderInfo[Overall Rating], "5")</f>
        <v>9</v>
      </c>
      <c r="C7" s="7">
        <f>Summary1[[#This Row],[State Total]]/COUNTA(ProviderInfo[Provider Name])</f>
        <v>0.25</v>
      </c>
      <c r="D7" s="6">
        <v>2836</v>
      </c>
      <c r="E7" s="7">
        <v>0.18723179507493232</v>
      </c>
      <c r="G7" t="s">
        <v>101</v>
      </c>
      <c r="H7" s="6">
        <v>223</v>
      </c>
      <c r="I7" s="6">
        <v>1</v>
      </c>
      <c r="J7" s="6">
        <v>5</v>
      </c>
      <c r="K7" s="6">
        <v>17</v>
      </c>
      <c r="L7" s="7">
        <v>0.1031390134529148</v>
      </c>
      <c r="M7" s="7">
        <v>0.31390134529147984</v>
      </c>
      <c r="N7" s="7">
        <v>0.17488789237668162</v>
      </c>
      <c r="O7" s="8">
        <v>3.5475113122171944</v>
      </c>
      <c r="P7" s="6"/>
    </row>
    <row r="8" spans="1:16" x14ac:dyDescent="0.35">
      <c r="A8" t="s">
        <v>164</v>
      </c>
      <c r="B8" s="6">
        <f>COUNTIF(ProviderInfo[Abuse Icon], "Y")</f>
        <v>1</v>
      </c>
      <c r="C8" s="7">
        <f>Summary1[[#This Row],[State Total]]/COUNTA(ProviderInfo[Provider Name])</f>
        <v>2.7777777777777776E-2</v>
      </c>
      <c r="D8" s="6">
        <v>912</v>
      </c>
      <c r="E8" s="7">
        <v>6.0209942562883742E-2</v>
      </c>
      <c r="G8" t="s">
        <v>103</v>
      </c>
      <c r="H8" s="6">
        <v>208</v>
      </c>
      <c r="I8" s="6">
        <v>1</v>
      </c>
      <c r="J8" s="6">
        <v>5</v>
      </c>
      <c r="K8" s="6">
        <v>24</v>
      </c>
      <c r="L8" s="7">
        <v>0.14423076923076922</v>
      </c>
      <c r="M8" s="7">
        <v>0.25961538461538464</v>
      </c>
      <c r="N8" s="7">
        <v>5.7692307692307696E-2</v>
      </c>
      <c r="O8" s="8">
        <v>3.2815533980582523</v>
      </c>
    </row>
    <row r="9" spans="1:16" x14ac:dyDescent="0.35">
      <c r="A9" t="s">
        <v>165</v>
      </c>
      <c r="B9" s="8">
        <f>AVERAGE(ProviderInfo[Overall Rating])</f>
        <v>3.1142857142857143</v>
      </c>
      <c r="D9" s="8">
        <v>2.887492479443813</v>
      </c>
      <c r="G9" t="s">
        <v>105</v>
      </c>
      <c r="H9" s="6">
        <v>17</v>
      </c>
      <c r="I9" s="6">
        <v>0</v>
      </c>
      <c r="J9" s="6">
        <v>0</v>
      </c>
      <c r="K9" s="6">
        <v>1</v>
      </c>
      <c r="L9" s="7">
        <v>5.8823529411764705E-2</v>
      </c>
      <c r="M9" s="7">
        <v>0.52941176470588236</v>
      </c>
      <c r="N9" s="7">
        <v>0.11764705882352941</v>
      </c>
      <c r="O9" s="8">
        <v>3.8235294117647061</v>
      </c>
    </row>
    <row r="10" spans="1:16" ht="15" thickBot="1" x14ac:dyDescent="0.4">
      <c r="A10" s="9" t="s">
        <v>9</v>
      </c>
      <c r="B10" s="9"/>
      <c r="C10" s="9"/>
      <c r="D10" s="9"/>
      <c r="E10" s="10"/>
      <c r="G10" t="s">
        <v>104</v>
      </c>
      <c r="H10" s="6">
        <v>45</v>
      </c>
      <c r="I10" s="6">
        <v>1</v>
      </c>
      <c r="J10" s="6">
        <v>5</v>
      </c>
      <c r="K10" s="6">
        <v>0</v>
      </c>
      <c r="L10" s="7">
        <v>0.13333333333333333</v>
      </c>
      <c r="M10" s="7">
        <v>0.44444444444444442</v>
      </c>
      <c r="N10" s="7">
        <v>0</v>
      </c>
      <c r="O10" s="8">
        <v>3.9302325581395348</v>
      </c>
    </row>
    <row r="11" spans="1:16" x14ac:dyDescent="0.35">
      <c r="A11" t="s">
        <v>166</v>
      </c>
      <c r="B11" s="6">
        <f>COUNTIF(ProviderInfo[[#All],[Ownership Type]], "For profit")</f>
        <v>16</v>
      </c>
      <c r="C11" s="7">
        <f>Summary1[[#This Row],[State Total]]/COUNTA(ProviderInfo[Provider Name])</f>
        <v>0.44444444444444442</v>
      </c>
      <c r="D11" s="6">
        <v>10748</v>
      </c>
      <c r="E11" s="7">
        <v>0.70957945467749395</v>
      </c>
      <c r="G11" t="s">
        <v>106</v>
      </c>
      <c r="H11" s="6">
        <v>699</v>
      </c>
      <c r="I11" s="6">
        <v>3</v>
      </c>
      <c r="J11" s="6">
        <v>15</v>
      </c>
      <c r="K11" s="6">
        <v>58</v>
      </c>
      <c r="L11" s="7">
        <v>0.10872675250357654</v>
      </c>
      <c r="M11" s="7">
        <v>0.27753934191702434</v>
      </c>
      <c r="N11" s="7">
        <v>4.005722460658083E-2</v>
      </c>
      <c r="O11" s="8">
        <v>3.4468704512372637</v>
      </c>
    </row>
    <row r="12" spans="1:16" x14ac:dyDescent="0.35">
      <c r="A12" t="s">
        <v>167</v>
      </c>
      <c r="B12" s="6">
        <f>COUNTIF(ProviderInfo[[#All],[Ownership Type]], "Non profit")</f>
        <v>6</v>
      </c>
      <c r="C12" s="7">
        <f>Summary1[[#This Row],[State Total]]/COUNTA(ProviderInfo[Provider Name])</f>
        <v>0.16666666666666666</v>
      </c>
      <c r="D12" s="6">
        <v>3439</v>
      </c>
      <c r="E12" s="7">
        <v>0.22704165841420743</v>
      </c>
      <c r="G12" t="s">
        <v>107</v>
      </c>
      <c r="H12" s="6">
        <v>360</v>
      </c>
      <c r="I12" s="6">
        <v>2</v>
      </c>
      <c r="J12" s="6">
        <v>10</v>
      </c>
      <c r="K12" s="6">
        <v>82</v>
      </c>
      <c r="L12" s="7">
        <v>0.26111111111111113</v>
      </c>
      <c r="M12" s="7">
        <v>0.125</v>
      </c>
      <c r="N12" s="7">
        <v>2.5000000000000001E-2</v>
      </c>
      <c r="O12" s="8">
        <v>2.7401129943502824</v>
      </c>
    </row>
    <row r="13" spans="1:16" x14ac:dyDescent="0.35">
      <c r="A13" t="s">
        <v>168</v>
      </c>
      <c r="B13">
        <f>COUNTIF(ProviderInfo[[#All],[Ownership Type]], "Government")</f>
        <v>14</v>
      </c>
      <c r="C13" s="7">
        <f>Summary1[[#This Row],[State Total]]/COUNTA(ProviderInfo[Provider Name])</f>
        <v>0.3888888888888889</v>
      </c>
      <c r="D13">
        <v>959</v>
      </c>
      <c r="E13" s="7">
        <v>6.3312867234435868E-2</v>
      </c>
      <c r="G13" t="s">
        <v>151</v>
      </c>
      <c r="H13" s="6">
        <v>1</v>
      </c>
      <c r="I13" s="6">
        <v>0</v>
      </c>
      <c r="J13" s="6">
        <v>0</v>
      </c>
      <c r="K13" s="6">
        <v>1</v>
      </c>
      <c r="L13" s="7">
        <v>1</v>
      </c>
      <c r="M13" s="7">
        <v>0</v>
      </c>
      <c r="N13" s="7">
        <v>0</v>
      </c>
      <c r="O13" s="8">
        <v>1</v>
      </c>
    </row>
    <row r="14" spans="1:16" x14ac:dyDescent="0.35">
      <c r="G14" t="s">
        <v>108</v>
      </c>
      <c r="H14" s="6">
        <v>43</v>
      </c>
      <c r="I14" s="6">
        <v>1</v>
      </c>
      <c r="J14" s="6">
        <v>5</v>
      </c>
      <c r="K14" s="6">
        <v>0</v>
      </c>
      <c r="L14" s="7">
        <v>0.13953488372093023</v>
      </c>
      <c r="M14" s="7">
        <v>0.46511627906976744</v>
      </c>
      <c r="N14" s="7">
        <v>2.3255813953488372E-2</v>
      </c>
      <c r="O14" s="8">
        <v>4</v>
      </c>
    </row>
    <row r="15" spans="1:16" x14ac:dyDescent="0.35">
      <c r="G15" t="s">
        <v>112</v>
      </c>
      <c r="H15" s="6">
        <v>435</v>
      </c>
      <c r="I15" s="6">
        <v>2</v>
      </c>
      <c r="J15" s="6">
        <v>10</v>
      </c>
      <c r="K15" s="6">
        <v>58</v>
      </c>
      <c r="L15" s="7">
        <v>0.16091954022988506</v>
      </c>
      <c r="M15" s="7">
        <v>0.26666666666666666</v>
      </c>
      <c r="N15" s="7">
        <v>9.1954022988505746E-3</v>
      </c>
      <c r="O15" s="8">
        <v>3.2729411764705882</v>
      </c>
    </row>
    <row r="16" spans="1:16" x14ac:dyDescent="0.35">
      <c r="G16" t="s">
        <v>109</v>
      </c>
      <c r="H16" s="6">
        <v>80</v>
      </c>
      <c r="I16" s="6">
        <v>1</v>
      </c>
      <c r="J16" s="6">
        <v>5</v>
      </c>
      <c r="K16" s="6">
        <v>0</v>
      </c>
      <c r="L16" s="7">
        <v>7.4999999999999997E-2</v>
      </c>
      <c r="M16" s="7">
        <v>0.35</v>
      </c>
      <c r="N16" s="7">
        <v>0.1</v>
      </c>
      <c r="O16" s="8">
        <v>3.7564102564102564</v>
      </c>
    </row>
    <row r="17" spans="7:15" x14ac:dyDescent="0.35">
      <c r="G17" t="s">
        <v>110</v>
      </c>
      <c r="H17" s="6">
        <v>703</v>
      </c>
      <c r="I17" s="6">
        <v>3</v>
      </c>
      <c r="J17" s="6">
        <v>20</v>
      </c>
      <c r="K17" s="6">
        <v>142</v>
      </c>
      <c r="L17" s="7">
        <v>0.23470839260312945</v>
      </c>
      <c r="M17" s="7">
        <v>0.19203413940256045</v>
      </c>
      <c r="N17" s="7">
        <v>0.14935988620199148</v>
      </c>
      <c r="O17" s="8">
        <v>2.8882521489971347</v>
      </c>
    </row>
    <row r="18" spans="7:15" x14ac:dyDescent="0.35">
      <c r="G18" t="s">
        <v>111</v>
      </c>
      <c r="H18" s="6">
        <v>526</v>
      </c>
      <c r="I18" s="6">
        <v>3</v>
      </c>
      <c r="J18" s="6">
        <v>15</v>
      </c>
      <c r="K18" s="6">
        <v>72</v>
      </c>
      <c r="L18" s="7">
        <v>0.17110266159695817</v>
      </c>
      <c r="M18" s="7">
        <v>0.20912547528517111</v>
      </c>
      <c r="N18" s="7">
        <v>4.1825095057034217E-2</v>
      </c>
      <c r="O18" s="8">
        <v>3.1226053639846745</v>
      </c>
    </row>
    <row r="19" spans="7:15" x14ac:dyDescent="0.35">
      <c r="G19" t="s">
        <v>113</v>
      </c>
      <c r="H19" s="6">
        <v>321</v>
      </c>
      <c r="I19" s="6">
        <v>2</v>
      </c>
      <c r="J19" s="6">
        <v>10</v>
      </c>
      <c r="K19" s="6">
        <v>48</v>
      </c>
      <c r="L19" s="7">
        <v>0.18691588785046728</v>
      </c>
      <c r="M19" s="7">
        <v>0.21183800623052959</v>
      </c>
      <c r="N19" s="7">
        <v>5.6074766355140186E-2</v>
      </c>
      <c r="O19" s="8">
        <v>3.1514195583596214</v>
      </c>
    </row>
    <row r="20" spans="7:15" x14ac:dyDescent="0.35">
      <c r="G20" t="s">
        <v>114</v>
      </c>
      <c r="H20" s="6">
        <v>280</v>
      </c>
      <c r="I20" s="6">
        <v>1</v>
      </c>
      <c r="J20" s="6">
        <v>5</v>
      </c>
      <c r="K20" s="6">
        <v>56</v>
      </c>
      <c r="L20" s="7">
        <v>0.22142857142857142</v>
      </c>
      <c r="M20" s="7">
        <v>0.17857142857142858</v>
      </c>
      <c r="N20" s="7">
        <v>0.05</v>
      </c>
      <c r="O20" s="8">
        <v>2.9136690647482015</v>
      </c>
    </row>
    <row r="21" spans="7:15" x14ac:dyDescent="0.35">
      <c r="G21" t="s">
        <v>115</v>
      </c>
      <c r="H21" s="6">
        <v>268</v>
      </c>
      <c r="I21" s="6">
        <v>1</v>
      </c>
      <c r="J21" s="6">
        <v>5</v>
      </c>
      <c r="K21" s="6">
        <v>83</v>
      </c>
      <c r="L21" s="7">
        <v>0.33208955223880599</v>
      </c>
      <c r="M21" s="7">
        <v>8.5820895522388058E-2</v>
      </c>
      <c r="N21" s="7">
        <v>3.7313432835820892E-2</v>
      </c>
      <c r="O21" s="8">
        <v>2.4452830188679244</v>
      </c>
    </row>
    <row r="22" spans="7:15" x14ac:dyDescent="0.35">
      <c r="G22" t="s">
        <v>118</v>
      </c>
      <c r="H22" s="6">
        <v>367</v>
      </c>
      <c r="I22" s="6">
        <v>2</v>
      </c>
      <c r="J22" s="6">
        <v>10</v>
      </c>
      <c r="K22" s="6">
        <v>59</v>
      </c>
      <c r="L22" s="7">
        <v>0.19346049046321526</v>
      </c>
      <c r="M22" s="7">
        <v>0.24523160762942781</v>
      </c>
      <c r="N22" s="7">
        <v>4.0871934604904632E-2</v>
      </c>
      <c r="O22" s="8">
        <v>3.1726027397260275</v>
      </c>
    </row>
    <row r="23" spans="7:15" x14ac:dyDescent="0.35">
      <c r="G23" t="s">
        <v>117</v>
      </c>
      <c r="H23" s="6">
        <v>224</v>
      </c>
      <c r="I23" s="6">
        <v>1</v>
      </c>
      <c r="J23" s="6">
        <v>5</v>
      </c>
      <c r="K23" s="6">
        <v>21</v>
      </c>
      <c r="L23" s="7">
        <v>0.12053571428571429</v>
      </c>
      <c r="M23" s="7">
        <v>0.25892857142857145</v>
      </c>
      <c r="N23" s="7">
        <v>4.4642857142857144E-2</v>
      </c>
      <c r="O23" s="8">
        <v>3.3183856502242151</v>
      </c>
    </row>
    <row r="24" spans="7:15" x14ac:dyDescent="0.35">
      <c r="G24" t="s">
        <v>116</v>
      </c>
      <c r="H24" s="6">
        <v>90</v>
      </c>
      <c r="I24" s="6">
        <v>0</v>
      </c>
      <c r="J24" s="6">
        <v>5</v>
      </c>
      <c r="K24" s="6">
        <v>5</v>
      </c>
      <c r="L24" s="7">
        <v>0.1111111111111111</v>
      </c>
      <c r="M24" s="7">
        <v>0.36666666666666664</v>
      </c>
      <c r="N24" s="7">
        <v>0</v>
      </c>
      <c r="O24" s="8">
        <v>3.6888888888888891</v>
      </c>
    </row>
    <row r="25" spans="7:15" x14ac:dyDescent="0.35">
      <c r="G25" t="s">
        <v>119</v>
      </c>
      <c r="H25" s="6">
        <v>434</v>
      </c>
      <c r="I25" s="6">
        <v>2</v>
      </c>
      <c r="J25" s="6">
        <v>10</v>
      </c>
      <c r="K25" s="6">
        <v>48</v>
      </c>
      <c r="L25" s="7">
        <v>0.13824884792626729</v>
      </c>
      <c r="M25" s="7">
        <v>0.32488479262672809</v>
      </c>
      <c r="N25" s="7">
        <v>0.14055299539170507</v>
      </c>
      <c r="O25" s="8">
        <v>3.3799533799533799</v>
      </c>
    </row>
    <row r="26" spans="7:15" x14ac:dyDescent="0.35">
      <c r="G26" t="s">
        <v>120</v>
      </c>
      <c r="H26" s="6">
        <v>361</v>
      </c>
      <c r="I26" s="6">
        <v>2</v>
      </c>
      <c r="J26" s="6">
        <v>10</v>
      </c>
      <c r="K26" s="6">
        <v>31</v>
      </c>
      <c r="L26" s="7">
        <v>0.11911357340720222</v>
      </c>
      <c r="M26" s="7">
        <v>0.31855955678670361</v>
      </c>
      <c r="N26" s="7">
        <v>2.7700831024930747E-2</v>
      </c>
      <c r="O26" s="8">
        <v>3.5097493036211698</v>
      </c>
    </row>
    <row r="27" spans="7:15" x14ac:dyDescent="0.35">
      <c r="G27" t="s">
        <v>122</v>
      </c>
      <c r="H27" s="6">
        <v>514</v>
      </c>
      <c r="I27" s="6">
        <v>3</v>
      </c>
      <c r="J27" s="6">
        <v>15</v>
      </c>
      <c r="K27" s="6">
        <v>106</v>
      </c>
      <c r="L27" s="7">
        <v>0.24124513618677043</v>
      </c>
      <c r="M27" s="7">
        <v>0.13813229571984437</v>
      </c>
      <c r="N27" s="7">
        <v>6.2256809338521402E-2</v>
      </c>
      <c r="O27" s="8">
        <v>2.8277227722772276</v>
      </c>
    </row>
    <row r="28" spans="7:15" x14ac:dyDescent="0.35">
      <c r="G28" t="s">
        <v>121</v>
      </c>
      <c r="H28" s="6">
        <v>204</v>
      </c>
      <c r="I28" s="6">
        <v>1</v>
      </c>
      <c r="J28" s="6">
        <v>5</v>
      </c>
      <c r="K28" s="6">
        <v>46</v>
      </c>
      <c r="L28" s="7">
        <v>0.25490196078431371</v>
      </c>
      <c r="M28" s="7">
        <v>0.10294117647058823</v>
      </c>
      <c r="N28" s="7">
        <v>7.8431372549019607E-2</v>
      </c>
      <c r="O28" s="8">
        <v>2.7638190954773871</v>
      </c>
    </row>
    <row r="29" spans="7:15" x14ac:dyDescent="0.35">
      <c r="G29" t="s">
        <v>123</v>
      </c>
      <c r="H29" s="6">
        <v>71</v>
      </c>
      <c r="I29" s="6">
        <v>1</v>
      </c>
      <c r="J29" s="6">
        <v>5</v>
      </c>
      <c r="K29" s="6">
        <v>10</v>
      </c>
      <c r="L29" s="7">
        <v>0.22535211267605634</v>
      </c>
      <c r="M29" s="7">
        <v>0.26760563380281688</v>
      </c>
      <c r="N29" s="7">
        <v>9.8591549295774641E-2</v>
      </c>
      <c r="O29" s="8">
        <v>3.1884057971014492</v>
      </c>
    </row>
    <row r="30" spans="7:15" x14ac:dyDescent="0.35">
      <c r="G30" t="s">
        <v>131</v>
      </c>
      <c r="H30" s="6">
        <v>426</v>
      </c>
      <c r="I30" s="6">
        <v>2</v>
      </c>
      <c r="J30" s="6">
        <v>10</v>
      </c>
      <c r="K30" s="6">
        <v>93</v>
      </c>
      <c r="L30" s="7">
        <v>0.24647887323943662</v>
      </c>
      <c r="M30" s="7">
        <v>0.15962441314553991</v>
      </c>
      <c r="N30" s="7">
        <v>5.1643192488262914E-2</v>
      </c>
      <c r="O30" s="8">
        <v>2.8530805687203791</v>
      </c>
    </row>
    <row r="31" spans="7:15" x14ac:dyDescent="0.35">
      <c r="G31" t="s">
        <v>132</v>
      </c>
      <c r="H31" s="6">
        <v>77</v>
      </c>
      <c r="I31" s="6">
        <v>1</v>
      </c>
      <c r="J31" s="6">
        <v>5</v>
      </c>
      <c r="K31" s="6">
        <v>3</v>
      </c>
      <c r="L31" s="7">
        <v>0.11688311688311688</v>
      </c>
      <c r="M31" s="7">
        <v>0.2857142857142857</v>
      </c>
      <c r="N31" s="7">
        <v>0</v>
      </c>
      <c r="O31" s="8">
        <v>3.5333333333333332</v>
      </c>
    </row>
    <row r="32" spans="7:15" x14ac:dyDescent="0.35">
      <c r="G32" t="s">
        <v>124</v>
      </c>
      <c r="H32" s="6">
        <v>195</v>
      </c>
      <c r="I32" s="6">
        <v>1</v>
      </c>
      <c r="J32" s="6">
        <v>5</v>
      </c>
      <c r="K32" s="6">
        <v>22</v>
      </c>
      <c r="L32" s="7">
        <v>0.14358974358974358</v>
      </c>
      <c r="M32" s="7">
        <v>0.27179487179487177</v>
      </c>
      <c r="N32" s="7">
        <v>1.5384615384615385E-2</v>
      </c>
      <c r="O32" s="8">
        <v>3.3608247422680413</v>
      </c>
    </row>
    <row r="33" spans="7:15" x14ac:dyDescent="0.35">
      <c r="G33" t="s">
        <v>126</v>
      </c>
      <c r="H33" s="6">
        <v>73</v>
      </c>
      <c r="I33" s="6">
        <v>1</v>
      </c>
      <c r="J33" s="6">
        <v>6</v>
      </c>
      <c r="K33" s="6">
        <v>3</v>
      </c>
      <c r="L33" s="7">
        <v>0.13698630136986301</v>
      </c>
      <c r="M33" s="7">
        <v>0.23287671232876711</v>
      </c>
      <c r="N33" s="7">
        <v>1.3698630136986301E-2</v>
      </c>
      <c r="O33" s="8">
        <v>3.1944444444444446</v>
      </c>
    </row>
    <row r="34" spans="7:15" x14ac:dyDescent="0.35">
      <c r="G34" t="s">
        <v>127</v>
      </c>
      <c r="H34" s="6">
        <v>355</v>
      </c>
      <c r="I34" s="6">
        <v>2</v>
      </c>
      <c r="J34" s="6">
        <v>10</v>
      </c>
      <c r="K34" s="6">
        <v>17</v>
      </c>
      <c r="L34" s="7">
        <v>8.1690140845070425E-2</v>
      </c>
      <c r="M34" s="7">
        <v>0.3436619718309859</v>
      </c>
      <c r="N34" s="7">
        <v>8.4507042253521118E-3</v>
      </c>
      <c r="O34" s="8">
        <v>3.5482954545454546</v>
      </c>
    </row>
    <row r="35" spans="7:15" x14ac:dyDescent="0.35">
      <c r="G35" t="s">
        <v>128</v>
      </c>
      <c r="H35" s="6">
        <v>68</v>
      </c>
      <c r="I35" s="6">
        <v>1</v>
      </c>
      <c r="J35" s="6">
        <v>5</v>
      </c>
      <c r="K35" s="6">
        <v>7</v>
      </c>
      <c r="L35" s="7">
        <v>0.19117647058823528</v>
      </c>
      <c r="M35" s="7">
        <v>0.22058823529411764</v>
      </c>
      <c r="N35" s="7">
        <v>0.10294117647058823</v>
      </c>
      <c r="O35" s="8">
        <v>3.1940298507462686</v>
      </c>
    </row>
    <row r="36" spans="7:15" x14ac:dyDescent="0.35">
      <c r="G36" t="s">
        <v>125</v>
      </c>
      <c r="H36" s="6">
        <v>66</v>
      </c>
      <c r="I36" s="6">
        <v>1</v>
      </c>
      <c r="J36" s="6">
        <v>5</v>
      </c>
      <c r="K36" s="6">
        <v>5</v>
      </c>
      <c r="L36" s="7">
        <v>0.16666666666666666</v>
      </c>
      <c r="M36" s="7">
        <v>0.33333333333333331</v>
      </c>
      <c r="N36" s="7">
        <v>4.5454545454545456E-2</v>
      </c>
      <c r="O36" s="8">
        <v>3.3384615384615386</v>
      </c>
    </row>
    <row r="37" spans="7:15" x14ac:dyDescent="0.35">
      <c r="G37" t="s">
        <v>129</v>
      </c>
      <c r="H37" s="6">
        <v>611</v>
      </c>
      <c r="I37" s="6">
        <v>3</v>
      </c>
      <c r="J37" s="6">
        <v>15</v>
      </c>
      <c r="K37" s="6">
        <v>75</v>
      </c>
      <c r="L37" s="7">
        <v>0.15220949263502456</v>
      </c>
      <c r="M37" s="7">
        <v>0.25204582651391161</v>
      </c>
      <c r="N37" s="7">
        <v>1.6366612111292964E-2</v>
      </c>
      <c r="O37" s="8">
        <v>3.226072607260726</v>
      </c>
    </row>
    <row r="38" spans="7:15" x14ac:dyDescent="0.35">
      <c r="G38" t="s">
        <v>133</v>
      </c>
      <c r="H38" s="6">
        <v>954</v>
      </c>
      <c r="I38" s="6">
        <v>5</v>
      </c>
      <c r="J38" s="6">
        <v>25</v>
      </c>
      <c r="K38" s="6">
        <v>143</v>
      </c>
      <c r="L38" s="7">
        <v>0.18134171907756813</v>
      </c>
      <c r="M38" s="7">
        <v>0.18448637316561844</v>
      </c>
      <c r="N38" s="7">
        <v>3.3542976939203356E-2</v>
      </c>
      <c r="O38" s="8">
        <v>3.0107758620689653</v>
      </c>
    </row>
    <row r="39" spans="7:15" x14ac:dyDescent="0.35">
      <c r="G39" t="s">
        <v>134</v>
      </c>
      <c r="H39" s="6">
        <v>298</v>
      </c>
      <c r="I39" s="6">
        <v>2</v>
      </c>
      <c r="J39" s="6">
        <v>10</v>
      </c>
      <c r="K39" s="6">
        <v>54</v>
      </c>
      <c r="L39" s="7">
        <v>0.22147651006711411</v>
      </c>
      <c r="M39" s="7">
        <v>0.12416107382550336</v>
      </c>
      <c r="N39" s="7">
        <v>3.6912751677852351E-2</v>
      </c>
      <c r="O39" s="8">
        <v>2.7800687285223367</v>
      </c>
    </row>
    <row r="40" spans="7:15" x14ac:dyDescent="0.35">
      <c r="G40" t="s">
        <v>135</v>
      </c>
      <c r="H40" s="6">
        <v>130</v>
      </c>
      <c r="I40" s="6">
        <v>1</v>
      </c>
      <c r="J40" s="6">
        <v>5</v>
      </c>
      <c r="K40" s="6">
        <v>9</v>
      </c>
      <c r="L40" s="7">
        <v>0.11538461538461539</v>
      </c>
      <c r="M40" s="7">
        <v>0.27692307692307694</v>
      </c>
      <c r="N40" s="7">
        <v>9.2307692307692313E-2</v>
      </c>
      <c r="O40" s="8">
        <v>3.46875</v>
      </c>
    </row>
    <row r="41" spans="7:15" x14ac:dyDescent="0.35">
      <c r="G41" t="s">
        <v>136</v>
      </c>
      <c r="H41" s="6">
        <v>684</v>
      </c>
      <c r="I41" s="6">
        <v>4</v>
      </c>
      <c r="J41" s="6">
        <v>20</v>
      </c>
      <c r="K41" s="6">
        <v>87</v>
      </c>
      <c r="L41" s="7">
        <v>0.16228070175438597</v>
      </c>
      <c r="M41" s="7">
        <v>0.23684210526315788</v>
      </c>
      <c r="N41" s="7">
        <v>3.5087719298245612E-2</v>
      </c>
      <c r="O41" s="8">
        <v>3.1796759941089836</v>
      </c>
    </row>
    <row r="42" spans="7:15" x14ac:dyDescent="0.35">
      <c r="G42" t="s">
        <v>138</v>
      </c>
      <c r="H42" s="6">
        <v>6</v>
      </c>
      <c r="I42" s="6">
        <v>0</v>
      </c>
      <c r="J42" s="6">
        <v>0</v>
      </c>
      <c r="K42" s="6">
        <v>0</v>
      </c>
      <c r="L42" s="7">
        <v>0</v>
      </c>
      <c r="M42" s="7">
        <v>0.33333333333333331</v>
      </c>
      <c r="N42" s="7">
        <v>0</v>
      </c>
      <c r="O42" s="8">
        <v>3.8333333333333335</v>
      </c>
    </row>
    <row r="43" spans="7:15" x14ac:dyDescent="0.35">
      <c r="G43" t="s">
        <v>139</v>
      </c>
      <c r="H43" s="6">
        <v>76</v>
      </c>
      <c r="I43" s="6">
        <v>1</v>
      </c>
      <c r="J43" s="6">
        <v>5</v>
      </c>
      <c r="K43" s="6">
        <v>8</v>
      </c>
      <c r="L43" s="7">
        <v>0.18421052631578946</v>
      </c>
      <c r="M43" s="7">
        <v>0.21052631578947367</v>
      </c>
      <c r="N43" s="7">
        <v>3.9473684210526314E-2</v>
      </c>
      <c r="O43" s="8">
        <v>3.16</v>
      </c>
    </row>
    <row r="44" spans="7:15" x14ac:dyDescent="0.35">
      <c r="G44" t="s">
        <v>140</v>
      </c>
      <c r="H44" s="6">
        <v>188</v>
      </c>
      <c r="I44" s="6">
        <v>1</v>
      </c>
      <c r="J44" s="6">
        <v>5</v>
      </c>
      <c r="K44" s="6">
        <v>40</v>
      </c>
      <c r="L44" s="7">
        <v>0.24468085106382978</v>
      </c>
      <c r="M44" s="7">
        <v>0.22340425531914893</v>
      </c>
      <c r="N44" s="7">
        <v>7.9787234042553196E-2</v>
      </c>
      <c r="O44" s="8">
        <v>3.0053475935828877</v>
      </c>
    </row>
    <row r="45" spans="7:15" x14ac:dyDescent="0.35">
      <c r="G45" t="s">
        <v>141</v>
      </c>
      <c r="H45" s="6">
        <v>104</v>
      </c>
      <c r="I45" s="6">
        <v>1</v>
      </c>
      <c r="J45" s="6">
        <v>5</v>
      </c>
      <c r="K45" s="6">
        <v>15</v>
      </c>
      <c r="L45" s="7">
        <v>0.20192307692307693</v>
      </c>
      <c r="M45" s="7">
        <v>0.21153846153846154</v>
      </c>
      <c r="N45" s="7">
        <v>3.8461538461538464E-2</v>
      </c>
      <c r="O45" s="8">
        <v>3.1274509803921569</v>
      </c>
    </row>
    <row r="46" spans="7:15" x14ac:dyDescent="0.35">
      <c r="G46" t="s">
        <v>142</v>
      </c>
      <c r="H46" s="6">
        <v>313</v>
      </c>
      <c r="I46" s="6">
        <v>2</v>
      </c>
      <c r="J46" s="6">
        <v>10</v>
      </c>
      <c r="K46" s="6">
        <v>52</v>
      </c>
      <c r="L46" s="7">
        <v>0.20447284345047922</v>
      </c>
      <c r="M46" s="7">
        <v>0.16932907348242812</v>
      </c>
      <c r="N46" s="7">
        <v>7.6677316293929709E-2</v>
      </c>
      <c r="O46" s="8">
        <v>2.970779220779221</v>
      </c>
    </row>
    <row r="47" spans="7:15" x14ac:dyDescent="0.35">
      <c r="G47" t="s">
        <v>143</v>
      </c>
      <c r="H47" s="6">
        <v>1206</v>
      </c>
      <c r="I47" s="6">
        <v>6</v>
      </c>
      <c r="J47" s="6">
        <v>30</v>
      </c>
      <c r="K47" s="6">
        <v>294</v>
      </c>
      <c r="L47" s="7">
        <v>0.27363184079601988</v>
      </c>
      <c r="M47" s="7">
        <v>0.13515754560530679</v>
      </c>
      <c r="N47" s="7">
        <v>2.404643449419569E-2</v>
      </c>
      <c r="O47" s="8">
        <v>2.6810490693739424</v>
      </c>
    </row>
    <row r="48" spans="7:15" x14ac:dyDescent="0.35">
      <c r="G48" t="s">
        <v>144</v>
      </c>
      <c r="H48" s="6">
        <v>98</v>
      </c>
      <c r="I48" s="6">
        <v>1</v>
      </c>
      <c r="J48" s="6">
        <v>5</v>
      </c>
      <c r="K48" s="6">
        <v>3</v>
      </c>
      <c r="L48" s="7">
        <v>9.1836734693877556E-2</v>
      </c>
      <c r="M48" s="7">
        <v>0.41836734693877553</v>
      </c>
      <c r="N48" s="7">
        <v>5.1020408163265307E-2</v>
      </c>
      <c r="O48" s="8">
        <v>3.831578947368421</v>
      </c>
    </row>
    <row r="49" spans="7:15" x14ac:dyDescent="0.35">
      <c r="G49" t="s">
        <v>146</v>
      </c>
      <c r="H49" s="6">
        <v>287</v>
      </c>
      <c r="I49" s="6">
        <v>1</v>
      </c>
      <c r="J49" s="6">
        <v>5</v>
      </c>
      <c r="K49" s="6">
        <v>51</v>
      </c>
      <c r="L49" s="7">
        <v>0.19860627177700349</v>
      </c>
      <c r="M49" s="7">
        <v>0.21254355400696864</v>
      </c>
      <c r="N49" s="7">
        <v>4.5296167247386762E-2</v>
      </c>
      <c r="O49" s="8">
        <v>3.0750000000000002</v>
      </c>
    </row>
    <row r="50" spans="7:15" x14ac:dyDescent="0.35">
      <c r="G50" t="s">
        <v>145</v>
      </c>
      <c r="H50" s="6">
        <v>35</v>
      </c>
      <c r="I50" s="6">
        <v>1</v>
      </c>
      <c r="J50" s="6">
        <v>5</v>
      </c>
      <c r="K50" s="6">
        <v>2</v>
      </c>
      <c r="L50" s="7">
        <v>0.22857142857142856</v>
      </c>
      <c r="M50" s="7">
        <v>0.34285714285714286</v>
      </c>
      <c r="N50" s="7">
        <v>2.8571428571428571E-2</v>
      </c>
      <c r="O50" s="8">
        <v>3.2941176470588234</v>
      </c>
    </row>
    <row r="51" spans="7:15" x14ac:dyDescent="0.35">
      <c r="G51" t="s">
        <v>147</v>
      </c>
      <c r="H51" s="6">
        <v>200</v>
      </c>
      <c r="I51" s="6">
        <v>0</v>
      </c>
      <c r="J51" s="6">
        <v>5</v>
      </c>
      <c r="K51" s="6">
        <v>12</v>
      </c>
      <c r="L51" s="7">
        <v>8.5000000000000006E-2</v>
      </c>
      <c r="M51" s="7">
        <v>0.28499999999999998</v>
      </c>
      <c r="N51" s="7">
        <v>7.4999999999999997E-2</v>
      </c>
      <c r="O51" s="8">
        <v>3.4747474747474749</v>
      </c>
    </row>
    <row r="52" spans="7:15" x14ac:dyDescent="0.35">
      <c r="G52" t="s">
        <v>149</v>
      </c>
      <c r="H52" s="6">
        <v>345</v>
      </c>
      <c r="I52" s="6">
        <v>2</v>
      </c>
      <c r="J52" s="6">
        <v>10</v>
      </c>
      <c r="K52" s="6">
        <v>44</v>
      </c>
      <c r="L52" s="7">
        <v>0.16231884057971013</v>
      </c>
      <c r="M52" s="7">
        <v>0.28115942028985508</v>
      </c>
      <c r="N52" s="7">
        <v>1.7391304347826087E-2</v>
      </c>
      <c r="O52" s="8">
        <v>3.3771929824561404</v>
      </c>
    </row>
    <row r="53" spans="7:15" x14ac:dyDescent="0.35">
      <c r="G53" t="s">
        <v>148</v>
      </c>
      <c r="H53" s="6">
        <v>123</v>
      </c>
      <c r="I53" s="6">
        <v>1</v>
      </c>
      <c r="J53" s="6">
        <v>5</v>
      </c>
      <c r="K53" s="6">
        <v>15</v>
      </c>
      <c r="L53" s="7">
        <v>0.17073170731707318</v>
      </c>
      <c r="M53" s="7">
        <v>0.17073170731707318</v>
      </c>
      <c r="N53" s="7">
        <v>6.5040650406504072E-2</v>
      </c>
      <c r="O53" s="8">
        <v>2.9166666666666665</v>
      </c>
    </row>
    <row r="54" spans="7:15" x14ac:dyDescent="0.35">
      <c r="G54" t="s">
        <v>150</v>
      </c>
      <c r="H54" s="6">
        <v>36</v>
      </c>
      <c r="I54" s="6">
        <v>1</v>
      </c>
      <c r="J54" s="6">
        <v>5</v>
      </c>
      <c r="K54" s="6">
        <v>1</v>
      </c>
      <c r="L54" s="7">
        <v>0.19444444444444445</v>
      </c>
      <c r="M54" s="7">
        <v>0.30555555555555558</v>
      </c>
      <c r="N54" s="7">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B1:P30"/>
  <sheetViews>
    <sheetView workbookViewId="0">
      <pane ySplit="1" topLeftCell="A2" activePane="bottomLeft" state="frozen"/>
      <selection activeCell="B1" sqref="B1"/>
      <selection pane="bottomLeft"/>
    </sheetView>
  </sheetViews>
  <sheetFormatPr defaultRowHeight="14.5" outlineLevelCol="1" x14ac:dyDescent="0.35"/>
  <cols>
    <col min="3" max="3" width="8.7265625" style="6" customWidth="1"/>
    <col min="4" max="4" width="12" style="6" hidden="1" customWidth="1" outlineLevel="1"/>
    <col min="5" max="5" width="6.54296875" style="6" hidden="1" customWidth="1" outlineLevel="1"/>
    <col min="6" max="6" width="11" style="6" hidden="1" customWidth="1" outlineLevel="1"/>
    <col min="7" max="7" width="13.54296875" customWidth="1" collapsed="1"/>
    <col min="8" max="8" width="10.1796875" bestFit="1" customWidth="1"/>
    <col min="9" max="9" width="10.453125" customWidth="1"/>
    <col min="13" max="13" width="12.81640625" customWidth="1"/>
    <col min="14" max="14" width="80.54296875" bestFit="1" customWidth="1"/>
  </cols>
  <sheetData>
    <row r="1" spans="2:16" ht="72.650000000000006" customHeight="1" x14ac:dyDescent="0.35">
      <c r="B1" s="2" t="s">
        <v>152</v>
      </c>
      <c r="C1" s="11" t="s">
        <v>158</v>
      </c>
      <c r="D1" s="11" t="s">
        <v>159</v>
      </c>
      <c r="E1" s="11" t="s">
        <v>160</v>
      </c>
      <c r="F1" s="11" t="s">
        <v>161</v>
      </c>
      <c r="G1" s="2" t="s">
        <v>170</v>
      </c>
      <c r="H1" s="2" t="s">
        <v>171</v>
      </c>
      <c r="I1" s="2" t="s">
        <v>172</v>
      </c>
      <c r="J1" s="2" t="s">
        <v>165</v>
      </c>
      <c r="L1" t="s">
        <v>181</v>
      </c>
      <c r="M1" s="11" t="s">
        <v>182</v>
      </c>
      <c r="N1" s="6" t="s">
        <v>183</v>
      </c>
      <c r="O1" s="6"/>
      <c r="P1" s="6"/>
    </row>
    <row r="2" spans="2:16" x14ac:dyDescent="0.35">
      <c r="B2">
        <v>1</v>
      </c>
      <c r="C2" s="6">
        <v>840</v>
      </c>
      <c r="D2" s="6">
        <v>8</v>
      </c>
      <c r="E2" s="6">
        <v>35</v>
      </c>
      <c r="F2" s="6">
        <v>142</v>
      </c>
      <c r="G2" s="7">
        <v>0.22023809523809523</v>
      </c>
      <c r="H2" s="7">
        <v>0.20833333333333334</v>
      </c>
      <c r="I2" s="7">
        <v>6.0714285714285714E-2</v>
      </c>
      <c r="J2" s="8">
        <v>2.9771359807460889</v>
      </c>
      <c r="L2" t="s">
        <v>184</v>
      </c>
      <c r="M2" s="6" t="s">
        <v>185</v>
      </c>
      <c r="N2" s="6" t="s">
        <v>186</v>
      </c>
      <c r="O2" s="6"/>
    </row>
    <row r="3" spans="2:16" x14ac:dyDescent="0.35">
      <c r="B3">
        <v>2</v>
      </c>
      <c r="C3" s="6">
        <v>969</v>
      </c>
      <c r="D3" s="6">
        <v>5</v>
      </c>
      <c r="E3" s="6">
        <v>25</v>
      </c>
      <c r="F3" s="6">
        <v>144</v>
      </c>
      <c r="G3" s="7">
        <v>0.17956656346749225</v>
      </c>
      <c r="H3" s="7">
        <v>0.22910216718266255</v>
      </c>
      <c r="I3" s="7">
        <v>1.8575851393188854E-2</v>
      </c>
      <c r="J3" s="8">
        <v>3.0956340956340958</v>
      </c>
      <c r="L3" t="s">
        <v>187</v>
      </c>
      <c r="M3" s="6" t="s">
        <v>130</v>
      </c>
      <c r="N3" s="6" t="s">
        <v>188</v>
      </c>
      <c r="O3" s="6"/>
    </row>
    <row r="4" spans="2:16" x14ac:dyDescent="0.35">
      <c r="B4">
        <v>3</v>
      </c>
      <c r="C4" s="6">
        <v>1378</v>
      </c>
      <c r="D4" s="6">
        <v>8</v>
      </c>
      <c r="E4" s="6">
        <v>40</v>
      </c>
      <c r="F4" s="6">
        <v>300</v>
      </c>
      <c r="G4" s="7">
        <v>0.2525399129172714</v>
      </c>
      <c r="H4" s="7">
        <v>0.19230769230769232</v>
      </c>
      <c r="I4" s="7">
        <v>5.2975326560232218E-2</v>
      </c>
      <c r="J4" s="8">
        <v>2.868575624082232</v>
      </c>
      <c r="L4" t="s">
        <v>189</v>
      </c>
      <c r="M4" s="6" t="s">
        <v>137</v>
      </c>
      <c r="N4" s="6" t="s">
        <v>190</v>
      </c>
      <c r="O4" s="6"/>
    </row>
    <row r="5" spans="2:16" x14ac:dyDescent="0.35">
      <c r="B5">
        <v>4</v>
      </c>
      <c r="C5" s="6">
        <v>2689</v>
      </c>
      <c r="D5" s="6">
        <v>12</v>
      </c>
      <c r="E5" s="6">
        <v>65</v>
      </c>
      <c r="F5" s="6">
        <v>632</v>
      </c>
      <c r="G5" s="7">
        <v>0.26366679062848641</v>
      </c>
      <c r="H5" s="7">
        <v>0.16623280029750837</v>
      </c>
      <c r="I5" s="7">
        <v>5.3923391595388621E-2</v>
      </c>
      <c r="J5" s="8">
        <v>2.7978963185574757</v>
      </c>
      <c r="L5" t="s">
        <v>191</v>
      </c>
      <c r="M5" s="6" t="s">
        <v>192</v>
      </c>
      <c r="N5" s="6" t="s">
        <v>193</v>
      </c>
      <c r="O5" s="6"/>
    </row>
    <row r="6" spans="2:16" x14ac:dyDescent="0.35">
      <c r="B6">
        <v>5</v>
      </c>
      <c r="C6" s="6">
        <v>3300</v>
      </c>
      <c r="D6" s="6">
        <v>18</v>
      </c>
      <c r="E6" s="6">
        <v>90</v>
      </c>
      <c r="F6" s="6">
        <v>717</v>
      </c>
      <c r="G6" s="7">
        <v>0.25</v>
      </c>
      <c r="H6" s="7">
        <v>0.1918181818181818</v>
      </c>
      <c r="I6" s="7">
        <v>8.6363636363636365E-2</v>
      </c>
      <c r="J6" s="8">
        <v>2.8649478207489256</v>
      </c>
      <c r="L6" t="s">
        <v>194</v>
      </c>
      <c r="M6" s="6" t="s">
        <v>195</v>
      </c>
      <c r="N6" s="6" t="s">
        <v>196</v>
      </c>
      <c r="O6" s="6"/>
    </row>
    <row r="7" spans="2:16" x14ac:dyDescent="0.35">
      <c r="B7">
        <v>6</v>
      </c>
      <c r="C7" s="6">
        <v>2054</v>
      </c>
      <c r="D7" s="6">
        <v>12</v>
      </c>
      <c r="E7" s="6">
        <v>55</v>
      </c>
      <c r="F7" s="6">
        <v>547</v>
      </c>
      <c r="G7" s="7">
        <v>0.29892891918208375</v>
      </c>
      <c r="H7" s="7">
        <v>0.11538461538461539</v>
      </c>
      <c r="I7" s="7">
        <v>3.3106134371957155E-2</v>
      </c>
      <c r="J7" s="8">
        <v>2.5858835143139189</v>
      </c>
      <c r="L7" t="s">
        <v>197</v>
      </c>
      <c r="M7" s="6" t="s">
        <v>95</v>
      </c>
      <c r="N7" s="6" t="s">
        <v>198</v>
      </c>
      <c r="O7" s="6"/>
    </row>
    <row r="8" spans="2:16" x14ac:dyDescent="0.35">
      <c r="B8">
        <v>7</v>
      </c>
      <c r="C8" s="6">
        <v>1456</v>
      </c>
      <c r="D8" s="6">
        <v>8</v>
      </c>
      <c r="E8" s="6">
        <v>40</v>
      </c>
      <c r="F8" s="6">
        <v>350</v>
      </c>
      <c r="G8" s="7">
        <v>0.27335164835164832</v>
      </c>
      <c r="H8" s="7">
        <v>0.16002747252747251</v>
      </c>
      <c r="I8" s="7">
        <v>3.9148351648351648E-2</v>
      </c>
      <c r="J8" s="8">
        <v>2.7895470383275263</v>
      </c>
      <c r="L8" t="s">
        <v>199</v>
      </c>
      <c r="M8" s="6" t="s">
        <v>200</v>
      </c>
      <c r="N8" s="6" t="s">
        <v>201</v>
      </c>
      <c r="O8" s="6"/>
    </row>
    <row r="9" spans="2:16" x14ac:dyDescent="0.35">
      <c r="B9">
        <v>8</v>
      </c>
      <c r="C9" s="6">
        <v>602</v>
      </c>
      <c r="D9" s="6">
        <v>6</v>
      </c>
      <c r="E9" s="6">
        <v>30</v>
      </c>
      <c r="F9" s="6">
        <v>79</v>
      </c>
      <c r="G9" s="7">
        <v>0.19102990033222592</v>
      </c>
      <c r="H9" s="7">
        <v>0.23089700996677742</v>
      </c>
      <c r="I9" s="7">
        <v>0.11129568106312292</v>
      </c>
      <c r="J9" s="8">
        <v>3.1013513513513513</v>
      </c>
      <c r="L9" t="s">
        <v>197</v>
      </c>
      <c r="M9" s="6" t="s">
        <v>95</v>
      </c>
      <c r="N9" s="6" t="s">
        <v>198</v>
      </c>
      <c r="O9" s="6"/>
    </row>
    <row r="10" spans="2:16" x14ac:dyDescent="0.35">
      <c r="B10">
        <v>9</v>
      </c>
      <c r="C10" s="6">
        <v>1429</v>
      </c>
      <c r="D10" s="6">
        <v>9</v>
      </c>
      <c r="E10" s="6">
        <v>45</v>
      </c>
      <c r="F10" s="6">
        <v>138</v>
      </c>
      <c r="G10" s="7">
        <v>0.13435969209237228</v>
      </c>
      <c r="H10" s="7">
        <v>0.26731980405878236</v>
      </c>
      <c r="I10" s="7">
        <v>7.2778166550034995E-2</v>
      </c>
      <c r="J10" s="8">
        <v>3.2885572139303481</v>
      </c>
      <c r="L10" t="s">
        <v>199</v>
      </c>
      <c r="M10" s="6" t="s">
        <v>200</v>
      </c>
      <c r="N10" s="6" t="s">
        <v>201</v>
      </c>
      <c r="O10" s="6"/>
    </row>
    <row r="11" spans="2:16" x14ac:dyDescent="0.35">
      <c r="B11">
        <v>10</v>
      </c>
      <c r="C11" s="6">
        <v>430</v>
      </c>
      <c r="D11" s="6">
        <v>3</v>
      </c>
      <c r="E11" s="6">
        <v>15</v>
      </c>
      <c r="F11" s="6">
        <v>57</v>
      </c>
      <c r="G11" s="7">
        <v>0.1744186046511628</v>
      </c>
      <c r="H11" s="7">
        <v>0.23953488372093024</v>
      </c>
      <c r="I11" s="7">
        <v>0.10232558139534884</v>
      </c>
      <c r="J11" s="8">
        <v>3.1792452830188678</v>
      </c>
      <c r="L11" t="s">
        <v>202</v>
      </c>
      <c r="M11" s="6" t="s">
        <v>102</v>
      </c>
      <c r="N11" s="6" t="s">
        <v>203</v>
      </c>
      <c r="O11" s="6"/>
    </row>
    <row r="12" spans="2:16" x14ac:dyDescent="0.35">
      <c r="L12" t="s">
        <v>204</v>
      </c>
      <c r="M12" s="6" t="s">
        <v>100</v>
      </c>
      <c r="N12" s="6" t="s">
        <v>205</v>
      </c>
      <c r="O12" s="6"/>
    </row>
    <row r="13" spans="2:16" x14ac:dyDescent="0.35">
      <c r="L13" t="s">
        <v>206</v>
      </c>
      <c r="M13" s="6" t="s">
        <v>207</v>
      </c>
      <c r="N13" s="6" t="s">
        <v>208</v>
      </c>
      <c r="O13" s="6"/>
    </row>
    <row r="19" spans="7:7" x14ac:dyDescent="0.35">
      <c r="G19" s="6"/>
    </row>
    <row r="21" spans="7:7" ht="14.5" customHeight="1" x14ac:dyDescent="0.35"/>
    <row r="23" spans="7:7" ht="14.5" customHeight="1" x14ac:dyDescent="0.35"/>
    <row r="25" spans="7:7" ht="14.5" customHeight="1" x14ac:dyDescent="0.35"/>
    <row r="27" spans="7:7" ht="14.5" customHeight="1" x14ac:dyDescent="0.35"/>
    <row r="30" spans="7:7" ht="14.5" customHeight="1" x14ac:dyDescent="0.35"/>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9DBA0-19D3-480E-B90D-92372298C364}">
  <dimension ref="J1:O96"/>
  <sheetViews>
    <sheetView workbookViewId="0"/>
  </sheetViews>
  <sheetFormatPr defaultRowHeight="14.5" x14ac:dyDescent="0.35"/>
  <cols>
    <col min="2" max="2" width="29.1796875" customWidth="1"/>
    <col min="3" max="3" width="12.54296875" customWidth="1"/>
    <col min="4" max="4" width="16.26953125" customWidth="1"/>
    <col min="10" max="10" width="33.81640625" customWidth="1"/>
    <col min="11" max="11" width="27.453125" customWidth="1"/>
    <col min="12" max="12" width="76.1796875" bestFit="1" customWidth="1"/>
    <col min="13" max="13" width="7.54296875" customWidth="1"/>
    <col min="14" max="14" width="4.1796875" customWidth="1"/>
    <col min="15" max="15" width="157.1796875" customWidth="1"/>
    <col min="16" max="16" width="4.453125" customWidth="1"/>
    <col min="17" max="17" width="4.26953125" customWidth="1"/>
  </cols>
  <sheetData>
    <row r="1" spans="10:15" ht="15" thickBot="1" x14ac:dyDescent="0.4"/>
    <row r="2" spans="10:15" ht="15" thickBot="1" x14ac:dyDescent="0.4">
      <c r="J2" t="s">
        <v>209</v>
      </c>
      <c r="K2" t="s">
        <v>210</v>
      </c>
      <c r="L2" t="s">
        <v>318</v>
      </c>
      <c r="N2" s="27" t="s">
        <v>156</v>
      </c>
      <c r="O2" s="28"/>
    </row>
    <row r="3" spans="10:15" x14ac:dyDescent="0.35">
      <c r="J3" t="s">
        <v>0</v>
      </c>
      <c r="K3" t="s">
        <v>0</v>
      </c>
      <c r="L3" t="s">
        <v>224</v>
      </c>
      <c r="N3" s="12">
        <v>1</v>
      </c>
      <c r="O3" s="21" t="s">
        <v>327</v>
      </c>
    </row>
    <row r="4" spans="10:15" x14ac:dyDescent="0.35">
      <c r="J4" t="s">
        <v>1</v>
      </c>
      <c r="K4" t="s">
        <v>1</v>
      </c>
      <c r="L4" t="s">
        <v>225</v>
      </c>
      <c r="N4" s="14">
        <v>2</v>
      </c>
      <c r="O4" s="13" t="s">
        <v>319</v>
      </c>
    </row>
    <row r="5" spans="10:15" x14ac:dyDescent="0.35">
      <c r="J5" t="s">
        <v>2</v>
      </c>
      <c r="K5" t="s">
        <v>2</v>
      </c>
      <c r="L5" t="s">
        <v>225</v>
      </c>
      <c r="N5" s="14">
        <v>6</v>
      </c>
      <c r="O5" s="13" t="s">
        <v>320</v>
      </c>
    </row>
    <row r="6" spans="10:15" x14ac:dyDescent="0.35">
      <c r="J6" t="s">
        <v>3</v>
      </c>
      <c r="K6" t="s">
        <v>3</v>
      </c>
      <c r="L6" t="s">
        <v>225</v>
      </c>
      <c r="N6" s="14">
        <v>9</v>
      </c>
      <c r="O6" s="13" t="s">
        <v>321</v>
      </c>
    </row>
    <row r="7" spans="10:15" x14ac:dyDescent="0.35">
      <c r="J7" t="s">
        <v>4</v>
      </c>
      <c r="K7" t="s">
        <v>4</v>
      </c>
      <c r="L7" t="s">
        <v>226</v>
      </c>
      <c r="N7" s="14">
        <v>10</v>
      </c>
      <c r="O7" s="13" t="s">
        <v>322</v>
      </c>
    </row>
    <row r="8" spans="10:15" x14ac:dyDescent="0.35">
      <c r="J8" t="s">
        <v>5</v>
      </c>
      <c r="K8" t="s">
        <v>5</v>
      </c>
      <c r="L8" t="s">
        <v>227</v>
      </c>
      <c r="N8" s="14">
        <v>12</v>
      </c>
      <c r="O8" s="13" t="s">
        <v>323</v>
      </c>
    </row>
    <row r="9" spans="10:15" x14ac:dyDescent="0.35">
      <c r="J9" t="s">
        <v>6</v>
      </c>
      <c r="K9" t="s">
        <v>6</v>
      </c>
      <c r="L9" t="s">
        <v>228</v>
      </c>
      <c r="N9" s="14">
        <v>13</v>
      </c>
      <c r="O9" s="13" t="s">
        <v>173</v>
      </c>
    </row>
    <row r="10" spans="10:15" x14ac:dyDescent="0.35">
      <c r="J10" t="s">
        <v>7</v>
      </c>
      <c r="K10" t="s">
        <v>211</v>
      </c>
      <c r="L10" t="s">
        <v>229</v>
      </c>
      <c r="N10" s="14">
        <v>14</v>
      </c>
      <c r="O10" s="13" t="s">
        <v>324</v>
      </c>
    </row>
    <row r="11" spans="10:15" x14ac:dyDescent="0.35">
      <c r="J11" t="s">
        <v>8</v>
      </c>
      <c r="K11" t="s">
        <v>8</v>
      </c>
      <c r="L11" t="s">
        <v>225</v>
      </c>
      <c r="N11" s="14">
        <v>18</v>
      </c>
      <c r="O11" s="13" t="s">
        <v>325</v>
      </c>
    </row>
    <row r="12" spans="10:15" ht="15" thickBot="1" x14ac:dyDescent="0.4">
      <c r="J12" t="s">
        <v>9</v>
      </c>
      <c r="K12" t="s">
        <v>212</v>
      </c>
      <c r="L12" t="s">
        <v>317</v>
      </c>
      <c r="N12" s="15">
        <v>19</v>
      </c>
      <c r="O12" s="16" t="s">
        <v>326</v>
      </c>
    </row>
    <row r="13" spans="10:15" x14ac:dyDescent="0.35">
      <c r="J13" t="s">
        <v>10</v>
      </c>
      <c r="K13" t="s">
        <v>213</v>
      </c>
      <c r="L13" t="s">
        <v>230</v>
      </c>
    </row>
    <row r="14" spans="10:15" x14ac:dyDescent="0.35">
      <c r="J14" t="s">
        <v>11</v>
      </c>
      <c r="K14" t="s">
        <v>214</v>
      </c>
      <c r="L14" t="s">
        <v>231</v>
      </c>
    </row>
    <row r="15" spans="10:15" x14ac:dyDescent="0.35">
      <c r="J15" t="s">
        <v>12</v>
      </c>
      <c r="K15" t="s">
        <v>215</v>
      </c>
      <c r="L15" t="s">
        <v>232</v>
      </c>
    </row>
    <row r="16" spans="10:15" x14ac:dyDescent="0.35">
      <c r="J16" t="s">
        <v>13</v>
      </c>
      <c r="K16" t="s">
        <v>216</v>
      </c>
      <c r="L16" t="s">
        <v>225</v>
      </c>
    </row>
    <row r="17" spans="10:12" x14ac:dyDescent="0.35">
      <c r="J17" t="s">
        <v>14</v>
      </c>
      <c r="K17" t="s">
        <v>217</v>
      </c>
      <c r="L17" t="s">
        <v>233</v>
      </c>
    </row>
    <row r="18" spans="10:12" x14ac:dyDescent="0.35">
      <c r="J18" t="s">
        <v>15</v>
      </c>
      <c r="K18" t="s">
        <v>15</v>
      </c>
      <c r="L18" t="s">
        <v>225</v>
      </c>
    </row>
    <row r="19" spans="10:12" x14ac:dyDescent="0.35">
      <c r="J19" t="s">
        <v>218</v>
      </c>
      <c r="K19" t="s">
        <v>219</v>
      </c>
      <c r="L19" t="s">
        <v>234</v>
      </c>
    </row>
    <row r="20" spans="10:12" x14ac:dyDescent="0.35">
      <c r="J20" t="s">
        <v>17</v>
      </c>
      <c r="K20" t="s">
        <v>220</v>
      </c>
      <c r="L20" t="s">
        <v>233</v>
      </c>
    </row>
    <row r="21" spans="10:12" x14ac:dyDescent="0.35">
      <c r="J21" t="s">
        <v>18</v>
      </c>
      <c r="K21" t="s">
        <v>18</v>
      </c>
      <c r="L21" t="s">
        <v>235</v>
      </c>
    </row>
    <row r="22" spans="10:12" x14ac:dyDescent="0.35">
      <c r="J22" t="s">
        <v>19</v>
      </c>
      <c r="K22" t="s">
        <v>221</v>
      </c>
      <c r="L22" t="s">
        <v>233</v>
      </c>
    </row>
    <row r="23" spans="10:12" x14ac:dyDescent="0.35">
      <c r="J23" t="s">
        <v>20</v>
      </c>
      <c r="K23" t="s">
        <v>222</v>
      </c>
      <c r="L23" t="s">
        <v>233</v>
      </c>
    </row>
    <row r="24" spans="10:12" x14ac:dyDescent="0.35">
      <c r="J24" t="s">
        <v>21</v>
      </c>
      <c r="K24" t="s">
        <v>223</v>
      </c>
      <c r="L24" t="s">
        <v>233</v>
      </c>
    </row>
    <row r="25" spans="10:12" x14ac:dyDescent="0.35">
      <c r="J25" t="s">
        <v>22</v>
      </c>
      <c r="K25" t="s">
        <v>22</v>
      </c>
      <c r="L25" t="s">
        <v>236</v>
      </c>
    </row>
    <row r="26" spans="10:12" x14ac:dyDescent="0.35">
      <c r="J26" t="s">
        <v>23</v>
      </c>
      <c r="K26" t="s">
        <v>23</v>
      </c>
      <c r="L26" t="s">
        <v>237</v>
      </c>
    </row>
    <row r="27" spans="10:12" x14ac:dyDescent="0.35">
      <c r="J27" t="s">
        <v>24</v>
      </c>
      <c r="K27" t="s">
        <v>24</v>
      </c>
      <c r="L27" t="s">
        <v>238</v>
      </c>
    </row>
    <row r="28" spans="10:12" x14ac:dyDescent="0.35">
      <c r="J28" t="s">
        <v>25</v>
      </c>
      <c r="K28" t="s">
        <v>25</v>
      </c>
      <c r="L28" t="s">
        <v>232</v>
      </c>
    </row>
    <row r="29" spans="10:12" x14ac:dyDescent="0.35">
      <c r="J29" t="s">
        <v>26</v>
      </c>
      <c r="K29" t="s">
        <v>26</v>
      </c>
      <c r="L29" t="s">
        <v>238</v>
      </c>
    </row>
    <row r="30" spans="10:12" x14ac:dyDescent="0.35">
      <c r="J30" t="s">
        <v>27</v>
      </c>
      <c r="K30" t="s">
        <v>27</v>
      </c>
      <c r="L30" t="s">
        <v>232</v>
      </c>
    </row>
    <row r="31" spans="10:12" x14ac:dyDescent="0.35">
      <c r="J31" t="s">
        <v>28</v>
      </c>
      <c r="K31" t="s">
        <v>28</v>
      </c>
      <c r="L31" t="s">
        <v>238</v>
      </c>
    </row>
    <row r="32" spans="10:12" x14ac:dyDescent="0.35">
      <c r="J32" t="s">
        <v>29</v>
      </c>
      <c r="K32" t="s">
        <v>29</v>
      </c>
      <c r="L32" t="s">
        <v>232</v>
      </c>
    </row>
    <row r="33" spans="10:12" x14ac:dyDescent="0.35">
      <c r="J33" t="s">
        <v>30</v>
      </c>
      <c r="K33" t="s">
        <v>239</v>
      </c>
      <c r="L33" t="s">
        <v>238</v>
      </c>
    </row>
    <row r="34" spans="10:12" x14ac:dyDescent="0.35">
      <c r="J34" t="s">
        <v>31</v>
      </c>
      <c r="K34" t="s">
        <v>31</v>
      </c>
      <c r="L34" t="s">
        <v>232</v>
      </c>
    </row>
    <row r="35" spans="10:12" x14ac:dyDescent="0.35">
      <c r="J35" t="s">
        <v>32</v>
      </c>
      <c r="K35" t="s">
        <v>32</v>
      </c>
      <c r="L35" t="s">
        <v>238</v>
      </c>
    </row>
    <row r="36" spans="10:12" x14ac:dyDescent="0.35">
      <c r="J36" t="s">
        <v>33</v>
      </c>
      <c r="K36" t="s">
        <v>33</v>
      </c>
      <c r="L36" t="s">
        <v>232</v>
      </c>
    </row>
    <row r="37" spans="10:12" x14ac:dyDescent="0.35">
      <c r="J37" t="s">
        <v>34</v>
      </c>
      <c r="K37" t="s">
        <v>34</v>
      </c>
      <c r="L37" t="s">
        <v>238</v>
      </c>
    </row>
    <row r="38" spans="10:12" x14ac:dyDescent="0.35">
      <c r="J38" t="s">
        <v>35</v>
      </c>
      <c r="K38" t="s">
        <v>35</v>
      </c>
      <c r="L38" t="s">
        <v>232</v>
      </c>
    </row>
    <row r="39" spans="10:12" x14ac:dyDescent="0.35">
      <c r="J39" t="s">
        <v>36</v>
      </c>
      <c r="K39" t="s">
        <v>36</v>
      </c>
      <c r="L39" t="s">
        <v>240</v>
      </c>
    </row>
    <row r="40" spans="10:12" x14ac:dyDescent="0.35">
      <c r="J40" t="s">
        <v>37</v>
      </c>
      <c r="K40" t="s">
        <v>241</v>
      </c>
      <c r="L40" t="s">
        <v>240</v>
      </c>
    </row>
    <row r="41" spans="10:12" x14ac:dyDescent="0.35">
      <c r="J41" t="s">
        <v>38</v>
      </c>
      <c r="K41" t="s">
        <v>242</v>
      </c>
      <c r="L41" t="s">
        <v>243</v>
      </c>
    </row>
    <row r="42" spans="10:12" x14ac:dyDescent="0.35">
      <c r="J42" t="s">
        <v>39</v>
      </c>
      <c r="K42" t="s">
        <v>244</v>
      </c>
      <c r="L42" t="s">
        <v>243</v>
      </c>
    </row>
    <row r="43" spans="10:12" x14ac:dyDescent="0.35">
      <c r="J43" t="s">
        <v>40</v>
      </c>
      <c r="K43" t="s">
        <v>245</v>
      </c>
      <c r="L43" t="s">
        <v>243</v>
      </c>
    </row>
    <row r="44" spans="10:12" x14ac:dyDescent="0.35">
      <c r="J44" t="s">
        <v>41</v>
      </c>
      <c r="K44" t="s">
        <v>246</v>
      </c>
      <c r="L44" t="s">
        <v>243</v>
      </c>
    </row>
    <row r="45" spans="10:12" x14ac:dyDescent="0.35">
      <c r="J45" t="s">
        <v>42</v>
      </c>
      <c r="K45" t="s">
        <v>247</v>
      </c>
      <c r="L45" t="s">
        <v>243</v>
      </c>
    </row>
    <row r="46" spans="10:12" x14ac:dyDescent="0.35">
      <c r="J46" t="s">
        <v>43</v>
      </c>
      <c r="K46" t="s">
        <v>248</v>
      </c>
      <c r="L46" t="s">
        <v>243</v>
      </c>
    </row>
    <row r="47" spans="10:12" x14ac:dyDescent="0.35">
      <c r="J47" t="s">
        <v>44</v>
      </c>
      <c r="K47" t="s">
        <v>249</v>
      </c>
      <c r="L47" t="s">
        <v>243</v>
      </c>
    </row>
    <row r="48" spans="10:12" x14ac:dyDescent="0.35">
      <c r="J48" t="s">
        <v>45</v>
      </c>
      <c r="K48" t="s">
        <v>250</v>
      </c>
      <c r="L48" t="s">
        <v>243</v>
      </c>
    </row>
    <row r="49" spans="10:12" x14ac:dyDescent="0.35">
      <c r="J49" t="s">
        <v>46</v>
      </c>
      <c r="K49" t="s">
        <v>46</v>
      </c>
      <c r="L49" t="s">
        <v>251</v>
      </c>
    </row>
    <row r="50" spans="10:12" x14ac:dyDescent="0.35">
      <c r="J50" t="s">
        <v>47</v>
      </c>
      <c r="K50" t="s">
        <v>47</v>
      </c>
      <c r="L50" t="s">
        <v>232</v>
      </c>
    </row>
    <row r="51" spans="10:12" x14ac:dyDescent="0.35">
      <c r="J51" t="s">
        <v>48</v>
      </c>
      <c r="K51" t="s">
        <v>48</v>
      </c>
      <c r="L51" t="s">
        <v>251</v>
      </c>
    </row>
    <row r="52" spans="10:12" x14ac:dyDescent="0.35">
      <c r="J52" t="s">
        <v>49</v>
      </c>
      <c r="K52" t="s">
        <v>49</v>
      </c>
      <c r="L52" t="s">
        <v>232</v>
      </c>
    </row>
    <row r="53" spans="10:12" x14ac:dyDescent="0.35">
      <c r="J53" t="s">
        <v>50</v>
      </c>
      <c r="K53" t="s">
        <v>50</v>
      </c>
      <c r="L53" t="s">
        <v>232</v>
      </c>
    </row>
    <row r="54" spans="10:12" x14ac:dyDescent="0.35">
      <c r="J54" t="s">
        <v>51</v>
      </c>
      <c r="K54" t="s">
        <v>51</v>
      </c>
      <c r="L54" t="s">
        <v>232</v>
      </c>
    </row>
    <row r="55" spans="10:12" x14ac:dyDescent="0.35">
      <c r="J55" t="s">
        <v>52</v>
      </c>
      <c r="K55" t="s">
        <v>252</v>
      </c>
      <c r="L55" t="s">
        <v>243</v>
      </c>
    </row>
    <row r="56" spans="10:12" x14ac:dyDescent="0.35">
      <c r="J56" t="s">
        <v>53</v>
      </c>
      <c r="K56" t="s">
        <v>253</v>
      </c>
      <c r="L56" t="s">
        <v>243</v>
      </c>
    </row>
    <row r="57" spans="10:12" x14ac:dyDescent="0.35">
      <c r="J57" t="s">
        <v>54</v>
      </c>
      <c r="K57" t="s">
        <v>254</v>
      </c>
      <c r="L57" t="s">
        <v>243</v>
      </c>
    </row>
    <row r="58" spans="10:12" x14ac:dyDescent="0.35">
      <c r="J58" t="s">
        <v>55</v>
      </c>
      <c r="K58" t="s">
        <v>255</v>
      </c>
      <c r="L58" t="s">
        <v>243</v>
      </c>
    </row>
    <row r="59" spans="10:12" x14ac:dyDescent="0.35">
      <c r="J59" t="s">
        <v>56</v>
      </c>
      <c r="K59" t="s">
        <v>256</v>
      </c>
      <c r="L59" t="s">
        <v>243</v>
      </c>
    </row>
    <row r="60" spans="10:12" x14ac:dyDescent="0.35">
      <c r="J60" t="s">
        <v>57</v>
      </c>
      <c r="K60" t="s">
        <v>257</v>
      </c>
      <c r="L60" t="s">
        <v>243</v>
      </c>
    </row>
    <row r="61" spans="10:12" x14ac:dyDescent="0.35">
      <c r="J61" t="s">
        <v>58</v>
      </c>
      <c r="K61" t="s">
        <v>258</v>
      </c>
      <c r="L61" t="s">
        <v>243</v>
      </c>
    </row>
    <row r="62" spans="10:12" x14ac:dyDescent="0.35">
      <c r="J62" t="s">
        <v>59</v>
      </c>
      <c r="K62" t="s">
        <v>259</v>
      </c>
      <c r="L62" t="s">
        <v>243</v>
      </c>
    </row>
    <row r="63" spans="10:12" x14ac:dyDescent="0.35">
      <c r="J63" t="s">
        <v>260</v>
      </c>
      <c r="K63" t="s">
        <v>261</v>
      </c>
      <c r="L63" t="s">
        <v>234</v>
      </c>
    </row>
    <row r="64" spans="10:12" x14ac:dyDescent="0.35">
      <c r="J64" t="s">
        <v>262</v>
      </c>
      <c r="K64" t="s">
        <v>263</v>
      </c>
      <c r="L64" t="s">
        <v>230</v>
      </c>
    </row>
    <row r="65" spans="10:12" x14ac:dyDescent="0.35">
      <c r="J65" t="s">
        <v>264</v>
      </c>
      <c r="K65" t="s">
        <v>265</v>
      </c>
      <c r="L65" t="s">
        <v>230</v>
      </c>
    </row>
    <row r="66" spans="10:12" x14ac:dyDescent="0.35">
      <c r="J66" t="s">
        <v>266</v>
      </c>
      <c r="K66" t="s">
        <v>267</v>
      </c>
      <c r="L66" t="s">
        <v>230</v>
      </c>
    </row>
    <row r="67" spans="10:12" x14ac:dyDescent="0.35">
      <c r="J67" t="s">
        <v>268</v>
      </c>
      <c r="K67" t="s">
        <v>269</v>
      </c>
      <c r="L67" t="s">
        <v>230</v>
      </c>
    </row>
    <row r="68" spans="10:12" x14ac:dyDescent="0.35">
      <c r="J68" t="s">
        <v>270</v>
      </c>
      <c r="K68" t="s">
        <v>271</v>
      </c>
      <c r="L68" t="s">
        <v>230</v>
      </c>
    </row>
    <row r="69" spans="10:12" x14ac:dyDescent="0.35">
      <c r="J69" t="s">
        <v>272</v>
      </c>
      <c r="K69" t="s">
        <v>273</v>
      </c>
      <c r="L69" t="s">
        <v>230</v>
      </c>
    </row>
    <row r="70" spans="10:12" x14ac:dyDescent="0.35">
      <c r="J70" t="s">
        <v>274</v>
      </c>
      <c r="K70" t="s">
        <v>275</v>
      </c>
      <c r="L70" t="s">
        <v>230</v>
      </c>
    </row>
    <row r="71" spans="10:12" x14ac:dyDescent="0.35">
      <c r="J71" t="s">
        <v>276</v>
      </c>
      <c r="K71" t="s">
        <v>277</v>
      </c>
      <c r="L71" t="s">
        <v>234</v>
      </c>
    </row>
    <row r="72" spans="10:12" x14ac:dyDescent="0.35">
      <c r="J72" t="s">
        <v>278</v>
      </c>
      <c r="K72" t="s">
        <v>279</v>
      </c>
      <c r="L72" t="s">
        <v>230</v>
      </c>
    </row>
    <row r="73" spans="10:12" x14ac:dyDescent="0.35">
      <c r="J73" t="s">
        <v>280</v>
      </c>
      <c r="K73" t="s">
        <v>281</v>
      </c>
      <c r="L73" t="s">
        <v>230</v>
      </c>
    </row>
    <row r="74" spans="10:12" x14ac:dyDescent="0.35">
      <c r="J74" t="s">
        <v>282</v>
      </c>
      <c r="K74" t="s">
        <v>283</v>
      </c>
      <c r="L74" t="s">
        <v>230</v>
      </c>
    </row>
    <row r="75" spans="10:12" x14ac:dyDescent="0.35">
      <c r="J75" t="s">
        <v>284</v>
      </c>
      <c r="K75" t="s">
        <v>285</v>
      </c>
      <c r="L75" t="s">
        <v>230</v>
      </c>
    </row>
    <row r="76" spans="10:12" x14ac:dyDescent="0.35">
      <c r="J76" t="s">
        <v>286</v>
      </c>
      <c r="K76" t="s">
        <v>287</v>
      </c>
      <c r="L76" t="s">
        <v>230</v>
      </c>
    </row>
    <row r="77" spans="10:12" x14ac:dyDescent="0.35">
      <c r="J77" t="s">
        <v>288</v>
      </c>
      <c r="K77" t="s">
        <v>289</v>
      </c>
      <c r="L77" t="s">
        <v>230</v>
      </c>
    </row>
    <row r="78" spans="10:12" x14ac:dyDescent="0.35">
      <c r="J78" t="s">
        <v>290</v>
      </c>
      <c r="K78" t="s">
        <v>291</v>
      </c>
      <c r="L78" t="s">
        <v>230</v>
      </c>
    </row>
    <row r="79" spans="10:12" x14ac:dyDescent="0.35">
      <c r="J79" t="s">
        <v>292</v>
      </c>
      <c r="K79" t="s">
        <v>293</v>
      </c>
      <c r="L79" t="s">
        <v>234</v>
      </c>
    </row>
    <row r="80" spans="10:12" x14ac:dyDescent="0.35">
      <c r="J80" t="s">
        <v>294</v>
      </c>
      <c r="K80" t="s">
        <v>295</v>
      </c>
      <c r="L80" t="s">
        <v>230</v>
      </c>
    </row>
    <row r="81" spans="10:12" x14ac:dyDescent="0.35">
      <c r="J81" t="s">
        <v>296</v>
      </c>
      <c r="K81" t="s">
        <v>297</v>
      </c>
      <c r="L81" t="s">
        <v>230</v>
      </c>
    </row>
    <row r="82" spans="10:12" x14ac:dyDescent="0.35">
      <c r="J82" t="s">
        <v>298</v>
      </c>
      <c r="K82" t="s">
        <v>299</v>
      </c>
      <c r="L82" t="s">
        <v>230</v>
      </c>
    </row>
    <row r="83" spans="10:12" x14ac:dyDescent="0.35">
      <c r="J83" t="s">
        <v>300</v>
      </c>
      <c r="K83" t="s">
        <v>301</v>
      </c>
      <c r="L83" t="s">
        <v>230</v>
      </c>
    </row>
    <row r="84" spans="10:12" x14ac:dyDescent="0.35">
      <c r="J84" t="s">
        <v>302</v>
      </c>
      <c r="K84" t="s">
        <v>303</v>
      </c>
      <c r="L84" t="s">
        <v>230</v>
      </c>
    </row>
    <row r="85" spans="10:12" x14ac:dyDescent="0.35">
      <c r="J85" t="s">
        <v>304</v>
      </c>
      <c r="K85" t="s">
        <v>305</v>
      </c>
      <c r="L85" t="s">
        <v>230</v>
      </c>
    </row>
    <row r="86" spans="10:12" x14ac:dyDescent="0.35">
      <c r="J86" t="s">
        <v>306</v>
      </c>
      <c r="K86" t="s">
        <v>307</v>
      </c>
      <c r="L86" t="s">
        <v>230</v>
      </c>
    </row>
    <row r="87" spans="10:12" x14ac:dyDescent="0.35">
      <c r="J87" t="s">
        <v>84</v>
      </c>
      <c r="K87" t="s">
        <v>308</v>
      </c>
      <c r="L87" t="s">
        <v>309</v>
      </c>
    </row>
    <row r="88" spans="10:12" x14ac:dyDescent="0.35">
      <c r="J88" t="s">
        <v>85</v>
      </c>
      <c r="K88" t="s">
        <v>310</v>
      </c>
      <c r="L88" t="s">
        <v>230</v>
      </c>
    </row>
    <row r="89" spans="10:12" x14ac:dyDescent="0.35">
      <c r="J89" t="s">
        <v>86</v>
      </c>
      <c r="K89" t="s">
        <v>311</v>
      </c>
      <c r="L89" t="s">
        <v>230</v>
      </c>
    </row>
    <row r="90" spans="10:12" x14ac:dyDescent="0.35">
      <c r="J90" t="s">
        <v>312</v>
      </c>
      <c r="K90" t="s">
        <v>313</v>
      </c>
      <c r="L90" t="s">
        <v>314</v>
      </c>
    </row>
    <row r="91" spans="10:12" x14ac:dyDescent="0.35">
      <c r="J91" t="s">
        <v>88</v>
      </c>
      <c r="K91" t="s">
        <v>88</v>
      </c>
      <c r="L91" t="s">
        <v>230</v>
      </c>
    </row>
    <row r="92" spans="10:12" x14ac:dyDescent="0.35">
      <c r="J92" t="s">
        <v>89</v>
      </c>
      <c r="K92" t="s">
        <v>89</v>
      </c>
      <c r="L92" t="s">
        <v>230</v>
      </c>
    </row>
    <row r="93" spans="10:12" x14ac:dyDescent="0.35">
      <c r="J93" t="s">
        <v>90</v>
      </c>
      <c r="K93" t="s">
        <v>90</v>
      </c>
      <c r="L93" t="s">
        <v>230</v>
      </c>
    </row>
    <row r="94" spans="10:12" x14ac:dyDescent="0.35">
      <c r="J94" t="s">
        <v>91</v>
      </c>
      <c r="K94" t="s">
        <v>91</v>
      </c>
      <c r="L94" t="s">
        <v>230</v>
      </c>
    </row>
    <row r="95" spans="10:12" x14ac:dyDescent="0.35">
      <c r="J95" t="s">
        <v>92</v>
      </c>
      <c r="K95" t="s">
        <v>315</v>
      </c>
      <c r="L95" t="s">
        <v>225</v>
      </c>
    </row>
    <row r="96" spans="10:12" x14ac:dyDescent="0.35">
      <c r="J96" t="s">
        <v>93</v>
      </c>
      <c r="K96" t="s">
        <v>316</v>
      </c>
      <c r="L96" t="s">
        <v>234</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Oct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2022-12-06T21:40:55Z</dcterms:modified>
</cp:coreProperties>
</file>