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73B04B00-ABB2-44F2-A2A7-6D7383DF934F}"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Z4" i="5" s="1"/>
  <c r="Y5" i="5"/>
  <c r="Z5" i="5" s="1"/>
  <c r="Y6" i="5"/>
  <c r="Z6" i="5" s="1"/>
  <c r="Y7" i="5"/>
  <c r="Y8" i="5"/>
  <c r="Y9" i="5"/>
  <c r="AA9" i="5" s="1"/>
  <c r="Y10" i="5"/>
  <c r="AA10" i="5" s="1"/>
  <c r="Y11" i="5"/>
  <c r="AA11" i="5" s="1"/>
  <c r="Y12" i="5"/>
  <c r="Z12" i="5" s="1"/>
  <c r="Y13" i="5"/>
  <c r="Z13" i="5" s="1"/>
  <c r="Y14" i="5"/>
  <c r="Z14" i="5" s="1"/>
  <c r="Y15" i="5"/>
  <c r="AA15" i="5" s="1"/>
  <c r="Y19" i="5"/>
  <c r="Y20" i="5"/>
  <c r="Y21" i="5"/>
  <c r="Y22" i="5"/>
  <c r="Y23" i="5"/>
  <c r="Y24" i="5"/>
  <c r="Y25" i="5"/>
  <c r="Y26" i="5"/>
  <c r="Y27" i="5"/>
  <c r="Y28" i="5"/>
  <c r="Y29" i="5" l="1"/>
  <c r="Z8" i="5"/>
  <c r="Z15" i="5"/>
  <c r="Z7" i="5"/>
  <c r="AA8" i="5"/>
  <c r="Z11" i="5"/>
  <c r="AA7"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<sst xmlns="http://schemas.openxmlformats.org/spreadsheetml/2006/main" count="3462" uniqueCount="705">
  <si>
    <t>505004</t>
  </si>
  <si>
    <t>505009</t>
  </si>
  <si>
    <t>505010</t>
  </si>
  <si>
    <t>505016</t>
  </si>
  <si>
    <t>505017</t>
  </si>
  <si>
    <t>505024</t>
  </si>
  <si>
    <t>505027</t>
  </si>
  <si>
    <t>505033</t>
  </si>
  <si>
    <t>505042</t>
  </si>
  <si>
    <t>505059</t>
  </si>
  <si>
    <t>505070</t>
  </si>
  <si>
    <t>505074</t>
  </si>
  <si>
    <t>505075</t>
  </si>
  <si>
    <t>505080</t>
  </si>
  <si>
    <t>505081</t>
  </si>
  <si>
    <t>505085</t>
  </si>
  <si>
    <t>505086</t>
  </si>
  <si>
    <t>505092</t>
  </si>
  <si>
    <t>505093</t>
  </si>
  <si>
    <t>505096</t>
  </si>
  <si>
    <t>505098</t>
  </si>
  <si>
    <t>505099</t>
  </si>
  <si>
    <t>505114</t>
  </si>
  <si>
    <t>505123</t>
  </si>
  <si>
    <t>505126</t>
  </si>
  <si>
    <t>505128</t>
  </si>
  <si>
    <t>505140</t>
  </si>
  <si>
    <t>505151</t>
  </si>
  <si>
    <t>505154</t>
  </si>
  <si>
    <t>505181</t>
  </si>
  <si>
    <t>505182</t>
  </si>
  <si>
    <t>505183</t>
  </si>
  <si>
    <t>505185</t>
  </si>
  <si>
    <t>505188</t>
  </si>
  <si>
    <t>505195</t>
  </si>
  <si>
    <t>505202</t>
  </si>
  <si>
    <t>505204</t>
  </si>
  <si>
    <t>505206</t>
  </si>
  <si>
    <t>505210</t>
  </si>
  <si>
    <t>505211</t>
  </si>
  <si>
    <t>505216</t>
  </si>
  <si>
    <t>505217</t>
  </si>
  <si>
    <t>505223</t>
  </si>
  <si>
    <t>505226</t>
  </si>
  <si>
    <t>505230</t>
  </si>
  <si>
    <t>505232</t>
  </si>
  <si>
    <t>505236</t>
  </si>
  <si>
    <t>505239</t>
  </si>
  <si>
    <t>505240</t>
  </si>
  <si>
    <t>505243</t>
  </si>
  <si>
    <t>505246</t>
  </si>
  <si>
    <t>505251</t>
  </si>
  <si>
    <t>505252</t>
  </si>
  <si>
    <t>505254</t>
  </si>
  <si>
    <t>505255</t>
  </si>
  <si>
    <t>505257</t>
  </si>
  <si>
    <t>505260</t>
  </si>
  <si>
    <t>505261</t>
  </si>
  <si>
    <t>505262</t>
  </si>
  <si>
    <t>505263</t>
  </si>
  <si>
    <t>505264</t>
  </si>
  <si>
    <t>505265</t>
  </si>
  <si>
    <t>505269</t>
  </si>
  <si>
    <t>505270</t>
  </si>
  <si>
    <t>505272</t>
  </si>
  <si>
    <t>505273</t>
  </si>
  <si>
    <t>505275</t>
  </si>
  <si>
    <t>505276</t>
  </si>
  <si>
    <t>505280</t>
  </si>
  <si>
    <t>505283</t>
  </si>
  <si>
    <t>505289</t>
  </si>
  <si>
    <t>505290</t>
  </si>
  <si>
    <t>505294</t>
  </si>
  <si>
    <t>505296</t>
  </si>
  <si>
    <t>505299</t>
  </si>
  <si>
    <t>505303</t>
  </si>
  <si>
    <t>505304</t>
  </si>
  <si>
    <t>505306</t>
  </si>
  <si>
    <t>505309</t>
  </si>
  <si>
    <t>505311</t>
  </si>
  <si>
    <t>505313</t>
  </si>
  <si>
    <t>505315</t>
  </si>
  <si>
    <t>505318</t>
  </si>
  <si>
    <t>505319</t>
  </si>
  <si>
    <t>505320</t>
  </si>
  <si>
    <t>505322</t>
  </si>
  <si>
    <t>505324</t>
  </si>
  <si>
    <t>505325</t>
  </si>
  <si>
    <t>505326</t>
  </si>
  <si>
    <t>505327</t>
  </si>
  <si>
    <t>505329</t>
  </si>
  <si>
    <t>505331</t>
  </si>
  <si>
    <t>505334</t>
  </si>
  <si>
    <t>505338</t>
  </si>
  <si>
    <t>505339</t>
  </si>
  <si>
    <t>505341</t>
  </si>
  <si>
    <t>505344</t>
  </si>
  <si>
    <t>505346</t>
  </si>
  <si>
    <t>505347</t>
  </si>
  <si>
    <t>505348</t>
  </si>
  <si>
    <t>505349</t>
  </si>
  <si>
    <t>505350</t>
  </si>
  <si>
    <t>505351</t>
  </si>
  <si>
    <t>505355</t>
  </si>
  <si>
    <t>505358</t>
  </si>
  <si>
    <t>505361</t>
  </si>
  <si>
    <t>505362</t>
  </si>
  <si>
    <t>505367</t>
  </si>
  <si>
    <t>505369</t>
  </si>
  <si>
    <t>505371</t>
  </si>
  <si>
    <t>505372</t>
  </si>
  <si>
    <t>505373</t>
  </si>
  <si>
    <t>505376</t>
  </si>
  <si>
    <t>505379</t>
  </si>
  <si>
    <t>505382</t>
  </si>
  <si>
    <t>505383</t>
  </si>
  <si>
    <t>505386</t>
  </si>
  <si>
    <t>505387</t>
  </si>
  <si>
    <t>505389</t>
  </si>
  <si>
    <t>505390</t>
  </si>
  <si>
    <t>505393</t>
  </si>
  <si>
    <t>505395</t>
  </si>
  <si>
    <t>505400</t>
  </si>
  <si>
    <t>505401</t>
  </si>
  <si>
    <t>505403</t>
  </si>
  <si>
    <t>505404</t>
  </si>
  <si>
    <t>505405</t>
  </si>
  <si>
    <t>505406</t>
  </si>
  <si>
    <t>505407</t>
  </si>
  <si>
    <t>505409</t>
  </si>
  <si>
    <t>505411</t>
  </si>
  <si>
    <t>505413</t>
  </si>
  <si>
    <t>505414</t>
  </si>
  <si>
    <t>505416</t>
  </si>
  <si>
    <t>505417</t>
  </si>
  <si>
    <t>505418</t>
  </si>
  <si>
    <t>505421</t>
  </si>
  <si>
    <t>505429</t>
  </si>
  <si>
    <t>505430</t>
  </si>
  <si>
    <t>505431</t>
  </si>
  <si>
    <t>505434</t>
  </si>
  <si>
    <t>505435</t>
  </si>
  <si>
    <t>505436</t>
  </si>
  <si>
    <t>505437</t>
  </si>
  <si>
    <t>505439</t>
  </si>
  <si>
    <t>505441</t>
  </si>
  <si>
    <t>505442</t>
  </si>
  <si>
    <t>505453</t>
  </si>
  <si>
    <t>505454</t>
  </si>
  <si>
    <t>505455</t>
  </si>
  <si>
    <t>505463</t>
  </si>
  <si>
    <t>505465</t>
  </si>
  <si>
    <t>505469</t>
  </si>
  <si>
    <t>505470</t>
  </si>
  <si>
    <t>505473</t>
  </si>
  <si>
    <t>505474</t>
  </si>
  <si>
    <t>505475</t>
  </si>
  <si>
    <t>505478</t>
  </si>
  <si>
    <t>505483</t>
  </si>
  <si>
    <t>505484</t>
  </si>
  <si>
    <t>505485</t>
  </si>
  <si>
    <t>505488</t>
  </si>
  <si>
    <t>505491</t>
  </si>
  <si>
    <t>505493</t>
  </si>
  <si>
    <t>505496</t>
  </si>
  <si>
    <t>505498</t>
  </si>
  <si>
    <t>505499</t>
  </si>
  <si>
    <t>505500</t>
  </si>
  <si>
    <t>505503</t>
  </si>
  <si>
    <t>505504</t>
  </si>
  <si>
    <t>505507</t>
  </si>
  <si>
    <t>505509</t>
  </si>
  <si>
    <t>505510</t>
  </si>
  <si>
    <t>505512</t>
  </si>
  <si>
    <t>505513</t>
  </si>
  <si>
    <t>505514</t>
  </si>
  <si>
    <t>505515</t>
  </si>
  <si>
    <t>505517</t>
  </si>
  <si>
    <t>505518</t>
  </si>
  <si>
    <t>505519</t>
  </si>
  <si>
    <t>505520</t>
  </si>
  <si>
    <t>505522</t>
  </si>
  <si>
    <t>505525</t>
  </si>
  <si>
    <t>505526</t>
  </si>
  <si>
    <t>505527</t>
  </si>
  <si>
    <t>505528</t>
  </si>
  <si>
    <t>505529</t>
  </si>
  <si>
    <t>505530</t>
  </si>
  <si>
    <t>505531</t>
  </si>
  <si>
    <t>505532</t>
  </si>
  <si>
    <t>505533</t>
  </si>
  <si>
    <t>50A174</t>
  </si>
  <si>
    <t>SHARON CARE CENTER</t>
  </si>
  <si>
    <t>PARK RIDGE CARE CENTER</t>
  </si>
  <si>
    <t>WASHINGTON CARE CENTER</t>
  </si>
  <si>
    <t>CHRISTIAN HEALTH CARE CENTER</t>
  </si>
  <si>
    <t>BAYVIEW MANOR</t>
  </si>
  <si>
    <t>ISSAQUAH NURSING AND REHABILITATION CENTER</t>
  </si>
  <si>
    <t>GARDEN VILLAGE</t>
  </si>
  <si>
    <t>GRAYS HARBOR HEALTH &amp; REHABILITATION CENTER</t>
  </si>
  <si>
    <t>FRANKLIN HILLS HEALTH &amp; REHAB CENTER</t>
  </si>
  <si>
    <t>HEARTHSTONE, THE</t>
  </si>
  <si>
    <t>ROCKWOOD SOUTH HILL</t>
  </si>
  <si>
    <t>BALLARD  CENTER</t>
  </si>
  <si>
    <t>PANORAMA CITY CONV &amp; REHAB CTR</t>
  </si>
  <si>
    <t>LIFE CARE CENTER OF RICHLAND</t>
  </si>
  <si>
    <t>PARK MANOR REHABILITATION CTR</t>
  </si>
  <si>
    <t>REGENCY AT THE PARK</t>
  </si>
  <si>
    <t>LIFE CARE CENTER OF KENNEWICK</t>
  </si>
  <si>
    <t>PACIFIC CARE AND REHABILITATION</t>
  </si>
  <si>
    <t>CRESCENT HEALTH CARE, INC</t>
  </si>
  <si>
    <t>LANDMARK CARE AND REHABILITATION</t>
  </si>
  <si>
    <t>ALDERWOOD PARK HEALTH AND REHAB OF CASCADIA</t>
  </si>
  <si>
    <t>ORCHARD PARK HEALTH CARE &amp; REHAB CENTER</t>
  </si>
  <si>
    <t>TOPPENISH NURSING &amp; REHAB CENTER</t>
  </si>
  <si>
    <t>SHUKSAN HEALTHCARE CENTER</t>
  </si>
  <si>
    <t>GOOD SAMARITAN SOCIETY - SPOKANE VALLEY</t>
  </si>
  <si>
    <t>GARDENS ON UNIVERSITY, THE</t>
  </si>
  <si>
    <t>BREMERTON CONVALESCENT &amp; REHABILITATION CENTER</t>
  </si>
  <si>
    <t>AVALON HEALTH &amp; REHABILITATION CENTER - PASCO</t>
  </si>
  <si>
    <t>SEQUIM HEALTH &amp; REHABILITATION</t>
  </si>
  <si>
    <t>HIGHLAND HEALTH AND REHABILITATION</t>
  </si>
  <si>
    <t>CASHMERE POST ACUTE</t>
  </si>
  <si>
    <t>TACOMA NURSING AND REHABILITATION CENTER</t>
  </si>
  <si>
    <t>REDMOND CARE AND REHABILITATION CENTER</t>
  </si>
  <si>
    <t>PROVIDENCE MOUNT ST VINCENT</t>
  </si>
  <si>
    <t>AVAMERE HERITAGE REHABILITATION OF TACOMA</t>
  </si>
  <si>
    <t>CRESTWOOD HEALTH AND REHABILITATION CENTER</t>
  </si>
  <si>
    <t>LIFE CARE CENTER OF FEDERAL WAY</t>
  </si>
  <si>
    <t>NORTH AUBURN REHAB &amp; HEALTH CENTER</t>
  </si>
  <si>
    <t>ARCADIA HEALTHCARE - TALBOT</t>
  </si>
  <si>
    <t>QUEEN ANNE HEALTHCARE</t>
  </si>
  <si>
    <t>THE OAKS AT TIMBERLINE</t>
  </si>
  <si>
    <t>LIFE CARE CENTER OF PORT ORCHARD</t>
  </si>
  <si>
    <t>PUYALLUP NURSING AND REHABILITATION CENTER</t>
  </si>
  <si>
    <t>SOUNDVIEW REHABILITATION AND HEALTH CARE INC</t>
  </si>
  <si>
    <t>STAFFORD HEALTHCARE AT RIDGEMONT</t>
  </si>
  <si>
    <t>AVAMERE BELLINGHAM HEALTH CARE &amp; REHAB SERVICES</t>
  </si>
  <si>
    <t>PRESTIGE CARE &amp; REHABILITATION - SUNNYSIDE</t>
  </si>
  <si>
    <t>FIR LANE HEALTH AND REHAB CTR</t>
  </si>
  <si>
    <t>WOODLAND CONVALESCENT CENTER</t>
  </si>
  <si>
    <t>ALDERCREST HEALTH &amp; REHAB CENTER</t>
  </si>
  <si>
    <t>PARK ROSE CARE CENTER</t>
  </si>
  <si>
    <t>FOREST RIDGE HEALTH &amp; REHAB</t>
  </si>
  <si>
    <t>OLYMPIA TRANSITIONAL CARE AND REHABILITATION</t>
  </si>
  <si>
    <t>AVALON CARE CENTER - PULLMAN</t>
  </si>
  <si>
    <t>COLFAX OF CASCADIA, LLC</t>
  </si>
  <si>
    <t>BURIEN NURSING AND REHABILITATION CENTER</t>
  </si>
  <si>
    <t>ROO LAN HEALTH &amp; REHAB</t>
  </si>
  <si>
    <t>AVALON CARE CENTER - OTHELLO LLC</t>
  </si>
  <si>
    <t>ALDERWOOD MANOR</t>
  </si>
  <si>
    <t>HUDSON BAY HEALTH AND REHABILITATION</t>
  </si>
  <si>
    <t>LAKE RIDGE CENTER</t>
  </si>
  <si>
    <t>SHORELINE HEALTH AND REHABILITATION</t>
  </si>
  <si>
    <t>PRESTIGE POST-ACUTE &amp; REHAB CTR - KITTITAS VALLEY</t>
  </si>
  <si>
    <t>AVAMERE AT PACIFIC RIDGE</t>
  </si>
  <si>
    <t>EMERALD CARE</t>
  </si>
  <si>
    <t>VANCOUVER SPECIALTY AND REHAB CARE</t>
  </si>
  <si>
    <t>PARK WEST CARE CENTER</t>
  </si>
  <si>
    <t>LIFE CARE CENTER OF MOUNT VERNON</t>
  </si>
  <si>
    <t>PRESTIGE CARE &amp; REHABILITATION - CAMAS</t>
  </si>
  <si>
    <t>PRESTIGE CARE &amp; REHABILITATION - PINEWOOD TERRACE</t>
  </si>
  <si>
    <t>FRONTIER REHAB &amp; EXTENDED CARE</t>
  </si>
  <si>
    <t>ARCADIA HEALTHCARE - RENTON</t>
  </si>
  <si>
    <t>CLARKSTON HEALTH AND REHAB OF CASCADIA</t>
  </si>
  <si>
    <t>PROMEDICA SKILLED NURSING AND REHAB (TACOMA)</t>
  </si>
  <si>
    <t>STAFFORD HEALTHCARE AT BELMONT</t>
  </si>
  <si>
    <t>BEACON HILL REHABILITATION</t>
  </si>
  <si>
    <t>ST FRANCIS OF BELLINGHAM</t>
  </si>
  <si>
    <t>PUGET SOUND HEALTHCARE CENTER</t>
  </si>
  <si>
    <t>REGENCY OMAK</t>
  </si>
  <si>
    <t>RAINIER REHABILITATION</t>
  </si>
  <si>
    <t>LIFE CARE CENTER OF PORT TOWNSEND</t>
  </si>
  <si>
    <t>REGENCY COUPEVILLE REHAB AND NURSING CENTER</t>
  </si>
  <si>
    <t>SEATTLE MEDICAL POST ACUTE CARE</t>
  </si>
  <si>
    <t>HALLMARK MANOR</t>
  </si>
  <si>
    <t>MIRA VISTA CARE CENTER</t>
  </si>
  <si>
    <t>LIFE CARE CENTER OF SKAGIT VALLEY</t>
  </si>
  <si>
    <t>PROMEDICA SKILLED NURSING AND REHAB (LYNNWOOD)</t>
  </si>
  <si>
    <t>COLUMBIA CREST CENTER</t>
  </si>
  <si>
    <t>PROMEDICA SKILLED NURSING AND REHAB (SPOKANE)</t>
  </si>
  <si>
    <t>LIFE CARE CENTER OF PUYALLUP</t>
  </si>
  <si>
    <t>BAINBRIDGE ISLAND HEALTH &amp; REHAB CENTER</t>
  </si>
  <si>
    <t>HEARTWOOD EXTENDED HEALTHCARE</t>
  </si>
  <si>
    <t>AVAMERE OLYMPIC REHABILITATION OF SEQUIM</t>
  </si>
  <si>
    <t>BUENA VISTA HEALTHCARE</t>
  </si>
  <si>
    <t>BROOKFIELD HEALTH AND REHAB OF CASCADIA</t>
  </si>
  <si>
    <t>LIFE CARE CENTER OF KIRKLAND</t>
  </si>
  <si>
    <t>SNOHOMISH OF CASCADIA, LLC</t>
  </si>
  <si>
    <t>NORTH BEND POST ACUTE</t>
  </si>
  <si>
    <t>DISCOVERY NURSING &amp; REHAB OF VANCOUVER</t>
  </si>
  <si>
    <t>CANTERBURY HOUSE</t>
  </si>
  <si>
    <t>CHENEY CARE CENTER</t>
  </si>
  <si>
    <t>THE OAKS AT LAKEWOOD</t>
  </si>
  <si>
    <t>GOOD SAMARITAN HEALTH CARE CTR</t>
  </si>
  <si>
    <t>WILLAPA HARBOR HEALTH AND REHAB</t>
  </si>
  <si>
    <t>REGENCY CARE CENTER AT MONROE</t>
  </si>
  <si>
    <t>ARLINGTON HEALTH AND REHABILITATION</t>
  </si>
  <si>
    <t>AUBURN POST ACUTE</t>
  </si>
  <si>
    <t>RIVERSIDE NURSING &amp; REHAB CTR</t>
  </si>
  <si>
    <t>AMERICANA HEALTH &amp; REHAB CTR</t>
  </si>
  <si>
    <t>VIEW RIDGE CARE CENTER</t>
  </si>
  <si>
    <t>WILLOW SPRINGS CARE AND REHABILITATION</t>
  </si>
  <si>
    <t>REGENCY AT NORTHPOINTE</t>
  </si>
  <si>
    <t>SPRINGS AT PACIFIC REGENT, THE</t>
  </si>
  <si>
    <t>REGENCY CANYON LAKES REHAB AND NURSING CENTER</t>
  </si>
  <si>
    <t>PRESTIGE POST-ACUTE AND REHAB CENTER - CENTRALIA</t>
  </si>
  <si>
    <t>MT BAKER CARE CENTER</t>
  </si>
  <si>
    <t>ROYAL PARK HEALTH AND REHABILITATION</t>
  </si>
  <si>
    <t>REGENCY WENATCHEE REHABILIATION &amp; NURSING CENTER</t>
  </si>
  <si>
    <t>SULLIVAN PARK CARE CENTER</t>
  </si>
  <si>
    <t>MARYSVILLE CARE CENTER</t>
  </si>
  <si>
    <t>PROVIDENCE MOTHER JOSEPH CARE</t>
  </si>
  <si>
    <t>AVAMERE REHABILITATION OF CASCADE PARK</t>
  </si>
  <si>
    <t>MCKAY HEALTHCARE &amp; REHAB CTR</t>
  </si>
  <si>
    <t>NORTH CASCADES HEALTH AND REHABILITATION CENTER</t>
  </si>
  <si>
    <t>GOOD SAMARITAN SOCIETY - STAFHOLT</t>
  </si>
  <si>
    <t>ENUMCLAW HEALTH &amp; REHAB CENTER</t>
  </si>
  <si>
    <t>ARCADIA HEALTHCARE - PARKSIDE</t>
  </si>
  <si>
    <t>BETHANY AT SILVER LAKE</t>
  </si>
  <si>
    <t>BETHANY AT PACIFIC</t>
  </si>
  <si>
    <t>WARM BEACH HEALTH CARE CENTER</t>
  </si>
  <si>
    <t>MOUNTAIN VIEW REHABILITATION AND CARE CENTER</t>
  </si>
  <si>
    <t>SUMMITVIEW HEALTHCARE CENTER</t>
  </si>
  <si>
    <t>SUNSHINE HEALTH &amp; REHAB</t>
  </si>
  <si>
    <t>COLONIAL VISTA POST-ACUTE &amp; REHAB CENTER</t>
  </si>
  <si>
    <t>PROVIDENCE ST JOSEPH CARE CENTER</t>
  </si>
  <si>
    <t>FOSS HOME &amp; VILLAGE</t>
  </si>
  <si>
    <t>SAINT ANNE NURSING AND REHABILITATION CENTER</t>
  </si>
  <si>
    <t>PROVIDENCE MARIANWOOD</t>
  </si>
  <si>
    <t>WASHINGTON ODD FELLOWS HOME</t>
  </si>
  <si>
    <t>REGENCY HARMONY HOUSE REHAB &amp; NURSING</t>
  </si>
  <si>
    <t>BOTHELL HEALTH CARE</t>
  </si>
  <si>
    <t>LYNNWOOD POST ACUTE REHABILITATION CENTER</t>
  </si>
  <si>
    <t>ELISEO</t>
  </si>
  <si>
    <t>PROMEDICA SKILLED NURSING &amp; REHAB (GIG HARBOR)</t>
  </si>
  <si>
    <t>BOOKER REST HOME</t>
  </si>
  <si>
    <t>NORTH CENTRAL CARE CENTER</t>
  </si>
  <si>
    <t>CAROLINE KLINE GALLAND HOME</t>
  </si>
  <si>
    <t>KIN ON HEALTH CARE CENTER</t>
  </si>
  <si>
    <t>NORTH VALLEY HOSPITAL</t>
  </si>
  <si>
    <t>JUDSON PARK HEALTH CENTER</t>
  </si>
  <si>
    <t>SUNRISE VIEW CONVALESCENT CTR</t>
  </si>
  <si>
    <t>JOSEPHINE CARING COMMUNITY</t>
  </si>
  <si>
    <t>THE TERRACES AT SKYLINE</t>
  </si>
  <si>
    <t>COLUMBIA LUTHERAN HOME</t>
  </si>
  <si>
    <t>ARCADIA HEALTHCARE - UNIVERSITY PLACE</t>
  </si>
  <si>
    <t>MARTHA AND MARY HEALTH SERVICE</t>
  </si>
  <si>
    <t>WESLEY HOMES HEALTH CENTER</t>
  </si>
  <si>
    <t>CORWIN CENTER AT EMERALD HEIGHTS</t>
  </si>
  <si>
    <t>ALASKA GARDENS HEALTH AND REHABILITATION</t>
  </si>
  <si>
    <t>NORTHWOODS LODGE</t>
  </si>
  <si>
    <t>LINDEN GROVE HEALTH CARE CENTER</t>
  </si>
  <si>
    <t>RICHMOND BEACH REHAB</t>
  </si>
  <si>
    <t>EVERETT CENTER</t>
  </si>
  <si>
    <t>PARK SHORE</t>
  </si>
  <si>
    <t>AVALON CARE CENTER AT NORTHPOINTE</t>
  </si>
  <si>
    <t>TOUCHMARK ON SOUTH HILL NURSING</t>
  </si>
  <si>
    <t>COTTESMORE OF LIFE CARE</t>
  </si>
  <si>
    <t>MISSION HEALTHCARE AT BELLEVUE</t>
  </si>
  <si>
    <t>MONTESANO HEALTH - REHAB CENTER</t>
  </si>
  <si>
    <t>COVENANT SHORES HEALTH CENTER</t>
  </si>
  <si>
    <t>SHELTON HEALTH &amp; REHAB CENTER</t>
  </si>
  <si>
    <t>SPOKANE VETERANS HOME</t>
  </si>
  <si>
    <t>AVALON CARE CENTER -  FEDERAL WAY</t>
  </si>
  <si>
    <t>GARDEN TERRACE HEALTHCARE CENTER OF FEDERAL WAY</t>
  </si>
  <si>
    <t>STAFFORD HEALTHCARE</t>
  </si>
  <si>
    <t>RICHLAND REHABILITATION CENTER</t>
  </si>
  <si>
    <t>REGENCY OLYMPIA REHABILITATION AND NURSING CENTER</t>
  </si>
  <si>
    <t>WASHINGTON VETERAN HOME-RETSIL</t>
  </si>
  <si>
    <t>BRIARWOOD AT TIMBER RIDGE</t>
  </si>
  <si>
    <t>BENSON HEIGHTS REHABILITATION CENTER</t>
  </si>
  <si>
    <t>MIRABELLA SEATTLE</t>
  </si>
  <si>
    <t>PROMEDICA SKILLED NURSING AND REHAB (SALMON CREEK)</t>
  </si>
  <si>
    <t>PROMEDICA SKILLED NURSING AND REHAB (LACEY)</t>
  </si>
  <si>
    <t>LIFE CARE CENTER OF SOUTH HILL</t>
  </si>
  <si>
    <t>PRESTIGE POST-ACUTE AND REHAB CENTER - EDMONDS</t>
  </si>
  <si>
    <t>LEA HILL REHABILITATION AND CARE CENTER</t>
  </si>
  <si>
    <t>AVAMERE TRANSITIONAL CARE OF PUGET SOUND</t>
  </si>
  <si>
    <t>WASHINGTON STATE WALLA WALLA VETERANS HOME</t>
  </si>
  <si>
    <t>HERON'S KEY</t>
  </si>
  <si>
    <t>MISSION HEALTHCARE AT RENTON</t>
  </si>
  <si>
    <t>EVERETT TRANSITIONAL CARE SERVICES</t>
  </si>
  <si>
    <t>FORKS COMMUNITY HOSPITAL, LTCU</t>
  </si>
  <si>
    <t>AUBURN</t>
  </si>
  <si>
    <t>WOODLAND</t>
  </si>
  <si>
    <t>SHELTON</t>
  </si>
  <si>
    <t>MONROE</t>
  </si>
  <si>
    <t>RICHLAND</t>
  </si>
  <si>
    <t>BELLEVUE</t>
  </si>
  <si>
    <t>MOUNT VERNON</t>
  </si>
  <si>
    <t>CENTRALIA</t>
  </si>
  <si>
    <t>DES MOINES</t>
  </si>
  <si>
    <t>DAYTON</t>
  </si>
  <si>
    <t>MARYSVILLE</t>
  </si>
  <si>
    <t>CHENEY</t>
  </si>
  <si>
    <t>COLFAX</t>
  </si>
  <si>
    <t>EVERETT</t>
  </si>
  <si>
    <t>ARLINGTON</t>
  </si>
  <si>
    <t>BREWSTER</t>
  </si>
  <si>
    <t>CLARKSTON</t>
  </si>
  <si>
    <t>ABERDEEN</t>
  </si>
  <si>
    <t>KENT</t>
  </si>
  <si>
    <t>REDMOND</t>
  </si>
  <si>
    <t>LONGVIEW</t>
  </si>
  <si>
    <t>ISSAQUAH</t>
  </si>
  <si>
    <t>SEATTLE</t>
  </si>
  <si>
    <t>YAKIMA</t>
  </si>
  <si>
    <t>SPOKANE</t>
  </si>
  <si>
    <t>LACEY</t>
  </si>
  <si>
    <t>WALLA WALLA</t>
  </si>
  <si>
    <t>COLLEGE PLACE</t>
  </si>
  <si>
    <t>KENNEWICK</t>
  </si>
  <si>
    <t>HOQUIAM</t>
  </si>
  <si>
    <t>BELLINGHAM</t>
  </si>
  <si>
    <t>TACOMA</t>
  </si>
  <si>
    <t>TOPPENISH</t>
  </si>
  <si>
    <t>SPOKANE VALLEY</t>
  </si>
  <si>
    <t>BREMERTON</t>
  </si>
  <si>
    <t>PASCO</t>
  </si>
  <si>
    <t>SEQUIM</t>
  </si>
  <si>
    <t>CASHMERE</t>
  </si>
  <si>
    <t>PORT ANGELES</t>
  </si>
  <si>
    <t>FEDERAL WAY</t>
  </si>
  <si>
    <t>RENTON</t>
  </si>
  <si>
    <t>VANCOUVER</t>
  </si>
  <si>
    <t>PORT ORCHARD</t>
  </si>
  <si>
    <t>PUYALLUP</t>
  </si>
  <si>
    <t>ANACORTES</t>
  </si>
  <si>
    <t>SUNNYSIDE</t>
  </si>
  <si>
    <t>EDMONDS</t>
  </si>
  <si>
    <t>OLYMPIA</t>
  </si>
  <si>
    <t>PULLMAN</t>
  </si>
  <si>
    <t>BURIEN</t>
  </si>
  <si>
    <t>OTHELLO</t>
  </si>
  <si>
    <t>MOSES LAKE</t>
  </si>
  <si>
    <t>ELLENSBURG</t>
  </si>
  <si>
    <t>WAPATO</t>
  </si>
  <si>
    <t>CAMAS</t>
  </si>
  <si>
    <t>COLVILLE</t>
  </si>
  <si>
    <t>OMAK</t>
  </si>
  <si>
    <t>PORT TOWNSEND</t>
  </si>
  <si>
    <t>COUPEVILLE</t>
  </si>
  <si>
    <t>SEDRO WOOLLEY</t>
  </si>
  <si>
    <t>LYNNWOOD</t>
  </si>
  <si>
    <t>BAINBRIDGE ISLAND</t>
  </si>
  <si>
    <t>BATTLE GROUND</t>
  </si>
  <si>
    <t>KIRKLAND</t>
  </si>
  <si>
    <t>SNOHOMISH</t>
  </si>
  <si>
    <t>NORTH BEND</t>
  </si>
  <si>
    <t>RAYMOND</t>
  </si>
  <si>
    <t>WENATCHEE</t>
  </si>
  <si>
    <t>SOAP LAKE</t>
  </si>
  <si>
    <t>BLAINE</t>
  </si>
  <si>
    <t>ENUMCLAW</t>
  </si>
  <si>
    <t>UNION GAP</t>
  </si>
  <si>
    <t>STANWOOD</t>
  </si>
  <si>
    <t>LYNDEN</t>
  </si>
  <si>
    <t>BOTHELL</t>
  </si>
  <si>
    <t>GIG HARBOR</t>
  </si>
  <si>
    <t>TONASKET</t>
  </si>
  <si>
    <t>UNIVERSITY PLACE</t>
  </si>
  <si>
    <t>POULSBO</t>
  </si>
  <si>
    <t>SILVERDALE</t>
  </si>
  <si>
    <t>SHORELINE</t>
  </si>
  <si>
    <t>MONTESANO</t>
  </si>
  <si>
    <t>MERCER ISLAND</t>
  </si>
  <si>
    <t>PT ORCHARD</t>
  </si>
  <si>
    <t>FORKS</t>
  </si>
  <si>
    <t>Franklin</t>
  </si>
  <si>
    <t>Jefferson</t>
  </si>
  <si>
    <t>Benton</t>
  </si>
  <si>
    <t>Columbia</t>
  </si>
  <si>
    <t>Clark</t>
  </si>
  <si>
    <t>Grant</t>
  </si>
  <si>
    <t>Adams</t>
  </si>
  <si>
    <t>Mason</t>
  </si>
  <si>
    <t>Stevens</t>
  </si>
  <si>
    <t>Lewis</t>
  </si>
  <si>
    <t>Pierce</t>
  </si>
  <si>
    <t>Thurston</t>
  </si>
  <si>
    <t>King</t>
  </si>
  <si>
    <t>Yakima</t>
  </si>
  <si>
    <t>Grays Harbor</t>
  </si>
  <si>
    <t>Spokane</t>
  </si>
  <si>
    <t>Walla Walla</t>
  </si>
  <si>
    <t>Whatcom</t>
  </si>
  <si>
    <t>Kitsap</t>
  </si>
  <si>
    <t>Clallam</t>
  </si>
  <si>
    <t>Chelan</t>
  </si>
  <si>
    <t>Skagit</t>
  </si>
  <si>
    <t>Cowlitz</t>
  </si>
  <si>
    <t>Snohomish</t>
  </si>
  <si>
    <t>Whitman</t>
  </si>
  <si>
    <t>Kittitas</t>
  </si>
  <si>
    <t>Asotin</t>
  </si>
  <si>
    <t>Okanogan</t>
  </si>
  <si>
    <t>Island</t>
  </si>
  <si>
    <t>Pacific</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</si>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</sst>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193" totalsRowShown="0" headerRowDxfId="136">
  <autoFilter ref="A1:AG193" xr:uid="{F6C3CB19-CE12-4B14-8BE9-BE2DA56924F3}"/>
  <sortState xmlns:xlrd2="http://schemas.microsoft.com/office/spreadsheetml/2017/richdata2" ref="A2:AG193">
    <sortCondition ref="A1:A193"/>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193" totalsRowShown="0" headerRowDxfId="107">
  <autoFilter ref="A1:AN193" xr:uid="{F6C3CB19-CE12-4B14-8BE9-BE2DA56924F3}"/>
  <sortState xmlns:xlrd2="http://schemas.microsoft.com/office/spreadsheetml/2017/richdata2" ref="A2:AN193">
    <sortCondition ref="A1:A193"/>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193" totalsRowShown="0" headerRowDxfId="71">
  <autoFilter ref="A1:AI193" xr:uid="{0BC5ADF1-15D4-4F74-902E-CBC634AC45F1}"/>
  <sortState xmlns:xlrd2="http://schemas.microsoft.com/office/spreadsheetml/2017/richdata2" ref="A2:AI193">
    <sortCondition ref="A1:A193"/>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259"/>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556</v>
      </c>
      <c r="B1" s="29" t="s">
        <v>623</v>
      </c>
      <c r="C1" s="29" t="s">
        <v>624</v>
      </c>
      <c r="D1" s="29" t="s">
        <v>596</v>
      </c>
      <c r="E1" s="29" t="s">
        <v>597</v>
      </c>
      <c r="F1" s="29" t="s">
        <v>552</v>
      </c>
      <c r="G1" s="29" t="s">
        <v>598</v>
      </c>
      <c r="H1" s="29" t="s">
        <v>566</v>
      </c>
      <c r="I1" s="29" t="s">
        <v>599</v>
      </c>
      <c r="J1" s="29" t="s">
        <v>600</v>
      </c>
      <c r="K1" s="29" t="s">
        <v>601</v>
      </c>
      <c r="L1" s="29" t="s">
        <v>602</v>
      </c>
      <c r="M1" s="29" t="s">
        <v>603</v>
      </c>
      <c r="N1" s="29" t="s">
        <v>604</v>
      </c>
      <c r="O1" s="29" t="s">
        <v>605</v>
      </c>
      <c r="P1" s="29" t="s">
        <v>607</v>
      </c>
      <c r="Q1" s="29" t="s">
        <v>606</v>
      </c>
      <c r="R1" s="29" t="s">
        <v>608</v>
      </c>
      <c r="S1" s="29" t="s">
        <v>609</v>
      </c>
      <c r="T1" s="29" t="s">
        <v>610</v>
      </c>
      <c r="U1" s="29" t="s">
        <v>611</v>
      </c>
      <c r="V1" s="29" t="s">
        <v>612</v>
      </c>
      <c r="W1" s="29" t="s">
        <v>613</v>
      </c>
      <c r="X1" s="29" t="s">
        <v>614</v>
      </c>
      <c r="Y1" s="29" t="s">
        <v>615</v>
      </c>
      <c r="Z1" s="29" t="s">
        <v>616</v>
      </c>
      <c r="AA1" s="29" t="s">
        <v>617</v>
      </c>
      <c r="AB1" s="29" t="s">
        <v>618</v>
      </c>
      <c r="AC1" s="29" t="s">
        <v>619</v>
      </c>
      <c r="AD1" s="29" t="s">
        <v>620</v>
      </c>
      <c r="AE1" s="29" t="s">
        <v>621</v>
      </c>
      <c r="AF1" s="29" t="s">
        <v>622</v>
      </c>
      <c r="AG1" s="31" t="s">
        <v>550</v>
      </c>
    </row>
    <row r="2" spans="1:34" x14ac:dyDescent="0.25">
      <c r="A2" t="s">
        <v>546</v>
      </c>
      <c r="B2" t="s">
        <v>350</v>
      </c>
      <c r="C2" t="s">
        <v>415</v>
      </c>
      <c r="D2" t="s">
        <v>479</v>
      </c>
      <c r="E2" s="32">
        <v>78.388888888888886</v>
      </c>
      <c r="F2" s="32">
        <v>3.3241814316087885</v>
      </c>
      <c r="G2" s="32">
        <v>3.1230900070871721</v>
      </c>
      <c r="H2" s="32">
        <v>0.29676824946846209</v>
      </c>
      <c r="I2" s="32">
        <v>0.15338058114812189</v>
      </c>
      <c r="J2" s="32">
        <v>260.57888888888891</v>
      </c>
      <c r="K2" s="32">
        <v>244.81555555555553</v>
      </c>
      <c r="L2" s="32">
        <v>23.263333333333332</v>
      </c>
      <c r="M2" s="32">
        <v>12.023333333333332</v>
      </c>
      <c r="N2" s="32">
        <v>6.3122222222222222</v>
      </c>
      <c r="O2" s="32">
        <v>4.927777777777778</v>
      </c>
      <c r="P2" s="32">
        <v>90.549999999999983</v>
      </c>
      <c r="Q2" s="32">
        <v>86.026666666666642</v>
      </c>
      <c r="R2" s="32">
        <v>4.5233333333333361</v>
      </c>
      <c r="S2" s="32">
        <v>146.76555555555558</v>
      </c>
      <c r="T2" s="32">
        <v>146.76555555555558</v>
      </c>
      <c r="U2" s="32">
        <v>0</v>
      </c>
      <c r="V2" s="32">
        <v>0</v>
      </c>
      <c r="W2" s="32">
        <v>34.082222222222214</v>
      </c>
      <c r="X2" s="32">
        <v>4.7488888888888887</v>
      </c>
      <c r="Y2" s="32">
        <v>0</v>
      </c>
      <c r="Z2" s="32">
        <v>0</v>
      </c>
      <c r="AA2" s="32">
        <v>11.223333333333327</v>
      </c>
      <c r="AB2" s="32">
        <v>0</v>
      </c>
      <c r="AC2" s="32">
        <v>18.11</v>
      </c>
      <c r="AD2" s="32">
        <v>0</v>
      </c>
      <c r="AE2" s="32">
        <v>0</v>
      </c>
      <c r="AF2" t="s">
        <v>158</v>
      </c>
      <c r="AG2">
        <v>10</v>
      </c>
      <c r="AH2"/>
    </row>
    <row r="3" spans="1:34" x14ac:dyDescent="0.25">
      <c r="A3" t="s">
        <v>546</v>
      </c>
      <c r="B3" t="s">
        <v>241</v>
      </c>
      <c r="C3" t="s">
        <v>430</v>
      </c>
      <c r="D3" t="s">
        <v>492</v>
      </c>
      <c r="E3" s="32">
        <v>77.922222222222217</v>
      </c>
      <c r="F3" s="32">
        <v>3.5211350349351211</v>
      </c>
      <c r="G3" s="32">
        <v>3.4298959076001725</v>
      </c>
      <c r="H3" s="32">
        <v>0.90263795807785552</v>
      </c>
      <c r="I3" s="32">
        <v>0.81606872950235299</v>
      </c>
      <c r="J3" s="32">
        <v>274.37466666666671</v>
      </c>
      <c r="K3" s="32">
        <v>267.2651111111112</v>
      </c>
      <c r="L3" s="32">
        <v>70.335555555555558</v>
      </c>
      <c r="M3" s="32">
        <v>63.5898888888889</v>
      </c>
      <c r="N3" s="32">
        <v>0.92900000000000016</v>
      </c>
      <c r="O3" s="32">
        <v>5.8166666666666664</v>
      </c>
      <c r="P3" s="32">
        <v>57.153666666666652</v>
      </c>
      <c r="Q3" s="32">
        <v>56.789777777777765</v>
      </c>
      <c r="R3" s="32">
        <v>0.36388888888888887</v>
      </c>
      <c r="S3" s="32">
        <v>146.88544444444452</v>
      </c>
      <c r="T3" s="32">
        <v>108.6984444444445</v>
      </c>
      <c r="U3" s="32">
        <v>38.187000000000012</v>
      </c>
      <c r="V3" s="32">
        <v>0</v>
      </c>
      <c r="W3" s="32">
        <v>9.7779999999999987</v>
      </c>
      <c r="X3" s="32">
        <v>0</v>
      </c>
      <c r="Y3" s="32">
        <v>0.24388888888888885</v>
      </c>
      <c r="Z3" s="32">
        <v>4.0388888888888888</v>
      </c>
      <c r="AA3" s="32">
        <v>0</v>
      </c>
      <c r="AB3" s="32">
        <v>0.36388888888888887</v>
      </c>
      <c r="AC3" s="32">
        <v>0</v>
      </c>
      <c r="AD3" s="32">
        <v>5.1313333333333331</v>
      </c>
      <c r="AE3" s="32">
        <v>0</v>
      </c>
      <c r="AF3" t="s">
        <v>46</v>
      </c>
      <c r="AG3">
        <v>10</v>
      </c>
      <c r="AH3"/>
    </row>
    <row r="4" spans="1:34" x14ac:dyDescent="0.25">
      <c r="A4" t="s">
        <v>546</v>
      </c>
      <c r="B4" t="s">
        <v>250</v>
      </c>
      <c r="C4" t="s">
        <v>408</v>
      </c>
      <c r="D4" t="s">
        <v>484</v>
      </c>
      <c r="E4" s="32">
        <v>47.255555555555553</v>
      </c>
      <c r="F4" s="32">
        <v>3.9094262873265939</v>
      </c>
      <c r="G4" s="32">
        <v>3.609400423230662</v>
      </c>
      <c r="H4" s="32">
        <v>0.82315071714084198</v>
      </c>
      <c r="I4" s="32">
        <v>0.6473077827415944</v>
      </c>
      <c r="J4" s="32">
        <v>184.74211111111114</v>
      </c>
      <c r="K4" s="32">
        <v>170.56422222222227</v>
      </c>
      <c r="L4" s="32">
        <v>38.898444444444451</v>
      </c>
      <c r="M4" s="32">
        <v>30.588888888888896</v>
      </c>
      <c r="N4" s="32">
        <v>3.6260000000000003</v>
      </c>
      <c r="O4" s="32">
        <v>4.6835555555555555</v>
      </c>
      <c r="P4" s="32">
        <v>36.024999999999999</v>
      </c>
      <c r="Q4" s="32">
        <v>30.156666666666666</v>
      </c>
      <c r="R4" s="32">
        <v>5.8683333333333314</v>
      </c>
      <c r="S4" s="32">
        <v>109.8186666666667</v>
      </c>
      <c r="T4" s="32">
        <v>105.83044444444448</v>
      </c>
      <c r="U4" s="32">
        <v>3.9882222222222223</v>
      </c>
      <c r="V4" s="32">
        <v>0</v>
      </c>
      <c r="W4" s="32">
        <v>40.710555555555558</v>
      </c>
      <c r="X4" s="32">
        <v>10.322777777777777</v>
      </c>
      <c r="Y4" s="32">
        <v>0</v>
      </c>
      <c r="Z4" s="32">
        <v>0</v>
      </c>
      <c r="AA4" s="32">
        <v>3.036111111111111</v>
      </c>
      <c r="AB4" s="32">
        <v>0</v>
      </c>
      <c r="AC4" s="32">
        <v>27.351666666666674</v>
      </c>
      <c r="AD4" s="32">
        <v>0</v>
      </c>
      <c r="AE4" s="32">
        <v>0</v>
      </c>
      <c r="AF4" t="s">
        <v>55</v>
      </c>
      <c r="AG4">
        <v>10</v>
      </c>
      <c r="AH4"/>
    </row>
    <row r="5" spans="1:34" x14ac:dyDescent="0.25">
      <c r="A5" t="s">
        <v>546</v>
      </c>
      <c r="B5" t="s">
        <v>212</v>
      </c>
      <c r="C5" t="s">
        <v>414</v>
      </c>
      <c r="D5" t="s">
        <v>486</v>
      </c>
      <c r="E5" s="32">
        <v>53.922222222222224</v>
      </c>
      <c r="F5" s="32">
        <v>0.99988048629713577</v>
      </c>
      <c r="G5" s="32">
        <v>0.86573665773748187</v>
      </c>
      <c r="H5" s="32">
        <v>0.19094786729857818</v>
      </c>
      <c r="I5" s="32">
        <v>9.2194518854316926E-2</v>
      </c>
      <c r="J5" s="32">
        <v>53.915777777777777</v>
      </c>
      <c r="K5" s="32">
        <v>46.682444444444442</v>
      </c>
      <c r="L5" s="32">
        <v>10.296333333333333</v>
      </c>
      <c r="M5" s="32">
        <v>4.9713333333333338</v>
      </c>
      <c r="N5" s="32">
        <v>3.5472222222222221</v>
      </c>
      <c r="O5" s="32">
        <v>1.7777777777777777</v>
      </c>
      <c r="P5" s="32">
        <v>9.8972222222222221</v>
      </c>
      <c r="Q5" s="32">
        <v>7.9888888888888889</v>
      </c>
      <c r="R5" s="32">
        <v>1.9083333333333334</v>
      </c>
      <c r="S5" s="32">
        <v>33.722222222222221</v>
      </c>
      <c r="T5" s="32">
        <v>23.613888888888887</v>
      </c>
      <c r="U5" s="32">
        <v>10.108333333333333</v>
      </c>
      <c r="V5" s="32">
        <v>0</v>
      </c>
      <c r="W5" s="32">
        <v>0.74077777777777776</v>
      </c>
      <c r="X5" s="32">
        <v>0.45466666666666666</v>
      </c>
      <c r="Y5" s="32">
        <v>0</v>
      </c>
      <c r="Z5" s="32">
        <v>0</v>
      </c>
      <c r="AA5" s="32">
        <v>0.28611111111111109</v>
      </c>
      <c r="AB5" s="32">
        <v>0</v>
      </c>
      <c r="AC5" s="32">
        <v>0</v>
      </c>
      <c r="AD5" s="32">
        <v>0</v>
      </c>
      <c r="AE5" s="32">
        <v>0</v>
      </c>
      <c r="AF5" t="s">
        <v>17</v>
      </c>
      <c r="AG5">
        <v>10</v>
      </c>
      <c r="AH5"/>
    </row>
    <row r="6" spans="1:34" x14ac:dyDescent="0.25">
      <c r="A6" t="s">
        <v>546</v>
      </c>
      <c r="B6" t="s">
        <v>300</v>
      </c>
      <c r="C6" t="s">
        <v>404</v>
      </c>
      <c r="D6" t="s">
        <v>491</v>
      </c>
      <c r="E6" s="32">
        <v>43.788888888888891</v>
      </c>
      <c r="F6" s="32">
        <v>3.9264146155798021</v>
      </c>
      <c r="G6" s="32">
        <v>3.4451915757421978</v>
      </c>
      <c r="H6" s="32">
        <v>0.63651357523471197</v>
      </c>
      <c r="I6" s="32">
        <v>0.26408272012179645</v>
      </c>
      <c r="J6" s="32">
        <v>171.93333333333334</v>
      </c>
      <c r="K6" s="32">
        <v>150.86111111111114</v>
      </c>
      <c r="L6" s="32">
        <v>27.87222222222222</v>
      </c>
      <c r="M6" s="32">
        <v>11.563888888888888</v>
      </c>
      <c r="N6" s="32">
        <v>15.952777777777778</v>
      </c>
      <c r="O6" s="32">
        <v>0.35555555555555557</v>
      </c>
      <c r="P6" s="32">
        <v>38.080555555555563</v>
      </c>
      <c r="Q6" s="32">
        <v>33.31666666666667</v>
      </c>
      <c r="R6" s="32">
        <v>4.7638888888888893</v>
      </c>
      <c r="S6" s="32">
        <v>105.98055555555555</v>
      </c>
      <c r="T6" s="32">
        <v>101.98888888888889</v>
      </c>
      <c r="U6" s="32">
        <v>3.9916666666666667</v>
      </c>
      <c r="V6" s="32">
        <v>0</v>
      </c>
      <c r="W6" s="32">
        <v>4.458333333333333</v>
      </c>
      <c r="X6" s="32">
        <v>0</v>
      </c>
      <c r="Y6" s="32">
        <v>4.458333333333333</v>
      </c>
      <c r="Z6" s="32">
        <v>0</v>
      </c>
      <c r="AA6" s="32">
        <v>0</v>
      </c>
      <c r="AB6" s="32">
        <v>0</v>
      </c>
      <c r="AC6" s="32">
        <v>0</v>
      </c>
      <c r="AD6" s="32">
        <v>0</v>
      </c>
      <c r="AE6" s="32">
        <v>0</v>
      </c>
      <c r="AF6" t="s">
        <v>105</v>
      </c>
      <c r="AG6">
        <v>10</v>
      </c>
      <c r="AH6"/>
    </row>
    <row r="7" spans="1:34" x14ac:dyDescent="0.25">
      <c r="A7" t="s">
        <v>546</v>
      </c>
      <c r="B7" t="s">
        <v>318</v>
      </c>
      <c r="C7" t="s">
        <v>455</v>
      </c>
      <c r="D7" t="s">
        <v>482</v>
      </c>
      <c r="E7" s="32">
        <v>49.233333333333334</v>
      </c>
      <c r="F7" s="32">
        <v>3.3218731663281429</v>
      </c>
      <c r="G7" s="32">
        <v>2.9504558790340778</v>
      </c>
      <c r="H7" s="32">
        <v>0.39596027984653576</v>
      </c>
      <c r="I7" s="32">
        <v>0.30072218460844047</v>
      </c>
      <c r="J7" s="32">
        <v>163.5468888888889</v>
      </c>
      <c r="K7" s="32">
        <v>145.26077777777778</v>
      </c>
      <c r="L7" s="32">
        <v>19.494444444444444</v>
      </c>
      <c r="M7" s="32">
        <v>14.805555555555554</v>
      </c>
      <c r="N7" s="32">
        <v>0</v>
      </c>
      <c r="O7" s="32">
        <v>4.6888888888888891</v>
      </c>
      <c r="P7" s="32">
        <v>45.782222222222217</v>
      </c>
      <c r="Q7" s="32">
        <v>32.184999999999995</v>
      </c>
      <c r="R7" s="32">
        <v>13.597222222222221</v>
      </c>
      <c r="S7" s="32">
        <v>98.270222222222245</v>
      </c>
      <c r="T7" s="32">
        <v>84.479777777777798</v>
      </c>
      <c r="U7" s="32">
        <v>13.790444444444441</v>
      </c>
      <c r="V7" s="32">
        <v>0</v>
      </c>
      <c r="W7" s="32">
        <v>7.9541111111111098</v>
      </c>
      <c r="X7" s="32">
        <v>0</v>
      </c>
      <c r="Y7" s="32">
        <v>0</v>
      </c>
      <c r="Z7" s="32">
        <v>0</v>
      </c>
      <c r="AA7" s="32">
        <v>0.16666666666666666</v>
      </c>
      <c r="AB7" s="32">
        <v>0</v>
      </c>
      <c r="AC7" s="32">
        <v>7.7874444444444428</v>
      </c>
      <c r="AD7" s="32">
        <v>0</v>
      </c>
      <c r="AE7" s="32">
        <v>0</v>
      </c>
      <c r="AF7" t="s">
        <v>123</v>
      </c>
      <c r="AG7">
        <v>10</v>
      </c>
      <c r="AH7"/>
    </row>
    <row r="8" spans="1:34" x14ac:dyDescent="0.25">
      <c r="A8" t="s">
        <v>546</v>
      </c>
      <c r="B8" t="s">
        <v>263</v>
      </c>
      <c r="C8" t="s">
        <v>424</v>
      </c>
      <c r="D8" t="s">
        <v>481</v>
      </c>
      <c r="E8" s="32">
        <v>82.311111111111117</v>
      </c>
      <c r="F8" s="32">
        <v>3.4894019978401731</v>
      </c>
      <c r="G8" s="32">
        <v>3.2466428185745144</v>
      </c>
      <c r="H8" s="32">
        <v>0.68585313174945994</v>
      </c>
      <c r="I8" s="32">
        <v>0.6163147948164146</v>
      </c>
      <c r="J8" s="32">
        <v>287.2165555555556</v>
      </c>
      <c r="K8" s="32">
        <v>267.23477777777782</v>
      </c>
      <c r="L8" s="32">
        <v>56.453333333333333</v>
      </c>
      <c r="M8" s="32">
        <v>50.729555555555557</v>
      </c>
      <c r="N8" s="32">
        <v>0.55711111111111111</v>
      </c>
      <c r="O8" s="32">
        <v>5.166666666666667</v>
      </c>
      <c r="P8" s="32">
        <v>56.229555555555542</v>
      </c>
      <c r="Q8" s="32">
        <v>41.971555555555547</v>
      </c>
      <c r="R8" s="32">
        <v>14.257999999999997</v>
      </c>
      <c r="S8" s="32">
        <v>174.5336666666667</v>
      </c>
      <c r="T8" s="32">
        <v>174.5336666666667</v>
      </c>
      <c r="U8" s="32">
        <v>0</v>
      </c>
      <c r="V8" s="32">
        <v>0</v>
      </c>
      <c r="W8" s="32">
        <v>5.748555555555555</v>
      </c>
      <c r="X8" s="32">
        <v>0</v>
      </c>
      <c r="Y8" s="32">
        <v>0</v>
      </c>
      <c r="Z8" s="32">
        <v>0</v>
      </c>
      <c r="AA8" s="32">
        <v>0.50444444444444436</v>
      </c>
      <c r="AB8" s="32">
        <v>0</v>
      </c>
      <c r="AC8" s="32">
        <v>5.2441111111111107</v>
      </c>
      <c r="AD8" s="32">
        <v>0</v>
      </c>
      <c r="AE8" s="32">
        <v>0</v>
      </c>
      <c r="AF8" t="s">
        <v>68</v>
      </c>
      <c r="AG8">
        <v>10</v>
      </c>
      <c r="AH8"/>
    </row>
    <row r="9" spans="1:34" x14ac:dyDescent="0.25">
      <c r="A9" t="s">
        <v>546</v>
      </c>
      <c r="B9" t="s">
        <v>230</v>
      </c>
      <c r="C9" t="s">
        <v>424</v>
      </c>
      <c r="D9" t="s">
        <v>481</v>
      </c>
      <c r="E9" s="32">
        <v>91.566666666666663</v>
      </c>
      <c r="F9" s="32">
        <v>2.9489649314403592</v>
      </c>
      <c r="G9" s="32">
        <v>2.6755612182987507</v>
      </c>
      <c r="H9" s="32">
        <v>0.87023783521417331</v>
      </c>
      <c r="I9" s="32">
        <v>0.62412207256400953</v>
      </c>
      <c r="J9" s="32">
        <v>270.02688888888889</v>
      </c>
      <c r="K9" s="32">
        <v>244.99222222222227</v>
      </c>
      <c r="L9" s="32">
        <v>79.684777777777796</v>
      </c>
      <c r="M9" s="32">
        <v>57.148777777777802</v>
      </c>
      <c r="N9" s="32">
        <v>17.380444444444443</v>
      </c>
      <c r="O9" s="32">
        <v>5.1555555555555559</v>
      </c>
      <c r="P9" s="32">
        <v>54.818999999999974</v>
      </c>
      <c r="Q9" s="32">
        <v>52.320333333333309</v>
      </c>
      <c r="R9" s="32">
        <v>2.4986666666666664</v>
      </c>
      <c r="S9" s="32">
        <v>135.52311111111115</v>
      </c>
      <c r="T9" s="32">
        <v>134.72055555555559</v>
      </c>
      <c r="U9" s="32">
        <v>0</v>
      </c>
      <c r="V9" s="32">
        <v>0.80255555555555558</v>
      </c>
      <c r="W9" s="32">
        <v>0</v>
      </c>
      <c r="X9" s="32">
        <v>0</v>
      </c>
      <c r="Y9" s="32">
        <v>0</v>
      </c>
      <c r="Z9" s="32">
        <v>0</v>
      </c>
      <c r="AA9" s="32">
        <v>0</v>
      </c>
      <c r="AB9" s="32">
        <v>0</v>
      </c>
      <c r="AC9" s="32">
        <v>0</v>
      </c>
      <c r="AD9" s="32">
        <v>0</v>
      </c>
      <c r="AE9" s="32">
        <v>0</v>
      </c>
      <c r="AF9" t="s">
        <v>35</v>
      </c>
      <c r="AG9">
        <v>10</v>
      </c>
      <c r="AH9"/>
    </row>
    <row r="10" spans="1:34" x14ac:dyDescent="0.25">
      <c r="A10" t="s">
        <v>546</v>
      </c>
      <c r="B10" t="s">
        <v>346</v>
      </c>
      <c r="C10" t="s">
        <v>461</v>
      </c>
      <c r="D10" t="s">
        <v>479</v>
      </c>
      <c r="E10" s="32">
        <v>68.788888888888891</v>
      </c>
      <c r="F10" s="32">
        <v>3.0638265223711829</v>
      </c>
      <c r="G10" s="32">
        <v>2.8810402196737188</v>
      </c>
      <c r="H10" s="32">
        <v>0.62559683411403644</v>
      </c>
      <c r="I10" s="32">
        <v>0.53376998869326431</v>
      </c>
      <c r="J10" s="32">
        <v>210.75722222222217</v>
      </c>
      <c r="K10" s="32">
        <v>198.1835555555555</v>
      </c>
      <c r="L10" s="32">
        <v>43.034111111111109</v>
      </c>
      <c r="M10" s="32">
        <v>36.717444444444439</v>
      </c>
      <c r="N10" s="32">
        <v>2.3166666666666669</v>
      </c>
      <c r="O10" s="32">
        <v>4</v>
      </c>
      <c r="P10" s="32">
        <v>48.618333333333325</v>
      </c>
      <c r="Q10" s="32">
        <v>42.36133333333332</v>
      </c>
      <c r="R10" s="32">
        <v>6.2570000000000041</v>
      </c>
      <c r="S10" s="32">
        <v>119.10477777777774</v>
      </c>
      <c r="T10" s="32">
        <v>119.10477777777774</v>
      </c>
      <c r="U10" s="32">
        <v>0</v>
      </c>
      <c r="V10" s="32">
        <v>0</v>
      </c>
      <c r="W10" s="32">
        <v>0</v>
      </c>
      <c r="X10" s="32">
        <v>0</v>
      </c>
      <c r="Y10" s="32">
        <v>0</v>
      </c>
      <c r="Z10" s="32">
        <v>0</v>
      </c>
      <c r="AA10" s="32">
        <v>0</v>
      </c>
      <c r="AB10" s="32">
        <v>0</v>
      </c>
      <c r="AC10" s="32">
        <v>0</v>
      </c>
      <c r="AD10" s="32">
        <v>0</v>
      </c>
      <c r="AE10" s="32">
        <v>0</v>
      </c>
      <c r="AF10" t="s">
        <v>154</v>
      </c>
      <c r="AG10">
        <v>10</v>
      </c>
      <c r="AH10"/>
    </row>
    <row r="11" spans="1:34" x14ac:dyDescent="0.25">
      <c r="A11" t="s">
        <v>546</v>
      </c>
      <c r="B11" t="s">
        <v>297</v>
      </c>
      <c r="C11" t="s">
        <v>398</v>
      </c>
      <c r="D11" t="s">
        <v>492</v>
      </c>
      <c r="E11" s="32">
        <v>45.411111111111111</v>
      </c>
      <c r="F11" s="32">
        <v>4.7373256667482266</v>
      </c>
      <c r="G11" s="32">
        <v>4.2872400293613895</v>
      </c>
      <c r="H11" s="32">
        <v>0.86298018106190366</v>
      </c>
      <c r="I11" s="32">
        <v>0.52556887692684118</v>
      </c>
      <c r="J11" s="32">
        <v>215.12722222222223</v>
      </c>
      <c r="K11" s="32">
        <v>194.68833333333333</v>
      </c>
      <c r="L11" s="32">
        <v>39.18888888888889</v>
      </c>
      <c r="M11" s="32">
        <v>23.866666666666667</v>
      </c>
      <c r="N11" s="32">
        <v>9.6333333333333329</v>
      </c>
      <c r="O11" s="32">
        <v>5.6888888888888891</v>
      </c>
      <c r="P11" s="32">
        <v>49.183333333333337</v>
      </c>
      <c r="Q11" s="32">
        <v>44.06666666666667</v>
      </c>
      <c r="R11" s="32">
        <v>5.1166666666666663</v>
      </c>
      <c r="S11" s="32">
        <v>126.75500000000001</v>
      </c>
      <c r="T11" s="32">
        <v>126.75500000000001</v>
      </c>
      <c r="U11" s="32">
        <v>0</v>
      </c>
      <c r="V11" s="32">
        <v>0</v>
      </c>
      <c r="W11" s="32">
        <v>2.6666666666666665</v>
      </c>
      <c r="X11" s="32">
        <v>0</v>
      </c>
      <c r="Y11" s="32">
        <v>0</v>
      </c>
      <c r="Z11" s="32">
        <v>2.6666666666666665</v>
      </c>
      <c r="AA11" s="32">
        <v>0</v>
      </c>
      <c r="AB11" s="32">
        <v>0</v>
      </c>
      <c r="AC11" s="32">
        <v>0</v>
      </c>
      <c r="AD11" s="32">
        <v>0</v>
      </c>
      <c r="AE11" s="32">
        <v>0</v>
      </c>
      <c r="AF11" t="s">
        <v>102</v>
      </c>
      <c r="AG11">
        <v>10</v>
      </c>
      <c r="AH11"/>
    </row>
    <row r="12" spans="1:34" x14ac:dyDescent="0.25">
      <c r="A12" t="s">
        <v>546</v>
      </c>
      <c r="B12" t="s">
        <v>298</v>
      </c>
      <c r="C12" t="s">
        <v>384</v>
      </c>
      <c r="D12" t="s">
        <v>481</v>
      </c>
      <c r="E12" s="32">
        <v>60.844444444444441</v>
      </c>
      <c r="F12" s="32">
        <v>4.3432359386413442</v>
      </c>
      <c r="G12" s="32">
        <v>4.0585646457268076</v>
      </c>
      <c r="H12" s="32">
        <v>0.7758692476260044</v>
      </c>
      <c r="I12" s="32">
        <v>0.49119795471146815</v>
      </c>
      <c r="J12" s="32">
        <v>264.26177777777775</v>
      </c>
      <c r="K12" s="32">
        <v>246.94111111111107</v>
      </c>
      <c r="L12" s="32">
        <v>47.207333333333331</v>
      </c>
      <c r="M12" s="32">
        <v>29.88666666666666</v>
      </c>
      <c r="N12" s="32">
        <v>5.9428888888888904</v>
      </c>
      <c r="O12" s="32">
        <v>11.377777777777778</v>
      </c>
      <c r="P12" s="32">
        <v>62.686555555555543</v>
      </c>
      <c r="Q12" s="32">
        <v>62.686555555555543</v>
      </c>
      <c r="R12" s="32">
        <v>0</v>
      </c>
      <c r="S12" s="32">
        <v>154.3678888888889</v>
      </c>
      <c r="T12" s="32">
        <v>114.10211111111111</v>
      </c>
      <c r="U12" s="32">
        <v>40.265777777777771</v>
      </c>
      <c r="V12" s="32">
        <v>0</v>
      </c>
      <c r="W12" s="32">
        <v>69.293333333333322</v>
      </c>
      <c r="X12" s="32">
        <v>3.888888888888889E-2</v>
      </c>
      <c r="Y12" s="32">
        <v>0</v>
      </c>
      <c r="Z12" s="32">
        <v>0</v>
      </c>
      <c r="AA12" s="32">
        <v>5.7314444444444437</v>
      </c>
      <c r="AB12" s="32">
        <v>0</v>
      </c>
      <c r="AC12" s="32">
        <v>49.49499999999999</v>
      </c>
      <c r="AD12" s="32">
        <v>14.028</v>
      </c>
      <c r="AE12" s="32">
        <v>0</v>
      </c>
      <c r="AF12" t="s">
        <v>103</v>
      </c>
      <c r="AG12">
        <v>10</v>
      </c>
      <c r="AH12"/>
    </row>
    <row r="13" spans="1:34" x14ac:dyDescent="0.25">
      <c r="A13" t="s">
        <v>546</v>
      </c>
      <c r="B13" t="s">
        <v>364</v>
      </c>
      <c r="C13" t="s">
        <v>423</v>
      </c>
      <c r="D13" t="s">
        <v>481</v>
      </c>
      <c r="E13" s="32">
        <v>84.988888888888894</v>
      </c>
      <c r="F13" s="32">
        <v>4.4669799973852795</v>
      </c>
      <c r="G13" s="32">
        <v>4.0327219244345685</v>
      </c>
      <c r="H13" s="32">
        <v>0.96851483854098575</v>
      </c>
      <c r="I13" s="32">
        <v>0.71798797228395861</v>
      </c>
      <c r="J13" s="32">
        <v>379.64366666666672</v>
      </c>
      <c r="K13" s="32">
        <v>342.7365555555557</v>
      </c>
      <c r="L13" s="32">
        <v>82.313000000000002</v>
      </c>
      <c r="M13" s="32">
        <v>61.020999999999994</v>
      </c>
      <c r="N13" s="32">
        <v>17.148000000000003</v>
      </c>
      <c r="O13" s="32">
        <v>4.1439999999999992</v>
      </c>
      <c r="P13" s="32">
        <v>67.796555555555557</v>
      </c>
      <c r="Q13" s="32">
        <v>52.181444444444445</v>
      </c>
      <c r="R13" s="32">
        <v>15.615111111111112</v>
      </c>
      <c r="S13" s="32">
        <v>229.53411111111123</v>
      </c>
      <c r="T13" s="32">
        <v>219.30211111111123</v>
      </c>
      <c r="U13" s="32">
        <v>10.231999999999999</v>
      </c>
      <c r="V13" s="32">
        <v>0</v>
      </c>
      <c r="W13" s="32">
        <v>115.76344444444449</v>
      </c>
      <c r="X13" s="32">
        <v>3.4444444444444446</v>
      </c>
      <c r="Y13" s="32">
        <v>0</v>
      </c>
      <c r="Z13" s="32">
        <v>3.8939999999999997</v>
      </c>
      <c r="AA13" s="32">
        <v>22.998222222222228</v>
      </c>
      <c r="AB13" s="32">
        <v>0</v>
      </c>
      <c r="AC13" s="32">
        <v>85.426777777777815</v>
      </c>
      <c r="AD13" s="32">
        <v>0</v>
      </c>
      <c r="AE13" s="32">
        <v>0</v>
      </c>
      <c r="AF13" t="s">
        <v>172</v>
      </c>
      <c r="AG13">
        <v>10</v>
      </c>
      <c r="AH13"/>
    </row>
    <row r="14" spans="1:34" x14ac:dyDescent="0.25">
      <c r="A14" t="s">
        <v>546</v>
      </c>
      <c r="B14" t="s">
        <v>249</v>
      </c>
      <c r="C14" t="s">
        <v>434</v>
      </c>
      <c r="D14" t="s">
        <v>475</v>
      </c>
      <c r="E14" s="32">
        <v>23.833333333333332</v>
      </c>
      <c r="F14" s="32">
        <v>4.0171142191142195</v>
      </c>
      <c r="G14" s="32">
        <v>3.6307226107226107</v>
      </c>
      <c r="H14" s="32">
        <v>1.2350396270396271</v>
      </c>
      <c r="I14" s="32">
        <v>0.84864801864801875</v>
      </c>
      <c r="J14" s="32">
        <v>95.74122222222222</v>
      </c>
      <c r="K14" s="32">
        <v>86.532222222222217</v>
      </c>
      <c r="L14" s="32">
        <v>29.435111111111112</v>
      </c>
      <c r="M14" s="32">
        <v>20.226111111111113</v>
      </c>
      <c r="N14" s="32">
        <v>4.8265555555555562</v>
      </c>
      <c r="O14" s="32">
        <v>4.3824444444444444</v>
      </c>
      <c r="P14" s="32">
        <v>2.8727777777777774</v>
      </c>
      <c r="Q14" s="32">
        <v>2.8727777777777774</v>
      </c>
      <c r="R14" s="32">
        <v>0</v>
      </c>
      <c r="S14" s="32">
        <v>63.433333333333323</v>
      </c>
      <c r="T14" s="32">
        <v>62.294777777777767</v>
      </c>
      <c r="U14" s="32">
        <v>1.1385555555555553</v>
      </c>
      <c r="V14" s="32">
        <v>0</v>
      </c>
      <c r="W14" s="32">
        <v>17.590666666666667</v>
      </c>
      <c r="X14" s="32">
        <v>1.7323333333333331</v>
      </c>
      <c r="Y14" s="32">
        <v>0</v>
      </c>
      <c r="Z14" s="32">
        <v>0</v>
      </c>
      <c r="AA14" s="32">
        <v>2.8727777777777774</v>
      </c>
      <c r="AB14" s="32">
        <v>0</v>
      </c>
      <c r="AC14" s="32">
        <v>12.985555555555557</v>
      </c>
      <c r="AD14" s="32">
        <v>0</v>
      </c>
      <c r="AE14" s="32">
        <v>0</v>
      </c>
      <c r="AF14" t="s">
        <v>54</v>
      </c>
      <c r="AG14">
        <v>10</v>
      </c>
      <c r="AH14"/>
    </row>
    <row r="15" spans="1:34" x14ac:dyDescent="0.25">
      <c r="A15" t="s">
        <v>546</v>
      </c>
      <c r="B15" t="s">
        <v>245</v>
      </c>
      <c r="C15" t="s">
        <v>432</v>
      </c>
      <c r="D15" t="s">
        <v>493</v>
      </c>
      <c r="E15" s="32">
        <v>20.8</v>
      </c>
      <c r="F15" s="32">
        <v>4.2251923076923079</v>
      </c>
      <c r="G15" s="32">
        <v>3.6493749999999996</v>
      </c>
      <c r="H15" s="32">
        <v>1.2751175213675214</v>
      </c>
      <c r="I15" s="32">
        <v>0.86044337606837606</v>
      </c>
      <c r="J15" s="32">
        <v>87.884</v>
      </c>
      <c r="K15" s="32">
        <v>75.906999999999996</v>
      </c>
      <c r="L15" s="32">
        <v>26.522444444444446</v>
      </c>
      <c r="M15" s="32">
        <v>17.897222222222222</v>
      </c>
      <c r="N15" s="32">
        <v>3.0094444444444455</v>
      </c>
      <c r="O15" s="32">
        <v>5.6157777777777778</v>
      </c>
      <c r="P15" s="32">
        <v>9.660222222222222</v>
      </c>
      <c r="Q15" s="32">
        <v>6.3084444444444445</v>
      </c>
      <c r="R15" s="32">
        <v>3.351777777777778</v>
      </c>
      <c r="S15" s="32">
        <v>51.701333333333331</v>
      </c>
      <c r="T15" s="32">
        <v>45.675444444444445</v>
      </c>
      <c r="U15" s="32">
        <v>6.025888888888888</v>
      </c>
      <c r="V15" s="32">
        <v>0</v>
      </c>
      <c r="W15" s="32">
        <v>8.6061111111111117</v>
      </c>
      <c r="X15" s="32">
        <v>0.18333333333333332</v>
      </c>
      <c r="Y15" s="32">
        <v>0</v>
      </c>
      <c r="Z15" s="32">
        <v>0</v>
      </c>
      <c r="AA15" s="32">
        <v>0.67188888888888887</v>
      </c>
      <c r="AB15" s="32">
        <v>0</v>
      </c>
      <c r="AC15" s="32">
        <v>7.7508888888888903</v>
      </c>
      <c r="AD15" s="32">
        <v>0</v>
      </c>
      <c r="AE15" s="32">
        <v>0</v>
      </c>
      <c r="AF15" t="s">
        <v>50</v>
      </c>
      <c r="AG15">
        <v>10</v>
      </c>
      <c r="AH15"/>
    </row>
    <row r="16" spans="1:34" x14ac:dyDescent="0.25">
      <c r="A16" t="s">
        <v>546</v>
      </c>
      <c r="B16" t="s">
        <v>356</v>
      </c>
      <c r="C16" t="s">
        <v>408</v>
      </c>
      <c r="D16" t="s">
        <v>484</v>
      </c>
      <c r="E16" s="32">
        <v>86.788888888888891</v>
      </c>
      <c r="F16" s="32">
        <v>4.5106439636410203</v>
      </c>
      <c r="G16" s="32">
        <v>4.0559300985789282</v>
      </c>
      <c r="H16" s="32">
        <v>0.78841249519907808</v>
      </c>
      <c r="I16" s="32">
        <v>0.53494302906157976</v>
      </c>
      <c r="J16" s="32">
        <v>391.47377777777791</v>
      </c>
      <c r="K16" s="32">
        <v>352.00966666666676</v>
      </c>
      <c r="L16" s="32">
        <v>68.425444444444437</v>
      </c>
      <c r="M16" s="32">
        <v>46.42711111111111</v>
      </c>
      <c r="N16" s="32">
        <v>16.659444444444443</v>
      </c>
      <c r="O16" s="32">
        <v>5.3388888888888886</v>
      </c>
      <c r="P16" s="32">
        <v>81.216222222222214</v>
      </c>
      <c r="Q16" s="32">
        <v>63.750444444444433</v>
      </c>
      <c r="R16" s="32">
        <v>17.465777777777777</v>
      </c>
      <c r="S16" s="32">
        <v>241.83211111111123</v>
      </c>
      <c r="T16" s="32">
        <v>211.40211111111122</v>
      </c>
      <c r="U16" s="32">
        <v>0</v>
      </c>
      <c r="V16" s="32">
        <v>30.430000000000003</v>
      </c>
      <c r="W16" s="32">
        <v>60.986777777777782</v>
      </c>
      <c r="X16" s="32">
        <v>16.574666666666666</v>
      </c>
      <c r="Y16" s="32">
        <v>0</v>
      </c>
      <c r="Z16" s="32">
        <v>0</v>
      </c>
      <c r="AA16" s="32">
        <v>9.7008888888888887</v>
      </c>
      <c r="AB16" s="32">
        <v>0</v>
      </c>
      <c r="AC16" s="32">
        <v>34.711222222222226</v>
      </c>
      <c r="AD16" s="32">
        <v>0</v>
      </c>
      <c r="AE16" s="32">
        <v>0</v>
      </c>
      <c r="AF16" t="s">
        <v>164</v>
      </c>
      <c r="AG16">
        <v>10</v>
      </c>
      <c r="AH16"/>
    </row>
    <row r="17" spans="1:34" x14ac:dyDescent="0.25">
      <c r="A17" t="s">
        <v>546</v>
      </c>
      <c r="B17" t="s">
        <v>219</v>
      </c>
      <c r="C17" t="s">
        <v>419</v>
      </c>
      <c r="D17" t="s">
        <v>469</v>
      </c>
      <c r="E17" s="32">
        <v>44.166666666666664</v>
      </c>
      <c r="F17" s="32">
        <v>4.8275245283018879</v>
      </c>
      <c r="G17" s="32">
        <v>4.2536477987421391</v>
      </c>
      <c r="H17" s="32">
        <v>0.80763270440251567</v>
      </c>
      <c r="I17" s="32">
        <v>0.38831698113207541</v>
      </c>
      <c r="J17" s="32">
        <v>213.21566666666669</v>
      </c>
      <c r="K17" s="32">
        <v>187.86944444444447</v>
      </c>
      <c r="L17" s="32">
        <v>35.670444444444442</v>
      </c>
      <c r="M17" s="32">
        <v>17.150666666666663</v>
      </c>
      <c r="N17" s="32">
        <v>13.519777777777778</v>
      </c>
      <c r="O17" s="32">
        <v>5</v>
      </c>
      <c r="P17" s="32">
        <v>62.762333333333324</v>
      </c>
      <c r="Q17" s="32">
        <v>55.935888888888883</v>
      </c>
      <c r="R17" s="32">
        <v>6.8264444444444434</v>
      </c>
      <c r="S17" s="32">
        <v>114.78288888888892</v>
      </c>
      <c r="T17" s="32">
        <v>114.78288888888892</v>
      </c>
      <c r="U17" s="32">
        <v>0</v>
      </c>
      <c r="V17" s="32">
        <v>0</v>
      </c>
      <c r="W17" s="32">
        <v>59.174666666666681</v>
      </c>
      <c r="X17" s="32">
        <v>4.7388888888888889</v>
      </c>
      <c r="Y17" s="32">
        <v>0</v>
      </c>
      <c r="Z17" s="32">
        <v>0</v>
      </c>
      <c r="AA17" s="32">
        <v>27.310333333333343</v>
      </c>
      <c r="AB17" s="32">
        <v>0</v>
      </c>
      <c r="AC17" s="32">
        <v>27.125444444444444</v>
      </c>
      <c r="AD17" s="32">
        <v>0</v>
      </c>
      <c r="AE17" s="32">
        <v>0</v>
      </c>
      <c r="AF17" t="s">
        <v>24</v>
      </c>
      <c r="AG17">
        <v>10</v>
      </c>
      <c r="AH17"/>
    </row>
    <row r="18" spans="1:34" x14ac:dyDescent="0.25">
      <c r="A18" t="s">
        <v>546</v>
      </c>
      <c r="B18" t="s">
        <v>255</v>
      </c>
      <c r="C18" t="s">
        <v>415</v>
      </c>
      <c r="D18" t="s">
        <v>479</v>
      </c>
      <c r="E18" s="32">
        <v>75.955555555555549</v>
      </c>
      <c r="F18" s="32">
        <v>4.367246928028087</v>
      </c>
      <c r="G18" s="32">
        <v>4.1030939145699241</v>
      </c>
      <c r="H18" s="32">
        <v>0.60806758338209488</v>
      </c>
      <c r="I18" s="32">
        <v>0.45827238150965477</v>
      </c>
      <c r="J18" s="32">
        <v>331.71666666666664</v>
      </c>
      <c r="K18" s="32">
        <v>311.65277777777777</v>
      </c>
      <c r="L18" s="32">
        <v>46.18611111111111</v>
      </c>
      <c r="M18" s="32">
        <v>34.80833333333333</v>
      </c>
      <c r="N18" s="32">
        <v>5.6888888888888891</v>
      </c>
      <c r="O18" s="32">
        <v>5.6888888888888891</v>
      </c>
      <c r="P18" s="32">
        <v>65.227777777777774</v>
      </c>
      <c r="Q18" s="32">
        <v>56.541666666666664</v>
      </c>
      <c r="R18" s="32">
        <v>8.6861111111111118</v>
      </c>
      <c r="S18" s="32">
        <v>220.30277777777775</v>
      </c>
      <c r="T18" s="32">
        <v>152.18055555555554</v>
      </c>
      <c r="U18" s="32">
        <v>68.12222222222222</v>
      </c>
      <c r="V18" s="32">
        <v>0</v>
      </c>
      <c r="W18" s="32">
        <v>0</v>
      </c>
      <c r="X18" s="32">
        <v>0</v>
      </c>
      <c r="Y18" s="32">
        <v>0</v>
      </c>
      <c r="Z18" s="32">
        <v>0</v>
      </c>
      <c r="AA18" s="32">
        <v>0</v>
      </c>
      <c r="AB18" s="32">
        <v>0</v>
      </c>
      <c r="AC18" s="32">
        <v>0</v>
      </c>
      <c r="AD18" s="32">
        <v>0</v>
      </c>
      <c r="AE18" s="32">
        <v>0</v>
      </c>
      <c r="AF18" t="s">
        <v>60</v>
      </c>
      <c r="AG18">
        <v>10</v>
      </c>
      <c r="AH18"/>
    </row>
    <row r="19" spans="1:34" x14ac:dyDescent="0.25">
      <c r="A19" t="s">
        <v>546</v>
      </c>
      <c r="B19" t="s">
        <v>237</v>
      </c>
      <c r="C19" t="s">
        <v>414</v>
      </c>
      <c r="D19" t="s">
        <v>486</v>
      </c>
      <c r="E19" s="32">
        <v>55.322222222222223</v>
      </c>
      <c r="F19" s="32">
        <v>4.2558746736292434</v>
      </c>
      <c r="G19" s="32">
        <v>3.8952600923880301</v>
      </c>
      <c r="H19" s="32">
        <v>0.79468768829082148</v>
      </c>
      <c r="I19" s="32">
        <v>0.65188792930307293</v>
      </c>
      <c r="J19" s="32">
        <v>235.44444444444446</v>
      </c>
      <c r="K19" s="32">
        <v>215.49444444444447</v>
      </c>
      <c r="L19" s="32">
        <v>43.963888888888889</v>
      </c>
      <c r="M19" s="32">
        <v>36.06388888888889</v>
      </c>
      <c r="N19" s="32">
        <v>4.5888888888888886</v>
      </c>
      <c r="O19" s="32">
        <v>3.3111111111111109</v>
      </c>
      <c r="P19" s="32">
        <v>57.963888888888889</v>
      </c>
      <c r="Q19" s="32">
        <v>45.913888888888891</v>
      </c>
      <c r="R19" s="32">
        <v>12.05</v>
      </c>
      <c r="S19" s="32">
        <v>133.51666666666668</v>
      </c>
      <c r="T19" s="32">
        <v>120.55833333333334</v>
      </c>
      <c r="U19" s="32">
        <v>12.958333333333334</v>
      </c>
      <c r="V19" s="32">
        <v>0</v>
      </c>
      <c r="W19" s="32">
        <v>0</v>
      </c>
      <c r="X19" s="32">
        <v>0</v>
      </c>
      <c r="Y19" s="32">
        <v>0</v>
      </c>
      <c r="Z19" s="32">
        <v>0</v>
      </c>
      <c r="AA19" s="32">
        <v>0</v>
      </c>
      <c r="AB19" s="32">
        <v>0</v>
      </c>
      <c r="AC19" s="32">
        <v>0</v>
      </c>
      <c r="AD19" s="32">
        <v>0</v>
      </c>
      <c r="AE19" s="32">
        <v>0</v>
      </c>
      <c r="AF19" t="s">
        <v>42</v>
      </c>
      <c r="AG19">
        <v>10</v>
      </c>
      <c r="AH19"/>
    </row>
    <row r="20" spans="1:34" x14ac:dyDescent="0.25">
      <c r="A20" t="s">
        <v>546</v>
      </c>
      <c r="B20" t="s">
        <v>226</v>
      </c>
      <c r="C20" t="s">
        <v>415</v>
      </c>
      <c r="D20" t="s">
        <v>479</v>
      </c>
      <c r="E20" s="32">
        <v>21.322222222222223</v>
      </c>
      <c r="F20" s="32">
        <v>5.3368942157373631</v>
      </c>
      <c r="G20" s="32">
        <v>5.088457529963522</v>
      </c>
      <c r="H20" s="32">
        <v>1.3863991662324129</v>
      </c>
      <c r="I20" s="32">
        <v>1.1472120896300158</v>
      </c>
      <c r="J20" s="32">
        <v>113.79444444444445</v>
      </c>
      <c r="K20" s="32">
        <v>108.49722222222221</v>
      </c>
      <c r="L20" s="32">
        <v>29.561111111111114</v>
      </c>
      <c r="M20" s="32">
        <v>24.461111111111112</v>
      </c>
      <c r="N20" s="32">
        <v>0.3</v>
      </c>
      <c r="O20" s="32">
        <v>4.8</v>
      </c>
      <c r="P20" s="32">
        <v>22.466666666666669</v>
      </c>
      <c r="Q20" s="32">
        <v>22.269444444444446</v>
      </c>
      <c r="R20" s="32">
        <v>0.19722222222222222</v>
      </c>
      <c r="S20" s="32">
        <v>61.766666666666666</v>
      </c>
      <c r="T20" s="32">
        <v>43.508333333333333</v>
      </c>
      <c r="U20" s="32">
        <v>18.258333333333333</v>
      </c>
      <c r="V20" s="32">
        <v>0</v>
      </c>
      <c r="W20" s="32">
        <v>6.9861111111111107</v>
      </c>
      <c r="X20" s="32">
        <v>6.4416666666666664</v>
      </c>
      <c r="Y20" s="32">
        <v>0</v>
      </c>
      <c r="Z20" s="32">
        <v>0</v>
      </c>
      <c r="AA20" s="32">
        <v>0</v>
      </c>
      <c r="AB20" s="32">
        <v>0</v>
      </c>
      <c r="AC20" s="32">
        <v>0.5444444444444444</v>
      </c>
      <c r="AD20" s="32">
        <v>0</v>
      </c>
      <c r="AE20" s="32">
        <v>0</v>
      </c>
      <c r="AF20" t="s">
        <v>31</v>
      </c>
      <c r="AG20">
        <v>10</v>
      </c>
      <c r="AH20"/>
    </row>
    <row r="21" spans="1:34" x14ac:dyDescent="0.25">
      <c r="A21" t="s">
        <v>546</v>
      </c>
      <c r="B21" t="s">
        <v>284</v>
      </c>
      <c r="C21" t="s">
        <v>420</v>
      </c>
      <c r="D21" t="s">
        <v>488</v>
      </c>
      <c r="E21" s="32">
        <v>69.466666666666669</v>
      </c>
      <c r="F21" s="32">
        <v>4.4158669225847733</v>
      </c>
      <c r="G21" s="32">
        <v>4.129198656429943</v>
      </c>
      <c r="H21" s="32">
        <v>1.2717930262316059</v>
      </c>
      <c r="I21" s="32">
        <v>0.98512476007677541</v>
      </c>
      <c r="J21" s="32">
        <v>306.75555555555559</v>
      </c>
      <c r="K21" s="32">
        <v>286.8416666666667</v>
      </c>
      <c r="L21" s="32">
        <v>88.347222222222229</v>
      </c>
      <c r="M21" s="32">
        <v>68.433333333333337</v>
      </c>
      <c r="N21" s="32">
        <v>14.669444444444444</v>
      </c>
      <c r="O21" s="32">
        <v>5.2444444444444445</v>
      </c>
      <c r="P21" s="32">
        <v>41.338888888888889</v>
      </c>
      <c r="Q21" s="32">
        <v>41.338888888888889</v>
      </c>
      <c r="R21" s="32">
        <v>0</v>
      </c>
      <c r="S21" s="32">
        <v>177.06944444444443</v>
      </c>
      <c r="T21" s="32">
        <v>157.13333333333333</v>
      </c>
      <c r="U21" s="32">
        <v>19.93611111111111</v>
      </c>
      <c r="V21" s="32">
        <v>0</v>
      </c>
      <c r="W21" s="32">
        <v>0.17777777777777778</v>
      </c>
      <c r="X21" s="32">
        <v>0</v>
      </c>
      <c r="Y21" s="32">
        <v>0</v>
      </c>
      <c r="Z21" s="32">
        <v>0</v>
      </c>
      <c r="AA21" s="32">
        <v>0.17777777777777778</v>
      </c>
      <c r="AB21" s="32">
        <v>0</v>
      </c>
      <c r="AC21" s="32">
        <v>0</v>
      </c>
      <c r="AD21" s="32">
        <v>0</v>
      </c>
      <c r="AE21" s="32">
        <v>0</v>
      </c>
      <c r="AF21" t="s">
        <v>89</v>
      </c>
      <c r="AG21">
        <v>10</v>
      </c>
      <c r="AH21"/>
    </row>
    <row r="22" spans="1:34" x14ac:dyDescent="0.25">
      <c r="A22" t="s">
        <v>546</v>
      </c>
      <c r="B22" t="s">
        <v>313</v>
      </c>
      <c r="C22" t="s">
        <v>425</v>
      </c>
      <c r="D22" t="s">
        <v>473</v>
      </c>
      <c r="E22" s="32">
        <v>83.088888888888889</v>
      </c>
      <c r="F22" s="32">
        <v>4.8781759828831239</v>
      </c>
      <c r="G22" s="32">
        <v>4.6211553891414825</v>
      </c>
      <c r="H22" s="32">
        <v>1.3677453864669697</v>
      </c>
      <c r="I22" s="32">
        <v>1.166989836854774</v>
      </c>
      <c r="J22" s="32">
        <v>405.32222222222225</v>
      </c>
      <c r="K22" s="32">
        <v>383.9666666666667</v>
      </c>
      <c r="L22" s="32">
        <v>113.64444444444445</v>
      </c>
      <c r="M22" s="32">
        <v>96.963888888888889</v>
      </c>
      <c r="N22" s="32">
        <v>11.080555555555556</v>
      </c>
      <c r="O22" s="32">
        <v>5.6</v>
      </c>
      <c r="P22" s="32">
        <v>65.49722222222222</v>
      </c>
      <c r="Q22" s="32">
        <v>60.822222222222223</v>
      </c>
      <c r="R22" s="32">
        <v>4.6749999999999998</v>
      </c>
      <c r="S22" s="32">
        <v>226.18055555555557</v>
      </c>
      <c r="T22" s="32">
        <v>179.22777777777779</v>
      </c>
      <c r="U22" s="32">
        <v>46.952777777777776</v>
      </c>
      <c r="V22" s="32">
        <v>0</v>
      </c>
      <c r="W22" s="32">
        <v>0</v>
      </c>
      <c r="X22" s="32">
        <v>0</v>
      </c>
      <c r="Y22" s="32">
        <v>0</v>
      </c>
      <c r="Z22" s="32">
        <v>0</v>
      </c>
      <c r="AA22" s="32">
        <v>0</v>
      </c>
      <c r="AB22" s="32">
        <v>0</v>
      </c>
      <c r="AC22" s="32">
        <v>0</v>
      </c>
      <c r="AD22" s="32">
        <v>0</v>
      </c>
      <c r="AE22" s="32">
        <v>0</v>
      </c>
      <c r="AF22" t="s">
        <v>118</v>
      </c>
      <c r="AG22">
        <v>10</v>
      </c>
      <c r="AH22"/>
    </row>
    <row r="23" spans="1:34" x14ac:dyDescent="0.25">
      <c r="A23" t="s">
        <v>546</v>
      </c>
      <c r="B23" t="s">
        <v>378</v>
      </c>
      <c r="C23" t="s">
        <v>415</v>
      </c>
      <c r="D23" t="s">
        <v>479</v>
      </c>
      <c r="E23" s="32">
        <v>52.077777777777776</v>
      </c>
      <c r="F23" s="32">
        <v>4.8298485171751651</v>
      </c>
      <c r="G23" s="32">
        <v>4.3783336889268192</v>
      </c>
      <c r="H23" s="32">
        <v>1.1627906976744187</v>
      </c>
      <c r="I23" s="32">
        <v>0.96340943033923632</v>
      </c>
      <c r="J23" s="32">
        <v>251.52777777777777</v>
      </c>
      <c r="K23" s="32">
        <v>228.01388888888891</v>
      </c>
      <c r="L23" s="32">
        <v>60.555555555555557</v>
      </c>
      <c r="M23" s="32">
        <v>50.172222222222224</v>
      </c>
      <c r="N23" s="32">
        <v>4.6944444444444446</v>
      </c>
      <c r="O23" s="32">
        <v>5.6888888888888891</v>
      </c>
      <c r="P23" s="32">
        <v>64.738888888888894</v>
      </c>
      <c r="Q23" s="32">
        <v>51.608333333333334</v>
      </c>
      <c r="R23" s="32">
        <v>13.130555555555556</v>
      </c>
      <c r="S23" s="32">
        <v>126.23333333333333</v>
      </c>
      <c r="T23" s="32">
        <v>79.533333333333331</v>
      </c>
      <c r="U23" s="32">
        <v>46.7</v>
      </c>
      <c r="V23" s="32">
        <v>0</v>
      </c>
      <c r="W23" s="32">
        <v>8.1111111111111107</v>
      </c>
      <c r="X23" s="32">
        <v>1.5111111111111111</v>
      </c>
      <c r="Y23" s="32">
        <v>0</v>
      </c>
      <c r="Z23" s="32">
        <v>0</v>
      </c>
      <c r="AA23" s="32">
        <v>5.4444444444444446</v>
      </c>
      <c r="AB23" s="32">
        <v>0</v>
      </c>
      <c r="AC23" s="32">
        <v>1.1555555555555554</v>
      </c>
      <c r="AD23" s="32">
        <v>0</v>
      </c>
      <c r="AE23" s="32">
        <v>0</v>
      </c>
      <c r="AF23" t="s">
        <v>186</v>
      </c>
      <c r="AG23">
        <v>10</v>
      </c>
      <c r="AH23"/>
    </row>
    <row r="24" spans="1:34" x14ac:dyDescent="0.25">
      <c r="A24" t="s">
        <v>546</v>
      </c>
      <c r="B24" t="s">
        <v>282</v>
      </c>
      <c r="C24" t="s">
        <v>445</v>
      </c>
      <c r="D24" t="s">
        <v>487</v>
      </c>
      <c r="E24" s="32">
        <v>42.977777777777774</v>
      </c>
      <c r="F24" s="32">
        <v>3.1203386763185108</v>
      </c>
      <c r="G24" s="32">
        <v>2.9295423991726994</v>
      </c>
      <c r="H24" s="32">
        <v>0.8826938986556363</v>
      </c>
      <c r="I24" s="32">
        <v>0.69189762150982448</v>
      </c>
      <c r="J24" s="32">
        <v>134.10522222222221</v>
      </c>
      <c r="K24" s="32">
        <v>125.90522222222222</v>
      </c>
      <c r="L24" s="32">
        <v>37.936222222222234</v>
      </c>
      <c r="M24" s="32">
        <v>29.736222222222231</v>
      </c>
      <c r="N24" s="32">
        <v>2.5111111111111111</v>
      </c>
      <c r="O24" s="32">
        <v>5.6888888888888891</v>
      </c>
      <c r="P24" s="32">
        <v>19.029222222222227</v>
      </c>
      <c r="Q24" s="32">
        <v>19.029222222222227</v>
      </c>
      <c r="R24" s="32">
        <v>0</v>
      </c>
      <c r="S24" s="32">
        <v>77.139777777777766</v>
      </c>
      <c r="T24" s="32">
        <v>61.98855555555555</v>
      </c>
      <c r="U24" s="32">
        <v>15.151222222222216</v>
      </c>
      <c r="V24" s="32">
        <v>0</v>
      </c>
      <c r="W24" s="32">
        <v>0</v>
      </c>
      <c r="X24" s="32">
        <v>0</v>
      </c>
      <c r="Y24" s="32">
        <v>0</v>
      </c>
      <c r="Z24" s="32">
        <v>0</v>
      </c>
      <c r="AA24" s="32">
        <v>0</v>
      </c>
      <c r="AB24" s="32">
        <v>0</v>
      </c>
      <c r="AC24" s="32">
        <v>0</v>
      </c>
      <c r="AD24" s="32">
        <v>0</v>
      </c>
      <c r="AE24" s="32">
        <v>0</v>
      </c>
      <c r="AF24" t="s">
        <v>87</v>
      </c>
      <c r="AG24">
        <v>10</v>
      </c>
      <c r="AH24"/>
    </row>
    <row r="25" spans="1:34" x14ac:dyDescent="0.25">
      <c r="A25" t="s">
        <v>546</v>
      </c>
      <c r="B25" t="s">
        <v>203</v>
      </c>
      <c r="C25" t="s">
        <v>406</v>
      </c>
      <c r="D25" t="s">
        <v>481</v>
      </c>
      <c r="E25" s="32">
        <v>95.155555555555551</v>
      </c>
      <c r="F25" s="32">
        <v>3.6791265763661842</v>
      </c>
      <c r="G25" s="32">
        <v>3.4275525455394678</v>
      </c>
      <c r="H25" s="32">
        <v>0.76056165343297566</v>
      </c>
      <c r="I25" s="32">
        <v>0.6194617001401217</v>
      </c>
      <c r="J25" s="32">
        <v>350.08933333333334</v>
      </c>
      <c r="K25" s="32">
        <v>326.15066666666667</v>
      </c>
      <c r="L25" s="32">
        <v>72.371666666666698</v>
      </c>
      <c r="M25" s="32">
        <v>58.945222222222249</v>
      </c>
      <c r="N25" s="32">
        <v>9.9597777777777825</v>
      </c>
      <c r="O25" s="32">
        <v>3.4666666666666668</v>
      </c>
      <c r="P25" s="32">
        <v>76.707111111111118</v>
      </c>
      <c r="Q25" s="32">
        <v>66.194888888888897</v>
      </c>
      <c r="R25" s="32">
        <v>10.512222222222221</v>
      </c>
      <c r="S25" s="32">
        <v>201.01055555555556</v>
      </c>
      <c r="T25" s="32">
        <v>168.77544444444445</v>
      </c>
      <c r="U25" s="32">
        <v>32.235111111111102</v>
      </c>
      <c r="V25" s="32">
        <v>0</v>
      </c>
      <c r="W25" s="32">
        <v>0</v>
      </c>
      <c r="X25" s="32">
        <v>0</v>
      </c>
      <c r="Y25" s="32">
        <v>0</v>
      </c>
      <c r="Z25" s="32">
        <v>0</v>
      </c>
      <c r="AA25" s="32">
        <v>0</v>
      </c>
      <c r="AB25" s="32">
        <v>0</v>
      </c>
      <c r="AC25" s="32">
        <v>0</v>
      </c>
      <c r="AD25" s="32">
        <v>0</v>
      </c>
      <c r="AE25" s="32">
        <v>0</v>
      </c>
      <c r="AF25" t="s">
        <v>8</v>
      </c>
      <c r="AG25">
        <v>10</v>
      </c>
      <c r="AH25"/>
    </row>
    <row r="26" spans="1:34" x14ac:dyDescent="0.25">
      <c r="A26" t="s">
        <v>546</v>
      </c>
      <c r="B26" t="s">
        <v>196</v>
      </c>
      <c r="C26" t="s">
        <v>406</v>
      </c>
      <c r="D26" t="s">
        <v>481</v>
      </c>
      <c r="E26" s="32">
        <v>29.5</v>
      </c>
      <c r="F26" s="32">
        <v>4.993879472693032</v>
      </c>
      <c r="G26" s="32">
        <v>4.4978342749529183</v>
      </c>
      <c r="H26" s="32">
        <v>1.1625235404896421</v>
      </c>
      <c r="I26" s="32">
        <v>0.67476459510357811</v>
      </c>
      <c r="J26" s="32">
        <v>147.31944444444446</v>
      </c>
      <c r="K26" s="32">
        <v>132.6861111111111</v>
      </c>
      <c r="L26" s="32">
        <v>34.294444444444444</v>
      </c>
      <c r="M26" s="32">
        <v>19.905555555555555</v>
      </c>
      <c r="N26" s="32">
        <v>8.6999999999999993</v>
      </c>
      <c r="O26" s="32">
        <v>5.6888888888888891</v>
      </c>
      <c r="P26" s="32">
        <v>24.636111111111109</v>
      </c>
      <c r="Q26" s="32">
        <v>24.391666666666666</v>
      </c>
      <c r="R26" s="32">
        <v>0.24444444444444444</v>
      </c>
      <c r="S26" s="32">
        <v>88.388888888888886</v>
      </c>
      <c r="T26" s="32">
        <v>88.388888888888886</v>
      </c>
      <c r="U26" s="32">
        <v>0</v>
      </c>
      <c r="V26" s="32">
        <v>0</v>
      </c>
      <c r="W26" s="32">
        <v>30.730555555555554</v>
      </c>
      <c r="X26" s="32">
        <v>5.8833333333333337</v>
      </c>
      <c r="Y26" s="32">
        <v>0</v>
      </c>
      <c r="Z26" s="32">
        <v>0</v>
      </c>
      <c r="AA26" s="32">
        <v>13.930555555555555</v>
      </c>
      <c r="AB26" s="32">
        <v>0.24444444444444444</v>
      </c>
      <c r="AC26" s="32">
        <v>10.672222222222222</v>
      </c>
      <c r="AD26" s="32">
        <v>0</v>
      </c>
      <c r="AE26" s="32">
        <v>0</v>
      </c>
      <c r="AF26" t="s">
        <v>144</v>
      </c>
      <c r="AG26">
        <v>10</v>
      </c>
      <c r="AH26"/>
    </row>
    <row r="27" spans="1:34" x14ac:dyDescent="0.25">
      <c r="A27" t="s">
        <v>546</v>
      </c>
      <c r="B27" t="s">
        <v>267</v>
      </c>
      <c r="C27" t="s">
        <v>404</v>
      </c>
      <c r="D27" t="s">
        <v>491</v>
      </c>
      <c r="E27" s="32">
        <v>51.922222222222224</v>
      </c>
      <c r="F27" s="32">
        <v>4.0288636849989299</v>
      </c>
      <c r="G27" s="32">
        <v>3.5451016477637491</v>
      </c>
      <c r="H27" s="32">
        <v>0.88328054782794785</v>
      </c>
      <c r="I27" s="32">
        <v>0.49638347956344964</v>
      </c>
      <c r="J27" s="32">
        <v>209.18755555555558</v>
      </c>
      <c r="K27" s="32">
        <v>184.06955555555555</v>
      </c>
      <c r="L27" s="32">
        <v>45.861888888888892</v>
      </c>
      <c r="M27" s="32">
        <v>25.773333333333337</v>
      </c>
      <c r="N27" s="32">
        <v>14.399666666666667</v>
      </c>
      <c r="O27" s="32">
        <v>5.6888888888888891</v>
      </c>
      <c r="P27" s="32">
        <v>44.628</v>
      </c>
      <c r="Q27" s="32">
        <v>39.598555555555556</v>
      </c>
      <c r="R27" s="32">
        <v>5.0294444444444446</v>
      </c>
      <c r="S27" s="32">
        <v>118.69766666666669</v>
      </c>
      <c r="T27" s="32">
        <v>117.13511111111113</v>
      </c>
      <c r="U27" s="32">
        <v>1.5625555555555555</v>
      </c>
      <c r="V27" s="32">
        <v>0</v>
      </c>
      <c r="W27" s="32">
        <v>6.9619999999999989</v>
      </c>
      <c r="X27" s="32">
        <v>0</v>
      </c>
      <c r="Y27" s="32">
        <v>0</v>
      </c>
      <c r="Z27" s="32">
        <v>0</v>
      </c>
      <c r="AA27" s="32">
        <v>0</v>
      </c>
      <c r="AB27" s="32">
        <v>0</v>
      </c>
      <c r="AC27" s="32">
        <v>6.9619999999999989</v>
      </c>
      <c r="AD27" s="32">
        <v>0</v>
      </c>
      <c r="AE27" s="32">
        <v>0</v>
      </c>
      <c r="AF27" t="s">
        <v>72</v>
      </c>
      <c r="AG27">
        <v>10</v>
      </c>
      <c r="AH27"/>
    </row>
    <row r="28" spans="1:34" x14ac:dyDescent="0.25">
      <c r="A28" t="s">
        <v>546</v>
      </c>
      <c r="B28" t="s">
        <v>371</v>
      </c>
      <c r="C28" t="s">
        <v>402</v>
      </c>
      <c r="D28" t="s">
        <v>481</v>
      </c>
      <c r="E28" s="32">
        <v>76.011111111111106</v>
      </c>
      <c r="F28" s="32">
        <v>4.2906811869609713</v>
      </c>
      <c r="G28" s="32">
        <v>3.983436632071335</v>
      </c>
      <c r="H28" s="32">
        <v>0.77244701067095456</v>
      </c>
      <c r="I28" s="32">
        <v>0.46520245578131858</v>
      </c>
      <c r="J28" s="32">
        <v>326.13944444444445</v>
      </c>
      <c r="K28" s="32">
        <v>302.78544444444447</v>
      </c>
      <c r="L28" s="32">
        <v>58.714555555555556</v>
      </c>
      <c r="M28" s="32">
        <v>35.360555555555557</v>
      </c>
      <c r="N28" s="32">
        <v>18.187333333333331</v>
      </c>
      <c r="O28" s="32">
        <v>5.166666666666667</v>
      </c>
      <c r="P28" s="32">
        <v>52.48355555555559</v>
      </c>
      <c r="Q28" s="32">
        <v>52.48355555555559</v>
      </c>
      <c r="R28" s="32">
        <v>0</v>
      </c>
      <c r="S28" s="32">
        <v>214.94133333333335</v>
      </c>
      <c r="T28" s="32">
        <v>206.10922222222223</v>
      </c>
      <c r="U28" s="32">
        <v>8.8321111111111108</v>
      </c>
      <c r="V28" s="32">
        <v>0</v>
      </c>
      <c r="W28" s="32">
        <v>151.35555555555553</v>
      </c>
      <c r="X28" s="32">
        <v>5.4658888888888892</v>
      </c>
      <c r="Y28" s="32">
        <v>0</v>
      </c>
      <c r="Z28" s="32">
        <v>0</v>
      </c>
      <c r="AA28" s="32">
        <v>16.555222222222223</v>
      </c>
      <c r="AB28" s="32">
        <v>0</v>
      </c>
      <c r="AC28" s="32">
        <v>129.33444444444442</v>
      </c>
      <c r="AD28" s="32">
        <v>0</v>
      </c>
      <c r="AE28" s="32">
        <v>0</v>
      </c>
      <c r="AF28" t="s">
        <v>179</v>
      </c>
      <c r="AG28">
        <v>10</v>
      </c>
      <c r="AH28"/>
    </row>
    <row r="29" spans="1:34" x14ac:dyDescent="0.25">
      <c r="A29" t="s">
        <v>546</v>
      </c>
      <c r="B29" t="s">
        <v>320</v>
      </c>
      <c r="C29" t="s">
        <v>397</v>
      </c>
      <c r="D29" t="s">
        <v>492</v>
      </c>
      <c r="E29" s="32">
        <v>65.177777777777777</v>
      </c>
      <c r="F29" s="32">
        <v>4.670431299011252</v>
      </c>
      <c r="G29" s="32">
        <v>4.1598619161268324</v>
      </c>
      <c r="H29" s="32">
        <v>1.135782475281282</v>
      </c>
      <c r="I29" s="32">
        <v>0.79023184452778716</v>
      </c>
      <c r="J29" s="32">
        <v>304.40833333333336</v>
      </c>
      <c r="K29" s="32">
        <v>271.13055555555553</v>
      </c>
      <c r="L29" s="32">
        <v>74.027777777777771</v>
      </c>
      <c r="M29" s="32">
        <v>51.505555555555553</v>
      </c>
      <c r="N29" s="32">
        <v>16.922222222222221</v>
      </c>
      <c r="O29" s="32">
        <v>5.6</v>
      </c>
      <c r="P29" s="32">
        <v>58.511111111111106</v>
      </c>
      <c r="Q29" s="32">
        <v>47.755555555555553</v>
      </c>
      <c r="R29" s="32">
        <v>10.755555555555556</v>
      </c>
      <c r="S29" s="32">
        <v>171.86944444444444</v>
      </c>
      <c r="T29" s="32">
        <v>163.54444444444445</v>
      </c>
      <c r="U29" s="32">
        <v>8.3249999999999993</v>
      </c>
      <c r="V29" s="32">
        <v>0</v>
      </c>
      <c r="W29" s="32">
        <v>0.65555555555555556</v>
      </c>
      <c r="X29" s="32">
        <v>0</v>
      </c>
      <c r="Y29" s="32">
        <v>0</v>
      </c>
      <c r="Z29" s="32">
        <v>0</v>
      </c>
      <c r="AA29" s="32">
        <v>0</v>
      </c>
      <c r="AB29" s="32">
        <v>0</v>
      </c>
      <c r="AC29" s="32">
        <v>0.65555555555555556</v>
      </c>
      <c r="AD29" s="32">
        <v>0</v>
      </c>
      <c r="AE29" s="32">
        <v>0</v>
      </c>
      <c r="AF29" t="s">
        <v>125</v>
      </c>
      <c r="AG29">
        <v>10</v>
      </c>
      <c r="AH29"/>
    </row>
    <row r="30" spans="1:34" x14ac:dyDescent="0.25">
      <c r="A30" t="s">
        <v>546</v>
      </c>
      <c r="B30" t="s">
        <v>319</v>
      </c>
      <c r="C30" t="s">
        <v>397</v>
      </c>
      <c r="D30" t="s">
        <v>492</v>
      </c>
      <c r="E30" s="32">
        <v>103.76666666666667</v>
      </c>
      <c r="F30" s="32">
        <v>4.3066709497804894</v>
      </c>
      <c r="G30" s="32">
        <v>3.8268283542135126</v>
      </c>
      <c r="H30" s="32">
        <v>1.0140807366955775</v>
      </c>
      <c r="I30" s="32">
        <v>0.58946353999357526</v>
      </c>
      <c r="J30" s="32">
        <v>446.8888888888888</v>
      </c>
      <c r="K30" s="32">
        <v>397.09722222222217</v>
      </c>
      <c r="L30" s="32">
        <v>105.22777777777776</v>
      </c>
      <c r="M30" s="32">
        <v>61.166666666666664</v>
      </c>
      <c r="N30" s="32">
        <v>38.461111111111109</v>
      </c>
      <c r="O30" s="32">
        <v>5.6</v>
      </c>
      <c r="P30" s="32">
        <v>98.294444444444437</v>
      </c>
      <c r="Q30" s="32">
        <v>92.563888888888883</v>
      </c>
      <c r="R30" s="32">
        <v>5.7305555555555552</v>
      </c>
      <c r="S30" s="32">
        <v>243.36666666666665</v>
      </c>
      <c r="T30" s="32">
        <v>229.35833333333332</v>
      </c>
      <c r="U30" s="32">
        <v>14.008333333333333</v>
      </c>
      <c r="V30" s="32">
        <v>0</v>
      </c>
      <c r="W30" s="32">
        <v>35.322222222222223</v>
      </c>
      <c r="X30" s="32">
        <v>9.4444444444444442E-2</v>
      </c>
      <c r="Y30" s="32">
        <v>0</v>
      </c>
      <c r="Z30" s="32">
        <v>0</v>
      </c>
      <c r="AA30" s="32">
        <v>3.9944444444444445</v>
      </c>
      <c r="AB30" s="32">
        <v>0</v>
      </c>
      <c r="AC30" s="32">
        <v>31.233333333333334</v>
      </c>
      <c r="AD30" s="32">
        <v>0</v>
      </c>
      <c r="AE30" s="32">
        <v>0</v>
      </c>
      <c r="AF30" t="s">
        <v>124</v>
      </c>
      <c r="AG30">
        <v>10</v>
      </c>
      <c r="AH30"/>
    </row>
    <row r="31" spans="1:34" x14ac:dyDescent="0.25">
      <c r="A31" t="s">
        <v>546</v>
      </c>
      <c r="B31" t="s">
        <v>336</v>
      </c>
      <c r="C31" t="s">
        <v>393</v>
      </c>
      <c r="D31" t="s">
        <v>472</v>
      </c>
      <c r="E31" s="32">
        <v>21.011111111111113</v>
      </c>
      <c r="F31" s="32">
        <v>5.2760444209413002</v>
      </c>
      <c r="G31" s="32">
        <v>5.0007932310946588</v>
      </c>
      <c r="H31" s="32">
        <v>1.4939185616076147</v>
      </c>
      <c r="I31" s="32">
        <v>1.2186673717609728</v>
      </c>
      <c r="J31" s="32">
        <v>110.85555555555555</v>
      </c>
      <c r="K31" s="32">
        <v>105.07222222222222</v>
      </c>
      <c r="L31" s="32">
        <v>31.388888888888886</v>
      </c>
      <c r="M31" s="32">
        <v>25.605555555555554</v>
      </c>
      <c r="N31" s="32">
        <v>5.7833333333333332</v>
      </c>
      <c r="O31" s="32">
        <v>0</v>
      </c>
      <c r="P31" s="32">
        <v>12.283333333333333</v>
      </c>
      <c r="Q31" s="32">
        <v>12.283333333333333</v>
      </c>
      <c r="R31" s="32">
        <v>0</v>
      </c>
      <c r="S31" s="32">
        <v>67.183333333333337</v>
      </c>
      <c r="T31" s="32">
        <v>67.183333333333337</v>
      </c>
      <c r="U31" s="32">
        <v>0</v>
      </c>
      <c r="V31" s="32">
        <v>0</v>
      </c>
      <c r="W31" s="32">
        <v>0</v>
      </c>
      <c r="X31" s="32">
        <v>0</v>
      </c>
      <c r="Y31" s="32">
        <v>0</v>
      </c>
      <c r="Z31" s="32">
        <v>0</v>
      </c>
      <c r="AA31" s="32">
        <v>0</v>
      </c>
      <c r="AB31" s="32">
        <v>0</v>
      </c>
      <c r="AC31" s="32">
        <v>0</v>
      </c>
      <c r="AD31" s="32">
        <v>0</v>
      </c>
      <c r="AE31" s="32">
        <v>0</v>
      </c>
      <c r="AF31" t="s">
        <v>143</v>
      </c>
      <c r="AG31">
        <v>10</v>
      </c>
      <c r="AH31"/>
    </row>
    <row r="32" spans="1:34" x14ac:dyDescent="0.25">
      <c r="A32" t="s">
        <v>546</v>
      </c>
      <c r="B32" t="s">
        <v>332</v>
      </c>
      <c r="C32" t="s">
        <v>458</v>
      </c>
      <c r="D32" t="s">
        <v>492</v>
      </c>
      <c r="E32" s="32">
        <v>80.288888888888891</v>
      </c>
      <c r="F32" s="32">
        <v>4.4285399944644341</v>
      </c>
      <c r="G32" s="32">
        <v>4.2037323553833383</v>
      </c>
      <c r="H32" s="32">
        <v>1.1104359258234158</v>
      </c>
      <c r="I32" s="32">
        <v>0.88562828674231941</v>
      </c>
      <c r="J32" s="32">
        <v>355.5625555555556</v>
      </c>
      <c r="K32" s="32">
        <v>337.51300000000003</v>
      </c>
      <c r="L32" s="32">
        <v>89.15566666666669</v>
      </c>
      <c r="M32" s="32">
        <v>71.106111111111119</v>
      </c>
      <c r="N32" s="32">
        <v>18.049555555555564</v>
      </c>
      <c r="O32" s="32">
        <v>0</v>
      </c>
      <c r="P32" s="32">
        <v>50.766999999999996</v>
      </c>
      <c r="Q32" s="32">
        <v>50.766999999999996</v>
      </c>
      <c r="R32" s="32">
        <v>0</v>
      </c>
      <c r="S32" s="32">
        <v>215.63988888888892</v>
      </c>
      <c r="T32" s="32">
        <v>188.64411111111113</v>
      </c>
      <c r="U32" s="32">
        <v>26.995777777777782</v>
      </c>
      <c r="V32" s="32">
        <v>0</v>
      </c>
      <c r="W32" s="32">
        <v>26.788888888888888</v>
      </c>
      <c r="X32" s="32">
        <v>4.2388888888888889</v>
      </c>
      <c r="Y32" s="32">
        <v>0</v>
      </c>
      <c r="Z32" s="32">
        <v>0</v>
      </c>
      <c r="AA32" s="32">
        <v>5.1805555555555554</v>
      </c>
      <c r="AB32" s="32">
        <v>0</v>
      </c>
      <c r="AC32" s="32">
        <v>6.1472222222222221</v>
      </c>
      <c r="AD32" s="32">
        <v>11.222222222222221</v>
      </c>
      <c r="AE32" s="32">
        <v>0</v>
      </c>
      <c r="AF32" t="s">
        <v>139</v>
      </c>
      <c r="AG32">
        <v>10</v>
      </c>
      <c r="AH32"/>
    </row>
    <row r="33" spans="1:34" x14ac:dyDescent="0.25">
      <c r="A33" t="s">
        <v>546</v>
      </c>
      <c r="B33" t="s">
        <v>218</v>
      </c>
      <c r="C33" t="s">
        <v>418</v>
      </c>
      <c r="D33" t="s">
        <v>487</v>
      </c>
      <c r="E33" s="32">
        <v>95.988888888888894</v>
      </c>
      <c r="F33" s="32">
        <v>2.3658872554693833</v>
      </c>
      <c r="G33" s="32">
        <v>2.0672913531658761</v>
      </c>
      <c r="H33" s="32">
        <v>0.32876143072114822</v>
      </c>
      <c r="I33" s="32">
        <v>5.1700428290311372E-2</v>
      </c>
      <c r="J33" s="32">
        <v>227.09888888888892</v>
      </c>
      <c r="K33" s="32">
        <v>198.43700000000004</v>
      </c>
      <c r="L33" s="32">
        <v>31.557444444444442</v>
      </c>
      <c r="M33" s="32">
        <v>4.9626666666666663</v>
      </c>
      <c r="N33" s="32">
        <v>12.682555555555554</v>
      </c>
      <c r="O33" s="32">
        <v>13.912222222222224</v>
      </c>
      <c r="P33" s="32">
        <v>53.322222222222223</v>
      </c>
      <c r="Q33" s="32">
        <v>51.255111111111113</v>
      </c>
      <c r="R33" s="32">
        <v>2.0671111111111111</v>
      </c>
      <c r="S33" s="32">
        <v>142.21922222222224</v>
      </c>
      <c r="T33" s="32">
        <v>125.76811111111114</v>
      </c>
      <c r="U33" s="32">
        <v>16.451111111111111</v>
      </c>
      <c r="V33" s="32">
        <v>0</v>
      </c>
      <c r="W33" s="32">
        <v>15.944777777777775</v>
      </c>
      <c r="X33" s="32">
        <v>2.4611111111111112</v>
      </c>
      <c r="Y33" s="32">
        <v>0.67944444444444441</v>
      </c>
      <c r="Z33" s="32">
        <v>0</v>
      </c>
      <c r="AA33" s="32">
        <v>1.3722222222222222</v>
      </c>
      <c r="AB33" s="32">
        <v>0.59222222222222221</v>
      </c>
      <c r="AC33" s="32">
        <v>2.7491111111111111</v>
      </c>
      <c r="AD33" s="32">
        <v>8.0906666666666638</v>
      </c>
      <c r="AE33" s="32">
        <v>0</v>
      </c>
      <c r="AF33" t="s">
        <v>23</v>
      </c>
      <c r="AG33">
        <v>10</v>
      </c>
      <c r="AH33"/>
    </row>
    <row r="34" spans="1:34" x14ac:dyDescent="0.25">
      <c r="A34" t="s">
        <v>546</v>
      </c>
      <c r="B34" t="s">
        <v>370</v>
      </c>
      <c r="C34" t="s">
        <v>405</v>
      </c>
      <c r="D34" t="s">
        <v>481</v>
      </c>
      <c r="E34" s="32">
        <v>42.555555555555557</v>
      </c>
      <c r="F34" s="32">
        <v>4.2914960835509124</v>
      </c>
      <c r="G34" s="32">
        <v>3.7385848563968658</v>
      </c>
      <c r="H34" s="32">
        <v>1.301668407310705</v>
      </c>
      <c r="I34" s="32">
        <v>0.74875718015665804</v>
      </c>
      <c r="J34" s="32">
        <v>182.62699999999995</v>
      </c>
      <c r="K34" s="32">
        <v>159.09755555555552</v>
      </c>
      <c r="L34" s="32">
        <v>55.393222222222228</v>
      </c>
      <c r="M34" s="32">
        <v>31.863777777777781</v>
      </c>
      <c r="N34" s="32">
        <v>17.840555555555561</v>
      </c>
      <c r="O34" s="32">
        <v>5.6888888888888891</v>
      </c>
      <c r="P34" s="32">
        <v>16.426888888888897</v>
      </c>
      <c r="Q34" s="32">
        <v>16.426888888888897</v>
      </c>
      <c r="R34" s="32">
        <v>0</v>
      </c>
      <c r="S34" s="32">
        <v>110.80688888888884</v>
      </c>
      <c r="T34" s="32">
        <v>110.80688888888884</v>
      </c>
      <c r="U34" s="32">
        <v>0</v>
      </c>
      <c r="V34" s="32">
        <v>0</v>
      </c>
      <c r="W34" s="32">
        <v>0</v>
      </c>
      <c r="X34" s="32">
        <v>0</v>
      </c>
      <c r="Y34" s="32">
        <v>0</v>
      </c>
      <c r="Z34" s="32">
        <v>0</v>
      </c>
      <c r="AA34" s="32">
        <v>0</v>
      </c>
      <c r="AB34" s="32">
        <v>0</v>
      </c>
      <c r="AC34" s="32">
        <v>0</v>
      </c>
      <c r="AD34" s="32">
        <v>0</v>
      </c>
      <c r="AE34" s="32">
        <v>0</v>
      </c>
      <c r="AF34" t="s">
        <v>178</v>
      </c>
      <c r="AG34">
        <v>10</v>
      </c>
      <c r="AH34"/>
    </row>
    <row r="35" spans="1:34" x14ac:dyDescent="0.25">
      <c r="A35" t="s">
        <v>546</v>
      </c>
      <c r="B35" t="s">
        <v>286</v>
      </c>
      <c r="C35" t="s">
        <v>446</v>
      </c>
      <c r="D35" t="s">
        <v>473</v>
      </c>
      <c r="E35" s="32">
        <v>41.611111111111114</v>
      </c>
      <c r="F35" s="32">
        <v>4.2273831775700925</v>
      </c>
      <c r="G35" s="32">
        <v>4.0729105473965292</v>
      </c>
      <c r="H35" s="32">
        <v>1.1109559412550067</v>
      </c>
      <c r="I35" s="32">
        <v>0.961423230974633</v>
      </c>
      <c r="J35" s="32">
        <v>175.9061111111111</v>
      </c>
      <c r="K35" s="32">
        <v>169.47833333333335</v>
      </c>
      <c r="L35" s="32">
        <v>46.228111111111119</v>
      </c>
      <c r="M35" s="32">
        <v>40.005888888888897</v>
      </c>
      <c r="N35" s="32">
        <v>0.53333333333333333</v>
      </c>
      <c r="O35" s="32">
        <v>5.6888888888888891</v>
      </c>
      <c r="P35" s="32">
        <v>29.986666666666643</v>
      </c>
      <c r="Q35" s="32">
        <v>29.781111111111088</v>
      </c>
      <c r="R35" s="32">
        <v>0.20555555555555555</v>
      </c>
      <c r="S35" s="32">
        <v>99.691333333333361</v>
      </c>
      <c r="T35" s="32">
        <v>99.691333333333361</v>
      </c>
      <c r="U35" s="32">
        <v>0</v>
      </c>
      <c r="V35" s="32">
        <v>0</v>
      </c>
      <c r="W35" s="32">
        <v>0.20555555555555555</v>
      </c>
      <c r="X35" s="32">
        <v>0</v>
      </c>
      <c r="Y35" s="32">
        <v>0</v>
      </c>
      <c r="Z35" s="32">
        <v>0</v>
      </c>
      <c r="AA35" s="32">
        <v>0</v>
      </c>
      <c r="AB35" s="32">
        <v>0.20555555555555555</v>
      </c>
      <c r="AC35" s="32">
        <v>0</v>
      </c>
      <c r="AD35" s="32">
        <v>0</v>
      </c>
      <c r="AE35" s="32">
        <v>0</v>
      </c>
      <c r="AF35" t="s">
        <v>91</v>
      </c>
      <c r="AG35">
        <v>10</v>
      </c>
      <c r="AH35"/>
    </row>
    <row r="36" spans="1:34" x14ac:dyDescent="0.25">
      <c r="A36" t="s">
        <v>546</v>
      </c>
      <c r="B36" t="s">
        <v>285</v>
      </c>
      <c r="C36" t="s">
        <v>439</v>
      </c>
      <c r="D36" t="s">
        <v>477</v>
      </c>
      <c r="E36" s="32">
        <v>32.222222222222221</v>
      </c>
      <c r="F36" s="32">
        <v>4.2508620689655174</v>
      </c>
      <c r="G36" s="32">
        <v>3.8116379310344826</v>
      </c>
      <c r="H36" s="32">
        <v>1.3534482758620692</v>
      </c>
      <c r="I36" s="32">
        <v>0.91422413793103452</v>
      </c>
      <c r="J36" s="32">
        <v>136.97222222222223</v>
      </c>
      <c r="K36" s="32">
        <v>122.81944444444443</v>
      </c>
      <c r="L36" s="32">
        <v>43.611111111111114</v>
      </c>
      <c r="M36" s="32">
        <v>29.458333333333332</v>
      </c>
      <c r="N36" s="32">
        <v>9.1750000000000007</v>
      </c>
      <c r="O36" s="32">
        <v>4.9777777777777779</v>
      </c>
      <c r="P36" s="32">
        <v>11.238888888888889</v>
      </c>
      <c r="Q36" s="32">
        <v>11.238888888888889</v>
      </c>
      <c r="R36" s="32">
        <v>0</v>
      </c>
      <c r="S36" s="32">
        <v>82.12222222222222</v>
      </c>
      <c r="T36" s="32">
        <v>47.969444444444441</v>
      </c>
      <c r="U36" s="32">
        <v>34.152777777777779</v>
      </c>
      <c r="V36" s="32">
        <v>0</v>
      </c>
      <c r="W36" s="32">
        <v>0</v>
      </c>
      <c r="X36" s="32">
        <v>0</v>
      </c>
      <c r="Y36" s="32">
        <v>0</v>
      </c>
      <c r="Z36" s="32">
        <v>0</v>
      </c>
      <c r="AA36" s="32">
        <v>0</v>
      </c>
      <c r="AB36" s="32">
        <v>0</v>
      </c>
      <c r="AC36" s="32">
        <v>0</v>
      </c>
      <c r="AD36" s="32">
        <v>0</v>
      </c>
      <c r="AE36" s="32">
        <v>0</v>
      </c>
      <c r="AF36" t="s">
        <v>90</v>
      </c>
      <c r="AG36">
        <v>10</v>
      </c>
      <c r="AH36"/>
    </row>
    <row r="37" spans="1:34" x14ac:dyDescent="0.25">
      <c r="A37" t="s">
        <v>546</v>
      </c>
      <c r="B37" t="s">
        <v>247</v>
      </c>
      <c r="C37" t="s">
        <v>433</v>
      </c>
      <c r="D37" t="s">
        <v>481</v>
      </c>
      <c r="E37" s="32">
        <v>78.966666666666669</v>
      </c>
      <c r="F37" s="32">
        <v>4.0226635711270582</v>
      </c>
      <c r="G37" s="32">
        <v>3.8454594062192204</v>
      </c>
      <c r="H37" s="32">
        <v>0.34433516251582946</v>
      </c>
      <c r="I37" s="32">
        <v>0.21210918812438437</v>
      </c>
      <c r="J37" s="32">
        <v>317.65633333333335</v>
      </c>
      <c r="K37" s="32">
        <v>303.66311111111111</v>
      </c>
      <c r="L37" s="32">
        <v>27.190999999999999</v>
      </c>
      <c r="M37" s="32">
        <v>16.749555555555553</v>
      </c>
      <c r="N37" s="32">
        <v>3.7969999999999997</v>
      </c>
      <c r="O37" s="32">
        <v>6.6444444444444448</v>
      </c>
      <c r="P37" s="32">
        <v>89.699444444444453</v>
      </c>
      <c r="Q37" s="32">
        <v>86.14766666666668</v>
      </c>
      <c r="R37" s="32">
        <v>3.5517777777777773</v>
      </c>
      <c r="S37" s="32">
        <v>200.7658888888889</v>
      </c>
      <c r="T37" s="32">
        <v>200.7658888888889</v>
      </c>
      <c r="U37" s="32">
        <v>0</v>
      </c>
      <c r="V37" s="32">
        <v>0</v>
      </c>
      <c r="W37" s="32">
        <v>0</v>
      </c>
      <c r="X37" s="32">
        <v>0</v>
      </c>
      <c r="Y37" s="32">
        <v>0</v>
      </c>
      <c r="Z37" s="32">
        <v>0</v>
      </c>
      <c r="AA37" s="32">
        <v>0</v>
      </c>
      <c r="AB37" s="32">
        <v>0</v>
      </c>
      <c r="AC37" s="32">
        <v>0</v>
      </c>
      <c r="AD37" s="32">
        <v>0</v>
      </c>
      <c r="AE37" s="32">
        <v>0</v>
      </c>
      <c r="AF37" t="s">
        <v>52</v>
      </c>
      <c r="AG37">
        <v>10</v>
      </c>
      <c r="AH37"/>
    </row>
    <row r="38" spans="1:34" x14ac:dyDescent="0.25">
      <c r="A38" t="s">
        <v>546</v>
      </c>
      <c r="B38" t="s">
        <v>291</v>
      </c>
      <c r="C38" t="s">
        <v>384</v>
      </c>
      <c r="D38" t="s">
        <v>481</v>
      </c>
      <c r="E38" s="32">
        <v>66.277777777777771</v>
      </c>
      <c r="F38" s="32">
        <v>4.1631181894383911</v>
      </c>
      <c r="G38" s="32">
        <v>3.4762782900251472</v>
      </c>
      <c r="H38" s="32">
        <v>0.92678122380553241</v>
      </c>
      <c r="I38" s="32">
        <v>0.37405699916177709</v>
      </c>
      <c r="J38" s="32">
        <v>275.92222222222222</v>
      </c>
      <c r="K38" s="32">
        <v>230.4</v>
      </c>
      <c r="L38" s="32">
        <v>61.425000000000004</v>
      </c>
      <c r="M38" s="32">
        <v>24.791666666666668</v>
      </c>
      <c r="N38" s="32">
        <v>31.122222222222224</v>
      </c>
      <c r="O38" s="32">
        <v>5.5111111111111111</v>
      </c>
      <c r="P38" s="32">
        <v>72.613888888888894</v>
      </c>
      <c r="Q38" s="32">
        <v>63.725000000000001</v>
      </c>
      <c r="R38" s="32">
        <v>8.8888888888888893</v>
      </c>
      <c r="S38" s="32">
        <v>141.88333333333333</v>
      </c>
      <c r="T38" s="32">
        <v>123.83055555555555</v>
      </c>
      <c r="U38" s="32">
        <v>18.052777777777777</v>
      </c>
      <c r="V38" s="32">
        <v>0</v>
      </c>
      <c r="W38" s="32">
        <v>0</v>
      </c>
      <c r="X38" s="32">
        <v>0</v>
      </c>
      <c r="Y38" s="32">
        <v>0</v>
      </c>
      <c r="Z38" s="32">
        <v>0</v>
      </c>
      <c r="AA38" s="32">
        <v>0</v>
      </c>
      <c r="AB38" s="32">
        <v>0</v>
      </c>
      <c r="AC38" s="32">
        <v>0</v>
      </c>
      <c r="AD38" s="32">
        <v>0</v>
      </c>
      <c r="AE38" s="32">
        <v>0</v>
      </c>
      <c r="AF38" t="s">
        <v>96</v>
      </c>
      <c r="AG38">
        <v>10</v>
      </c>
      <c r="AH38"/>
    </row>
    <row r="39" spans="1:34" x14ac:dyDescent="0.25">
      <c r="A39" t="s">
        <v>546</v>
      </c>
      <c r="B39" t="s">
        <v>338</v>
      </c>
      <c r="C39" t="s">
        <v>406</v>
      </c>
      <c r="D39" t="s">
        <v>481</v>
      </c>
      <c r="E39" s="32">
        <v>186.94444444444446</v>
      </c>
      <c r="F39" s="32">
        <v>5.6077860326894502</v>
      </c>
      <c r="G39" s="32">
        <v>5.224190193164933</v>
      </c>
      <c r="H39" s="32">
        <v>0.76126300148588399</v>
      </c>
      <c r="I39" s="32">
        <v>0.62156017830609211</v>
      </c>
      <c r="J39" s="32">
        <v>1048.3444444444444</v>
      </c>
      <c r="K39" s="32">
        <v>976.63333333333344</v>
      </c>
      <c r="L39" s="32">
        <v>142.31388888888887</v>
      </c>
      <c r="M39" s="32">
        <v>116.19722222222222</v>
      </c>
      <c r="N39" s="32">
        <v>20.694444444444443</v>
      </c>
      <c r="O39" s="32">
        <v>5.4222222222222225</v>
      </c>
      <c r="P39" s="32">
        <v>212.87777777777777</v>
      </c>
      <c r="Q39" s="32">
        <v>167.28333333333333</v>
      </c>
      <c r="R39" s="32">
        <v>45.594444444444441</v>
      </c>
      <c r="S39" s="32">
        <v>693.15277777777783</v>
      </c>
      <c r="T39" s="32">
        <v>512.89166666666665</v>
      </c>
      <c r="U39" s="32">
        <v>118.98055555555555</v>
      </c>
      <c r="V39" s="32">
        <v>61.280555555555559</v>
      </c>
      <c r="W39" s="32">
        <v>0</v>
      </c>
      <c r="X39" s="32">
        <v>0</v>
      </c>
      <c r="Y39" s="32">
        <v>0</v>
      </c>
      <c r="Z39" s="32">
        <v>0</v>
      </c>
      <c r="AA39" s="32">
        <v>0</v>
      </c>
      <c r="AB39" s="32">
        <v>0</v>
      </c>
      <c r="AC39" s="32">
        <v>0</v>
      </c>
      <c r="AD39" s="32">
        <v>0</v>
      </c>
      <c r="AE39" s="32">
        <v>0</v>
      </c>
      <c r="AF39" t="s">
        <v>146</v>
      </c>
      <c r="AG39">
        <v>10</v>
      </c>
      <c r="AH39"/>
    </row>
    <row r="40" spans="1:34" x14ac:dyDescent="0.25">
      <c r="A40" t="s">
        <v>546</v>
      </c>
      <c r="B40" t="s">
        <v>222</v>
      </c>
      <c r="C40" t="s">
        <v>421</v>
      </c>
      <c r="D40" t="s">
        <v>489</v>
      </c>
      <c r="E40" s="32">
        <v>83.455555555555549</v>
      </c>
      <c r="F40" s="32">
        <v>3.7871295433364396</v>
      </c>
      <c r="G40" s="32">
        <v>3.6608720543203299</v>
      </c>
      <c r="H40" s="32">
        <v>0.72706031154307027</v>
      </c>
      <c r="I40" s="32">
        <v>0.6008028225269606</v>
      </c>
      <c r="J40" s="32">
        <v>316.05699999999996</v>
      </c>
      <c r="K40" s="32">
        <v>305.52011111111108</v>
      </c>
      <c r="L40" s="32">
        <v>60.677222222222227</v>
      </c>
      <c r="M40" s="32">
        <v>50.140333333333338</v>
      </c>
      <c r="N40" s="32">
        <v>4.8479999999999999</v>
      </c>
      <c r="O40" s="32">
        <v>5.6888888888888891</v>
      </c>
      <c r="P40" s="32">
        <v>21.842888888888883</v>
      </c>
      <c r="Q40" s="32">
        <v>21.842888888888883</v>
      </c>
      <c r="R40" s="32">
        <v>0</v>
      </c>
      <c r="S40" s="32">
        <v>233.53688888888888</v>
      </c>
      <c r="T40" s="32">
        <v>172.72511111111109</v>
      </c>
      <c r="U40" s="32">
        <v>48.866333333333344</v>
      </c>
      <c r="V40" s="32">
        <v>11.945444444444446</v>
      </c>
      <c r="W40" s="32">
        <v>25.677777777777781</v>
      </c>
      <c r="X40" s="32">
        <v>0</v>
      </c>
      <c r="Y40" s="32">
        <v>0</v>
      </c>
      <c r="Z40" s="32">
        <v>0</v>
      </c>
      <c r="AA40" s="32">
        <v>0</v>
      </c>
      <c r="AB40" s="32">
        <v>0</v>
      </c>
      <c r="AC40" s="32">
        <v>25.144444444444446</v>
      </c>
      <c r="AD40" s="32">
        <v>0.53333333333333333</v>
      </c>
      <c r="AE40" s="32">
        <v>0</v>
      </c>
      <c r="AF40" t="s">
        <v>27</v>
      </c>
      <c r="AG40">
        <v>10</v>
      </c>
      <c r="AH40"/>
    </row>
    <row r="41" spans="1:34" x14ac:dyDescent="0.25">
      <c r="A41" t="s">
        <v>546</v>
      </c>
      <c r="B41" t="s">
        <v>292</v>
      </c>
      <c r="C41" t="s">
        <v>395</v>
      </c>
      <c r="D41" t="s">
        <v>484</v>
      </c>
      <c r="E41" s="32">
        <v>48.155555555555559</v>
      </c>
      <c r="F41" s="32">
        <v>4.2849976926626674</v>
      </c>
      <c r="G41" s="32">
        <v>4.0267512690355316</v>
      </c>
      <c r="H41" s="32">
        <v>0.85179280110752176</v>
      </c>
      <c r="I41" s="32">
        <v>0.69500461467466546</v>
      </c>
      <c r="J41" s="32">
        <v>206.34644444444444</v>
      </c>
      <c r="K41" s="32">
        <v>193.91044444444441</v>
      </c>
      <c r="L41" s="32">
        <v>41.018555555555551</v>
      </c>
      <c r="M41" s="32">
        <v>33.468333333333334</v>
      </c>
      <c r="N41" s="32">
        <v>3.9506666666666659</v>
      </c>
      <c r="O41" s="32">
        <v>3.5995555555555554</v>
      </c>
      <c r="P41" s="32">
        <v>19.372999999999998</v>
      </c>
      <c r="Q41" s="32">
        <v>14.487222222222222</v>
      </c>
      <c r="R41" s="32">
        <v>4.8857777777777764</v>
      </c>
      <c r="S41" s="32">
        <v>145.95488888888886</v>
      </c>
      <c r="T41" s="32">
        <v>102.43044444444442</v>
      </c>
      <c r="U41" s="32">
        <v>24.859777777777779</v>
      </c>
      <c r="V41" s="32">
        <v>18.664666666666662</v>
      </c>
      <c r="W41" s="32">
        <v>58.678777777777782</v>
      </c>
      <c r="X41" s="32">
        <v>4.958333333333333</v>
      </c>
      <c r="Y41" s="32">
        <v>0</v>
      </c>
      <c r="Z41" s="32">
        <v>0</v>
      </c>
      <c r="AA41" s="32">
        <v>14.487222222222222</v>
      </c>
      <c r="AB41" s="32">
        <v>0</v>
      </c>
      <c r="AC41" s="32">
        <v>38.033222222222221</v>
      </c>
      <c r="AD41" s="32">
        <v>1.2</v>
      </c>
      <c r="AE41" s="32">
        <v>0</v>
      </c>
      <c r="AF41" t="s">
        <v>97</v>
      </c>
      <c r="AG41">
        <v>10</v>
      </c>
      <c r="AH41"/>
    </row>
    <row r="42" spans="1:34" x14ac:dyDescent="0.25">
      <c r="A42" t="s">
        <v>546</v>
      </c>
      <c r="B42" t="s">
        <v>195</v>
      </c>
      <c r="C42" t="s">
        <v>457</v>
      </c>
      <c r="D42" t="s">
        <v>486</v>
      </c>
      <c r="E42" s="32">
        <v>83.36666666666666</v>
      </c>
      <c r="F42" s="32">
        <v>4.3686192189790747</v>
      </c>
      <c r="G42" s="32">
        <v>4.0601092896174862</v>
      </c>
      <c r="H42" s="32">
        <v>1.0519792083166732</v>
      </c>
      <c r="I42" s="32">
        <v>0.86318805811008936</v>
      </c>
      <c r="J42" s="32">
        <v>364.19722222222219</v>
      </c>
      <c r="K42" s="32">
        <v>338.47777777777776</v>
      </c>
      <c r="L42" s="32">
        <v>87.699999999999989</v>
      </c>
      <c r="M42" s="32">
        <v>71.961111111111109</v>
      </c>
      <c r="N42" s="32">
        <v>9.405555555555555</v>
      </c>
      <c r="O42" s="32">
        <v>6.333333333333333</v>
      </c>
      <c r="P42" s="32">
        <v>64.850000000000009</v>
      </c>
      <c r="Q42" s="32">
        <v>54.869444444444447</v>
      </c>
      <c r="R42" s="32">
        <v>9.9805555555555561</v>
      </c>
      <c r="S42" s="32">
        <v>211.64722222222221</v>
      </c>
      <c r="T42" s="32">
        <v>211.64722222222221</v>
      </c>
      <c r="U42" s="32">
        <v>0</v>
      </c>
      <c r="V42" s="32">
        <v>0</v>
      </c>
      <c r="W42" s="32">
        <v>0</v>
      </c>
      <c r="X42" s="32">
        <v>0</v>
      </c>
      <c r="Y42" s="32">
        <v>0</v>
      </c>
      <c r="Z42" s="32">
        <v>0</v>
      </c>
      <c r="AA42" s="32">
        <v>0</v>
      </c>
      <c r="AB42" s="32">
        <v>0</v>
      </c>
      <c r="AC42" s="32">
        <v>0</v>
      </c>
      <c r="AD42" s="32">
        <v>0</v>
      </c>
      <c r="AE42" s="32">
        <v>0</v>
      </c>
      <c r="AF42" t="s">
        <v>127</v>
      </c>
      <c r="AG42">
        <v>10</v>
      </c>
      <c r="AH42"/>
    </row>
    <row r="43" spans="1:34" x14ac:dyDescent="0.25">
      <c r="A43" t="s">
        <v>546</v>
      </c>
      <c r="B43" t="s">
        <v>264</v>
      </c>
      <c r="C43" t="s">
        <v>400</v>
      </c>
      <c r="D43" t="s">
        <v>495</v>
      </c>
      <c r="E43" s="32">
        <v>52.62222222222222</v>
      </c>
      <c r="F43" s="32">
        <v>4.2848331925675689</v>
      </c>
      <c r="G43" s="32">
        <v>4.0446241554054065</v>
      </c>
      <c r="H43" s="32">
        <v>1.4783657094594593</v>
      </c>
      <c r="I43" s="32">
        <v>1.2383678209459461</v>
      </c>
      <c r="J43" s="32">
        <v>225.4774444444445</v>
      </c>
      <c r="K43" s="32">
        <v>212.83711111111117</v>
      </c>
      <c r="L43" s="32">
        <v>77.794888888888877</v>
      </c>
      <c r="M43" s="32">
        <v>65.165666666666667</v>
      </c>
      <c r="N43" s="32">
        <v>6.9403333333333341</v>
      </c>
      <c r="O43" s="32">
        <v>5.6888888888888891</v>
      </c>
      <c r="P43" s="32">
        <v>24.06955555555556</v>
      </c>
      <c r="Q43" s="32">
        <v>24.058444444444447</v>
      </c>
      <c r="R43" s="32">
        <v>1.1111111111111112E-2</v>
      </c>
      <c r="S43" s="32">
        <v>123.61300000000007</v>
      </c>
      <c r="T43" s="32">
        <v>112.5933333333334</v>
      </c>
      <c r="U43" s="32">
        <v>11.019666666666666</v>
      </c>
      <c r="V43" s="32">
        <v>0</v>
      </c>
      <c r="W43" s="32">
        <v>6.7823333333333338</v>
      </c>
      <c r="X43" s="32">
        <v>2.140222222222222</v>
      </c>
      <c r="Y43" s="32">
        <v>0</v>
      </c>
      <c r="Z43" s="32">
        <v>0</v>
      </c>
      <c r="AA43" s="32">
        <v>0</v>
      </c>
      <c r="AB43" s="32">
        <v>1.1111111111111112E-2</v>
      </c>
      <c r="AC43" s="32">
        <v>4.6310000000000002</v>
      </c>
      <c r="AD43" s="32">
        <v>0</v>
      </c>
      <c r="AE43" s="32">
        <v>0</v>
      </c>
      <c r="AF43" t="s">
        <v>69</v>
      </c>
      <c r="AG43">
        <v>10</v>
      </c>
      <c r="AH43"/>
    </row>
    <row r="44" spans="1:34" x14ac:dyDescent="0.25">
      <c r="A44" t="s">
        <v>546</v>
      </c>
      <c r="B44" t="s">
        <v>246</v>
      </c>
      <c r="C44" t="s">
        <v>396</v>
      </c>
      <c r="D44" t="s">
        <v>493</v>
      </c>
      <c r="E44" s="32">
        <v>32.766666666666666</v>
      </c>
      <c r="F44" s="32">
        <v>1.6989827060020344</v>
      </c>
      <c r="G44" s="32">
        <v>1.4987453374025093</v>
      </c>
      <c r="H44" s="32">
        <v>0.26034587995930825</v>
      </c>
      <c r="I44" s="32">
        <v>6.0108511359782985E-2</v>
      </c>
      <c r="J44" s="32">
        <v>55.669999999999995</v>
      </c>
      <c r="K44" s="32">
        <v>49.108888888888885</v>
      </c>
      <c r="L44" s="32">
        <v>8.5306666666666668</v>
      </c>
      <c r="M44" s="32">
        <v>1.9695555555555557</v>
      </c>
      <c r="N44" s="32">
        <v>4.6944444444444446</v>
      </c>
      <c r="O44" s="32">
        <v>1.8666666666666667</v>
      </c>
      <c r="P44" s="32">
        <v>9.3282222222222213</v>
      </c>
      <c r="Q44" s="32">
        <v>9.3282222222222213</v>
      </c>
      <c r="R44" s="32">
        <v>0</v>
      </c>
      <c r="S44" s="32">
        <v>37.81111111111111</v>
      </c>
      <c r="T44" s="32">
        <v>17.338888888888889</v>
      </c>
      <c r="U44" s="32">
        <v>20.472222222222221</v>
      </c>
      <c r="V44" s="32">
        <v>0</v>
      </c>
      <c r="W44" s="32">
        <v>5.7949999999999999</v>
      </c>
      <c r="X44" s="32">
        <v>1.2612222222222222</v>
      </c>
      <c r="Y44" s="32">
        <v>0</v>
      </c>
      <c r="Z44" s="32">
        <v>0</v>
      </c>
      <c r="AA44" s="32">
        <v>4.5337777777777779</v>
      </c>
      <c r="AB44" s="32">
        <v>0</v>
      </c>
      <c r="AC44" s="32">
        <v>0</v>
      </c>
      <c r="AD44" s="32">
        <v>0</v>
      </c>
      <c r="AE44" s="32">
        <v>0</v>
      </c>
      <c r="AF44" t="s">
        <v>51</v>
      </c>
      <c r="AG44">
        <v>10</v>
      </c>
      <c r="AH44"/>
    </row>
    <row r="45" spans="1:34" x14ac:dyDescent="0.25">
      <c r="A45" t="s">
        <v>546</v>
      </c>
      <c r="B45" t="s">
        <v>325</v>
      </c>
      <c r="C45" t="s">
        <v>451</v>
      </c>
      <c r="D45" t="s">
        <v>489</v>
      </c>
      <c r="E45" s="32">
        <v>51.655555555555559</v>
      </c>
      <c r="F45" s="32">
        <v>3.7456893955689399</v>
      </c>
      <c r="G45" s="32">
        <v>3.2386642288664231</v>
      </c>
      <c r="H45" s="32">
        <v>1.2371821897182187</v>
      </c>
      <c r="I45" s="32">
        <v>0.84926005592600529</v>
      </c>
      <c r="J45" s="32">
        <v>193.4856666666667</v>
      </c>
      <c r="K45" s="32">
        <v>167.29500000000002</v>
      </c>
      <c r="L45" s="32">
        <v>63.907333333333327</v>
      </c>
      <c r="M45" s="32">
        <v>43.868999999999986</v>
      </c>
      <c r="N45" s="32">
        <v>13.016111111111114</v>
      </c>
      <c r="O45" s="32">
        <v>7.0222222222222221</v>
      </c>
      <c r="P45" s="32">
        <v>22.912333333333329</v>
      </c>
      <c r="Q45" s="32">
        <v>16.759999999999994</v>
      </c>
      <c r="R45" s="32">
        <v>6.1523333333333348</v>
      </c>
      <c r="S45" s="32">
        <v>106.66600000000004</v>
      </c>
      <c r="T45" s="32">
        <v>97.730111111111157</v>
      </c>
      <c r="U45" s="32">
        <v>8.9358888888888881</v>
      </c>
      <c r="V45" s="32">
        <v>0</v>
      </c>
      <c r="W45" s="32">
        <v>0.15</v>
      </c>
      <c r="X45" s="32">
        <v>6.6666666666666666E-2</v>
      </c>
      <c r="Y45" s="32">
        <v>0</v>
      </c>
      <c r="Z45" s="32">
        <v>0</v>
      </c>
      <c r="AA45" s="32">
        <v>0</v>
      </c>
      <c r="AB45" s="32">
        <v>0</v>
      </c>
      <c r="AC45" s="32">
        <v>8.3333333333333329E-2</v>
      </c>
      <c r="AD45" s="32">
        <v>0</v>
      </c>
      <c r="AE45" s="32">
        <v>0</v>
      </c>
      <c r="AF45" t="s">
        <v>131</v>
      </c>
      <c r="AG45">
        <v>10</v>
      </c>
      <c r="AH45"/>
    </row>
    <row r="46" spans="1:34" x14ac:dyDescent="0.25">
      <c r="A46" t="s">
        <v>546</v>
      </c>
      <c r="B46" t="s">
        <v>279</v>
      </c>
      <c r="C46" t="s">
        <v>435</v>
      </c>
      <c r="D46" t="s">
        <v>474</v>
      </c>
      <c r="E46" s="32">
        <v>61.644444444444446</v>
      </c>
      <c r="F46" s="32">
        <v>3.4981380677721701</v>
      </c>
      <c r="G46" s="32">
        <v>3.2254506128334532</v>
      </c>
      <c r="H46" s="32">
        <v>0.68790915645277562</v>
      </c>
      <c r="I46" s="32">
        <v>0.48551730353280453</v>
      </c>
      <c r="J46" s="32">
        <v>215.64077777777777</v>
      </c>
      <c r="K46" s="32">
        <v>198.83111111111111</v>
      </c>
      <c r="L46" s="32">
        <v>42.405777777777772</v>
      </c>
      <c r="M46" s="32">
        <v>29.929444444444439</v>
      </c>
      <c r="N46" s="32">
        <v>6.9429999999999996</v>
      </c>
      <c r="O46" s="32">
        <v>5.5333333333333332</v>
      </c>
      <c r="P46" s="32">
        <v>31.763888888888893</v>
      </c>
      <c r="Q46" s="32">
        <v>27.430555555555561</v>
      </c>
      <c r="R46" s="32">
        <v>4.333333333333333</v>
      </c>
      <c r="S46" s="32">
        <v>141.47111111111113</v>
      </c>
      <c r="T46" s="32">
        <v>53.396888888888888</v>
      </c>
      <c r="U46" s="32">
        <v>88.074222222222232</v>
      </c>
      <c r="V46" s="32">
        <v>0</v>
      </c>
      <c r="W46" s="32">
        <v>0</v>
      </c>
      <c r="X46" s="32">
        <v>0</v>
      </c>
      <c r="Y46" s="32">
        <v>0</v>
      </c>
      <c r="Z46" s="32">
        <v>0</v>
      </c>
      <c r="AA46" s="32">
        <v>0</v>
      </c>
      <c r="AB46" s="32">
        <v>0</v>
      </c>
      <c r="AC46" s="32">
        <v>0</v>
      </c>
      <c r="AD46" s="32">
        <v>0</v>
      </c>
      <c r="AE46" s="32">
        <v>0</v>
      </c>
      <c r="AF46" t="s">
        <v>84</v>
      </c>
      <c r="AG46">
        <v>10</v>
      </c>
      <c r="AH46"/>
    </row>
    <row r="47" spans="1:34" x14ac:dyDescent="0.25">
      <c r="A47" t="s">
        <v>546</v>
      </c>
      <c r="B47" t="s">
        <v>345</v>
      </c>
      <c r="C47" t="s">
        <v>406</v>
      </c>
      <c r="D47" t="s">
        <v>481</v>
      </c>
      <c r="E47" s="32">
        <v>57.911111111111111</v>
      </c>
      <c r="F47" s="32">
        <v>5.4680717574827336</v>
      </c>
      <c r="G47" s="32">
        <v>5.2271738296239461</v>
      </c>
      <c r="H47" s="32">
        <v>1.1171047582501916</v>
      </c>
      <c r="I47" s="32">
        <v>0.87620683039140412</v>
      </c>
      <c r="J47" s="32">
        <v>316.66211111111119</v>
      </c>
      <c r="K47" s="32">
        <v>302.71144444444451</v>
      </c>
      <c r="L47" s="32">
        <v>64.692777777777764</v>
      </c>
      <c r="M47" s="32">
        <v>50.742111111111093</v>
      </c>
      <c r="N47" s="32">
        <v>8.7840000000000025</v>
      </c>
      <c r="O47" s="32">
        <v>5.166666666666667</v>
      </c>
      <c r="P47" s="32">
        <v>26.226000000000013</v>
      </c>
      <c r="Q47" s="32">
        <v>26.226000000000013</v>
      </c>
      <c r="R47" s="32">
        <v>0</v>
      </c>
      <c r="S47" s="32">
        <v>225.7433333333334</v>
      </c>
      <c r="T47" s="32">
        <v>209.04400000000007</v>
      </c>
      <c r="U47" s="32">
        <v>16.699333333333332</v>
      </c>
      <c r="V47" s="32">
        <v>0</v>
      </c>
      <c r="W47" s="32">
        <v>3.2416666666666667</v>
      </c>
      <c r="X47" s="32">
        <v>3.2416666666666667</v>
      </c>
      <c r="Y47" s="32">
        <v>0</v>
      </c>
      <c r="Z47" s="32">
        <v>0</v>
      </c>
      <c r="AA47" s="32">
        <v>0</v>
      </c>
      <c r="AB47" s="32">
        <v>0</v>
      </c>
      <c r="AC47" s="32">
        <v>0</v>
      </c>
      <c r="AD47" s="32">
        <v>0</v>
      </c>
      <c r="AE47" s="32">
        <v>0</v>
      </c>
      <c r="AF47" t="s">
        <v>153</v>
      </c>
      <c r="AG47">
        <v>10</v>
      </c>
      <c r="AH47"/>
    </row>
    <row r="48" spans="1:34" x14ac:dyDescent="0.25">
      <c r="A48" t="s">
        <v>546</v>
      </c>
      <c r="B48" t="s">
        <v>349</v>
      </c>
      <c r="C48" t="s">
        <v>403</v>
      </c>
      <c r="D48" t="s">
        <v>481</v>
      </c>
      <c r="E48" s="32">
        <v>41.2</v>
      </c>
      <c r="F48" s="32">
        <v>4.929706040992448</v>
      </c>
      <c r="G48" s="32">
        <v>4.6683791801510246</v>
      </c>
      <c r="H48" s="32">
        <v>1.074956850053937</v>
      </c>
      <c r="I48" s="32">
        <v>0.81362998921251317</v>
      </c>
      <c r="J48" s="32">
        <v>203.10388888888886</v>
      </c>
      <c r="K48" s="32">
        <v>192.33722222222221</v>
      </c>
      <c r="L48" s="32">
        <v>44.28822222222221</v>
      </c>
      <c r="M48" s="32">
        <v>33.521555555555544</v>
      </c>
      <c r="N48" s="32">
        <v>5.8666666666666663</v>
      </c>
      <c r="O48" s="32">
        <v>4.9000000000000004</v>
      </c>
      <c r="P48" s="32">
        <v>29.667444444444442</v>
      </c>
      <c r="Q48" s="32">
        <v>29.667444444444442</v>
      </c>
      <c r="R48" s="32">
        <v>0</v>
      </c>
      <c r="S48" s="32">
        <v>129.14822222222222</v>
      </c>
      <c r="T48" s="32">
        <v>129.14822222222222</v>
      </c>
      <c r="U48" s="32">
        <v>0</v>
      </c>
      <c r="V48" s="32">
        <v>0</v>
      </c>
      <c r="W48" s="32">
        <v>14.111111111111111</v>
      </c>
      <c r="X48" s="32">
        <v>5.8666666666666663</v>
      </c>
      <c r="Y48" s="32">
        <v>0</v>
      </c>
      <c r="Z48" s="32">
        <v>0</v>
      </c>
      <c r="AA48" s="32">
        <v>0.46388888888888891</v>
      </c>
      <c r="AB48" s="32">
        <v>0</v>
      </c>
      <c r="AC48" s="32">
        <v>7.7805555555555559</v>
      </c>
      <c r="AD48" s="32">
        <v>0</v>
      </c>
      <c r="AE48" s="32">
        <v>0</v>
      </c>
      <c r="AF48" t="s">
        <v>157</v>
      </c>
      <c r="AG48">
        <v>10</v>
      </c>
      <c r="AH48"/>
    </row>
    <row r="49" spans="1:34" x14ac:dyDescent="0.25">
      <c r="A49" t="s">
        <v>546</v>
      </c>
      <c r="B49" t="s">
        <v>358</v>
      </c>
      <c r="C49" t="s">
        <v>459</v>
      </c>
      <c r="D49" t="s">
        <v>479</v>
      </c>
      <c r="E49" s="32">
        <v>70.611111111111114</v>
      </c>
      <c r="F49" s="32">
        <v>4.1239449252557039</v>
      </c>
      <c r="G49" s="32">
        <v>3.7145822187254125</v>
      </c>
      <c r="H49" s="32">
        <v>0.51083398898505117</v>
      </c>
      <c r="I49" s="32">
        <v>0.34250668764752162</v>
      </c>
      <c r="J49" s="32">
        <v>291.19633333333331</v>
      </c>
      <c r="K49" s="32">
        <v>262.29077777777775</v>
      </c>
      <c r="L49" s="32">
        <v>36.070555555555558</v>
      </c>
      <c r="M49" s="32">
        <v>24.184777777777779</v>
      </c>
      <c r="N49" s="32">
        <v>6.3746666666666671</v>
      </c>
      <c r="O49" s="32">
        <v>5.5111111111111111</v>
      </c>
      <c r="P49" s="32">
        <v>101.38488888888887</v>
      </c>
      <c r="Q49" s="32">
        <v>84.365111111111091</v>
      </c>
      <c r="R49" s="32">
        <v>17.019777777777776</v>
      </c>
      <c r="S49" s="32">
        <v>153.74088888888886</v>
      </c>
      <c r="T49" s="32">
        <v>137.57877777777776</v>
      </c>
      <c r="U49" s="32">
        <v>16.162111111111109</v>
      </c>
      <c r="V49" s="32">
        <v>0</v>
      </c>
      <c r="W49" s="32">
        <v>69.045222222222222</v>
      </c>
      <c r="X49" s="32">
        <v>3.5983333333333336</v>
      </c>
      <c r="Y49" s="32">
        <v>0</v>
      </c>
      <c r="Z49" s="32">
        <v>0</v>
      </c>
      <c r="AA49" s="32">
        <v>11.665444444444443</v>
      </c>
      <c r="AB49" s="32">
        <v>0</v>
      </c>
      <c r="AC49" s="32">
        <v>53.781444444444446</v>
      </c>
      <c r="AD49" s="32">
        <v>0</v>
      </c>
      <c r="AE49" s="32">
        <v>0</v>
      </c>
      <c r="AF49" t="s">
        <v>166</v>
      </c>
      <c r="AG49">
        <v>10</v>
      </c>
      <c r="AH49"/>
    </row>
    <row r="50" spans="1:34" x14ac:dyDescent="0.25">
      <c r="A50" t="s">
        <v>546</v>
      </c>
      <c r="B50" t="s">
        <v>361</v>
      </c>
      <c r="C50" t="s">
        <v>466</v>
      </c>
      <c r="D50" t="s">
        <v>481</v>
      </c>
      <c r="E50" s="32">
        <v>32.911111111111111</v>
      </c>
      <c r="F50" s="32">
        <v>4.4443382849426065</v>
      </c>
      <c r="G50" s="32">
        <v>4.3120121539500333</v>
      </c>
      <c r="H50" s="32">
        <v>1.5280351114112085</v>
      </c>
      <c r="I50" s="32">
        <v>1.395708980418636</v>
      </c>
      <c r="J50" s="32">
        <v>146.26811111111112</v>
      </c>
      <c r="K50" s="32">
        <v>141.91311111111111</v>
      </c>
      <c r="L50" s="32">
        <v>50.289333333333332</v>
      </c>
      <c r="M50" s="32">
        <v>45.934333333333335</v>
      </c>
      <c r="N50" s="32">
        <v>1.7533333333333332</v>
      </c>
      <c r="O50" s="32">
        <v>2.6016666666666666</v>
      </c>
      <c r="P50" s="32">
        <v>5.6076666666666659</v>
      </c>
      <c r="Q50" s="32">
        <v>5.6076666666666659</v>
      </c>
      <c r="R50" s="32">
        <v>0</v>
      </c>
      <c r="S50" s="32">
        <v>90.371111111111119</v>
      </c>
      <c r="T50" s="32">
        <v>90.371111111111119</v>
      </c>
      <c r="U50" s="32">
        <v>0</v>
      </c>
      <c r="V50" s="32">
        <v>0</v>
      </c>
      <c r="W50" s="32">
        <v>5.8449999999999998</v>
      </c>
      <c r="X50" s="32">
        <v>0.5955555555555555</v>
      </c>
      <c r="Y50" s="32">
        <v>1.7533333333333332</v>
      </c>
      <c r="Z50" s="32">
        <v>2.6016666666666666</v>
      </c>
      <c r="AA50" s="32">
        <v>0</v>
      </c>
      <c r="AB50" s="32">
        <v>0</v>
      </c>
      <c r="AC50" s="32">
        <v>0.89444444444444449</v>
      </c>
      <c r="AD50" s="32">
        <v>0</v>
      </c>
      <c r="AE50" s="32">
        <v>0</v>
      </c>
      <c r="AF50" t="s">
        <v>169</v>
      </c>
      <c r="AG50">
        <v>10</v>
      </c>
      <c r="AH50"/>
    </row>
    <row r="51" spans="1:34" x14ac:dyDescent="0.25">
      <c r="A51" t="s">
        <v>546</v>
      </c>
      <c r="B51" t="s">
        <v>210</v>
      </c>
      <c r="C51" t="s">
        <v>407</v>
      </c>
      <c r="D51" t="s">
        <v>482</v>
      </c>
      <c r="E51" s="32">
        <v>57.533333333333331</v>
      </c>
      <c r="F51" s="32">
        <v>3.5289687137891073</v>
      </c>
      <c r="G51" s="32">
        <v>3.3906913866357669</v>
      </c>
      <c r="H51" s="32">
        <v>0.79934337582078019</v>
      </c>
      <c r="I51" s="32">
        <v>0.66106604866743912</v>
      </c>
      <c r="J51" s="32">
        <v>203.0333333333333</v>
      </c>
      <c r="K51" s="32">
        <v>195.07777777777778</v>
      </c>
      <c r="L51" s="32">
        <v>45.988888888888887</v>
      </c>
      <c r="M51" s="32">
        <v>38.033333333333331</v>
      </c>
      <c r="N51" s="32">
        <v>4.5916666666666668</v>
      </c>
      <c r="O51" s="32">
        <v>3.3638888888888889</v>
      </c>
      <c r="P51" s="32">
        <v>40.605555555555554</v>
      </c>
      <c r="Q51" s="32">
        <v>40.605555555555554</v>
      </c>
      <c r="R51" s="32">
        <v>0</v>
      </c>
      <c r="S51" s="32">
        <v>116.43888888888888</v>
      </c>
      <c r="T51" s="32">
        <v>116.43888888888888</v>
      </c>
      <c r="U51" s="32">
        <v>0</v>
      </c>
      <c r="V51" s="32">
        <v>0</v>
      </c>
      <c r="W51" s="32">
        <v>0</v>
      </c>
      <c r="X51" s="32">
        <v>0</v>
      </c>
      <c r="Y51" s="32">
        <v>0</v>
      </c>
      <c r="Z51" s="32">
        <v>0</v>
      </c>
      <c r="AA51" s="32">
        <v>0</v>
      </c>
      <c r="AB51" s="32">
        <v>0</v>
      </c>
      <c r="AC51" s="32">
        <v>0</v>
      </c>
      <c r="AD51" s="32">
        <v>0</v>
      </c>
      <c r="AE51" s="32">
        <v>0</v>
      </c>
      <c r="AF51" t="s">
        <v>15</v>
      </c>
      <c r="AG51">
        <v>10</v>
      </c>
      <c r="AH51"/>
    </row>
    <row r="52" spans="1:34" x14ac:dyDescent="0.25">
      <c r="A52" t="s">
        <v>546</v>
      </c>
      <c r="B52" t="s">
        <v>227</v>
      </c>
      <c r="C52" t="s">
        <v>422</v>
      </c>
      <c r="D52" t="s">
        <v>488</v>
      </c>
      <c r="E52" s="32">
        <v>73.166666666666671</v>
      </c>
      <c r="F52" s="32">
        <v>3.3169886104783597</v>
      </c>
      <c r="G52" s="32">
        <v>3.1163599088838261</v>
      </c>
      <c r="H52" s="32">
        <v>0.74166894457099464</v>
      </c>
      <c r="I52" s="32">
        <v>0.5454821564160971</v>
      </c>
      <c r="J52" s="32">
        <v>242.69299999999998</v>
      </c>
      <c r="K52" s="32">
        <v>228.01366666666661</v>
      </c>
      <c r="L52" s="32">
        <v>54.265444444444441</v>
      </c>
      <c r="M52" s="32">
        <v>39.911111111111104</v>
      </c>
      <c r="N52" s="32">
        <v>12.50677777777778</v>
      </c>
      <c r="O52" s="32">
        <v>1.8475555555555556</v>
      </c>
      <c r="P52" s="32">
        <v>14.768111111111114</v>
      </c>
      <c r="Q52" s="32">
        <v>14.443111111111115</v>
      </c>
      <c r="R52" s="32">
        <v>0.32500000000000001</v>
      </c>
      <c r="S52" s="32">
        <v>173.6594444444444</v>
      </c>
      <c r="T52" s="32">
        <v>135.77899999999997</v>
      </c>
      <c r="U52" s="32">
        <v>37.880444444444443</v>
      </c>
      <c r="V52" s="32">
        <v>0</v>
      </c>
      <c r="W52" s="32">
        <v>68.137666666666647</v>
      </c>
      <c r="X52" s="32">
        <v>8.4962222222222223</v>
      </c>
      <c r="Y52" s="32">
        <v>0.3527777777777778</v>
      </c>
      <c r="Z52" s="32">
        <v>0</v>
      </c>
      <c r="AA52" s="32">
        <v>0</v>
      </c>
      <c r="AB52" s="32">
        <v>0.32500000000000001</v>
      </c>
      <c r="AC52" s="32">
        <v>33.149111111111104</v>
      </c>
      <c r="AD52" s="32">
        <v>25.81455555555554</v>
      </c>
      <c r="AE52" s="32">
        <v>0</v>
      </c>
      <c r="AF52" t="s">
        <v>32</v>
      </c>
      <c r="AG52">
        <v>10</v>
      </c>
      <c r="AH52"/>
    </row>
    <row r="53" spans="1:34" x14ac:dyDescent="0.25">
      <c r="A53" t="s">
        <v>546</v>
      </c>
      <c r="B53" t="s">
        <v>290</v>
      </c>
      <c r="C53" t="s">
        <v>425</v>
      </c>
      <c r="D53" t="s">
        <v>473</v>
      </c>
      <c r="E53" s="32">
        <v>54.144444444444446</v>
      </c>
      <c r="F53" s="32">
        <v>4.3342827826800736</v>
      </c>
      <c r="G53" s="32">
        <v>3.95584444900472</v>
      </c>
      <c r="H53" s="32">
        <v>0.77905191873589164</v>
      </c>
      <c r="I53" s="32">
        <v>0.52814487995074888</v>
      </c>
      <c r="J53" s="32">
        <v>234.67733333333334</v>
      </c>
      <c r="K53" s="32">
        <v>214.18700000000001</v>
      </c>
      <c r="L53" s="32">
        <v>42.181333333333335</v>
      </c>
      <c r="M53" s="32">
        <v>28.596111111111107</v>
      </c>
      <c r="N53" s="32">
        <v>8.3241111111111117</v>
      </c>
      <c r="O53" s="32">
        <v>5.2611111111111111</v>
      </c>
      <c r="P53" s="32">
        <v>40.646777777777785</v>
      </c>
      <c r="Q53" s="32">
        <v>33.741666666666674</v>
      </c>
      <c r="R53" s="32">
        <v>6.9051111111111094</v>
      </c>
      <c r="S53" s="32">
        <v>151.84922222222224</v>
      </c>
      <c r="T53" s="32">
        <v>145.85433333333336</v>
      </c>
      <c r="U53" s="32">
        <v>5.9948888888888883</v>
      </c>
      <c r="V53" s="32">
        <v>0</v>
      </c>
      <c r="W53" s="32">
        <v>13.054222222222222</v>
      </c>
      <c r="X53" s="32">
        <v>0.35144444444444445</v>
      </c>
      <c r="Y53" s="32">
        <v>0</v>
      </c>
      <c r="Z53" s="32">
        <v>0</v>
      </c>
      <c r="AA53" s="32">
        <v>1.8647777777777776</v>
      </c>
      <c r="AB53" s="32">
        <v>0</v>
      </c>
      <c r="AC53" s="32">
        <v>10.837999999999999</v>
      </c>
      <c r="AD53" s="32">
        <v>0</v>
      </c>
      <c r="AE53" s="32">
        <v>0</v>
      </c>
      <c r="AF53" t="s">
        <v>95</v>
      </c>
      <c r="AG53">
        <v>10</v>
      </c>
      <c r="AH53"/>
    </row>
    <row r="54" spans="1:34" x14ac:dyDescent="0.25">
      <c r="A54" t="s">
        <v>546</v>
      </c>
      <c r="B54" t="s">
        <v>334</v>
      </c>
      <c r="C54" t="s">
        <v>415</v>
      </c>
      <c r="D54" t="s">
        <v>479</v>
      </c>
      <c r="E54" s="32">
        <v>110.6</v>
      </c>
      <c r="F54" s="32">
        <v>4.1215049226441627</v>
      </c>
      <c r="G54" s="32">
        <v>3.9804560980510351</v>
      </c>
      <c r="H54" s="32">
        <v>0.36492766726943943</v>
      </c>
      <c r="I54" s="32">
        <v>0.31590214988949161</v>
      </c>
      <c r="J54" s="32">
        <v>455.83844444444441</v>
      </c>
      <c r="K54" s="32">
        <v>440.23844444444444</v>
      </c>
      <c r="L54" s="32">
        <v>40.360999999999997</v>
      </c>
      <c r="M54" s="32">
        <v>34.938777777777773</v>
      </c>
      <c r="N54" s="32">
        <v>0</v>
      </c>
      <c r="O54" s="32">
        <v>5.4222222222222225</v>
      </c>
      <c r="P54" s="32">
        <v>128.45777777777778</v>
      </c>
      <c r="Q54" s="32">
        <v>118.28</v>
      </c>
      <c r="R54" s="32">
        <v>10.177777777777777</v>
      </c>
      <c r="S54" s="32">
        <v>287.01966666666664</v>
      </c>
      <c r="T54" s="32">
        <v>287.01966666666664</v>
      </c>
      <c r="U54" s="32">
        <v>0</v>
      </c>
      <c r="V54" s="32">
        <v>0</v>
      </c>
      <c r="W54" s="32">
        <v>65.205111111111108</v>
      </c>
      <c r="X54" s="32">
        <v>0.311</v>
      </c>
      <c r="Y54" s="32">
        <v>0</v>
      </c>
      <c r="Z54" s="32">
        <v>0</v>
      </c>
      <c r="AA54" s="32">
        <v>1.652222222222222</v>
      </c>
      <c r="AB54" s="32">
        <v>0</v>
      </c>
      <c r="AC54" s="32">
        <v>63.24188888888888</v>
      </c>
      <c r="AD54" s="32">
        <v>0</v>
      </c>
      <c r="AE54" s="32">
        <v>0</v>
      </c>
      <c r="AF54" t="s">
        <v>141</v>
      </c>
      <c r="AG54">
        <v>10</v>
      </c>
      <c r="AH54"/>
    </row>
    <row r="55" spans="1:34" x14ac:dyDescent="0.25">
      <c r="A55" t="s">
        <v>546</v>
      </c>
      <c r="B55" t="s">
        <v>256</v>
      </c>
      <c r="C55" t="s">
        <v>437</v>
      </c>
      <c r="D55" t="s">
        <v>482</v>
      </c>
      <c r="E55" s="32">
        <v>70.144444444444446</v>
      </c>
      <c r="F55" s="32">
        <v>3.7908284492317432</v>
      </c>
      <c r="G55" s="32">
        <v>3.4531918263899888</v>
      </c>
      <c r="H55" s="32">
        <v>0.68782670679550129</v>
      </c>
      <c r="I55" s="32">
        <v>0.55334230952003804</v>
      </c>
      <c r="J55" s="32">
        <v>265.90555555555551</v>
      </c>
      <c r="K55" s="32">
        <v>242.22222222222223</v>
      </c>
      <c r="L55" s="32">
        <v>48.24722222222222</v>
      </c>
      <c r="M55" s="32">
        <v>38.81388888888889</v>
      </c>
      <c r="N55" s="32">
        <v>4.052777777777778</v>
      </c>
      <c r="O55" s="32">
        <v>5.3805555555555555</v>
      </c>
      <c r="P55" s="32">
        <v>49.147222222222226</v>
      </c>
      <c r="Q55" s="32">
        <v>34.897222222222226</v>
      </c>
      <c r="R55" s="32">
        <v>14.25</v>
      </c>
      <c r="S55" s="32">
        <v>168.51111111111112</v>
      </c>
      <c r="T55" s="32">
        <v>163.26388888888889</v>
      </c>
      <c r="U55" s="32">
        <v>5.2472222222222218</v>
      </c>
      <c r="V55" s="32">
        <v>0</v>
      </c>
      <c r="W55" s="32">
        <v>0</v>
      </c>
      <c r="X55" s="32">
        <v>0</v>
      </c>
      <c r="Y55" s="32">
        <v>0</v>
      </c>
      <c r="Z55" s="32">
        <v>0</v>
      </c>
      <c r="AA55" s="32">
        <v>0</v>
      </c>
      <c r="AB55" s="32">
        <v>0</v>
      </c>
      <c r="AC55" s="32">
        <v>0</v>
      </c>
      <c r="AD55" s="32">
        <v>0</v>
      </c>
      <c r="AE55" s="32">
        <v>0</v>
      </c>
      <c r="AF55" t="s">
        <v>61</v>
      </c>
      <c r="AG55">
        <v>10</v>
      </c>
      <c r="AH55"/>
    </row>
    <row r="56" spans="1:34" x14ac:dyDescent="0.25">
      <c r="A56" t="s">
        <v>546</v>
      </c>
      <c r="B56" t="s">
        <v>317</v>
      </c>
      <c r="C56" t="s">
        <v>454</v>
      </c>
      <c r="D56" t="s">
        <v>481</v>
      </c>
      <c r="E56" s="32">
        <v>46.533333333333331</v>
      </c>
      <c r="F56" s="32">
        <v>3.7693648519579757</v>
      </c>
      <c r="G56" s="32">
        <v>3.3367168099331428</v>
      </c>
      <c r="H56" s="32">
        <v>0.65431948424068764</v>
      </c>
      <c r="I56" s="32">
        <v>0.46940305635148039</v>
      </c>
      <c r="J56" s="32">
        <v>175.40111111111113</v>
      </c>
      <c r="K56" s="32">
        <v>155.26855555555557</v>
      </c>
      <c r="L56" s="32">
        <v>30.447666666666663</v>
      </c>
      <c r="M56" s="32">
        <v>21.842888888888886</v>
      </c>
      <c r="N56" s="32">
        <v>3.05</v>
      </c>
      <c r="O56" s="32">
        <v>5.5547777777777769</v>
      </c>
      <c r="P56" s="32">
        <v>43.766888888888893</v>
      </c>
      <c r="Q56" s="32">
        <v>32.239111111111114</v>
      </c>
      <c r="R56" s="32">
        <v>11.527777777777779</v>
      </c>
      <c r="S56" s="32">
        <v>101.18655555555556</v>
      </c>
      <c r="T56" s="32">
        <v>84.51155555555556</v>
      </c>
      <c r="U56" s="32">
        <v>16.675000000000001</v>
      </c>
      <c r="V56" s="32">
        <v>0</v>
      </c>
      <c r="W56" s="32">
        <v>52.206666666666663</v>
      </c>
      <c r="X56" s="32">
        <v>4.4401111111111105</v>
      </c>
      <c r="Y56" s="32">
        <v>0</v>
      </c>
      <c r="Z56" s="32">
        <v>1.6436666666666668</v>
      </c>
      <c r="AA56" s="32">
        <v>6.2168888888888887</v>
      </c>
      <c r="AB56" s="32">
        <v>0</v>
      </c>
      <c r="AC56" s="32">
        <v>39.905999999999999</v>
      </c>
      <c r="AD56" s="32">
        <v>0</v>
      </c>
      <c r="AE56" s="32">
        <v>0</v>
      </c>
      <c r="AF56" t="s">
        <v>122</v>
      </c>
      <c r="AG56">
        <v>10</v>
      </c>
      <c r="AH56"/>
    </row>
    <row r="57" spans="1:34" x14ac:dyDescent="0.25">
      <c r="A57" t="s">
        <v>546</v>
      </c>
      <c r="B57" t="s">
        <v>354</v>
      </c>
      <c r="C57" t="s">
        <v>397</v>
      </c>
      <c r="D57" t="s">
        <v>492</v>
      </c>
      <c r="E57" s="32">
        <v>79.988888888888894</v>
      </c>
      <c r="F57" s="32">
        <v>3.7662105848034444</v>
      </c>
      <c r="G57" s="32">
        <v>3.3437796916238365</v>
      </c>
      <c r="H57" s="32">
        <v>0.69309904153354629</v>
      </c>
      <c r="I57" s="32">
        <v>0.4197721905820252</v>
      </c>
      <c r="J57" s="32">
        <v>301.255</v>
      </c>
      <c r="K57" s="32">
        <v>267.46522222222222</v>
      </c>
      <c r="L57" s="32">
        <v>55.440222222222225</v>
      </c>
      <c r="M57" s="32">
        <v>33.577111111111108</v>
      </c>
      <c r="N57" s="32">
        <v>16.263111111111112</v>
      </c>
      <c r="O57" s="32">
        <v>5.6</v>
      </c>
      <c r="P57" s="32">
        <v>90.420000000000016</v>
      </c>
      <c r="Q57" s="32">
        <v>78.493333333333354</v>
      </c>
      <c r="R57" s="32">
        <v>11.926666666666668</v>
      </c>
      <c r="S57" s="32">
        <v>155.39477777777776</v>
      </c>
      <c r="T57" s="32">
        <v>113.55399999999999</v>
      </c>
      <c r="U57" s="32">
        <v>41.840777777777774</v>
      </c>
      <c r="V57" s="32">
        <v>0</v>
      </c>
      <c r="W57" s="32">
        <v>0</v>
      </c>
      <c r="X57" s="32">
        <v>0</v>
      </c>
      <c r="Y57" s="32">
        <v>0</v>
      </c>
      <c r="Z57" s="32">
        <v>0</v>
      </c>
      <c r="AA57" s="32">
        <v>0</v>
      </c>
      <c r="AB57" s="32">
        <v>0</v>
      </c>
      <c r="AC57" s="32">
        <v>0</v>
      </c>
      <c r="AD57" s="32">
        <v>0</v>
      </c>
      <c r="AE57" s="32">
        <v>0</v>
      </c>
      <c r="AF57" t="s">
        <v>162</v>
      </c>
      <c r="AG57">
        <v>10</v>
      </c>
      <c r="AH57"/>
    </row>
    <row r="58" spans="1:34" x14ac:dyDescent="0.25">
      <c r="A58" t="s">
        <v>546</v>
      </c>
      <c r="B58" t="s">
        <v>382</v>
      </c>
      <c r="C58" t="s">
        <v>397</v>
      </c>
      <c r="D58" t="s">
        <v>492</v>
      </c>
      <c r="E58" s="32">
        <v>23.511111111111113</v>
      </c>
      <c r="F58" s="32">
        <v>4.0856568998109637</v>
      </c>
      <c r="G58" s="32">
        <v>3.589910207939508</v>
      </c>
      <c r="H58" s="32">
        <v>0.7498818525519847</v>
      </c>
      <c r="I58" s="32">
        <v>0.46963610586011334</v>
      </c>
      <c r="J58" s="32">
        <v>96.058333333333323</v>
      </c>
      <c r="K58" s="32">
        <v>84.402777777777771</v>
      </c>
      <c r="L58" s="32">
        <v>17.630555555555553</v>
      </c>
      <c r="M58" s="32">
        <v>11.041666666666666</v>
      </c>
      <c r="N58" s="32">
        <v>0.98888888888888893</v>
      </c>
      <c r="O58" s="32">
        <v>5.6</v>
      </c>
      <c r="P58" s="32">
        <v>22.447222222222223</v>
      </c>
      <c r="Q58" s="32">
        <v>17.380555555555556</v>
      </c>
      <c r="R58" s="32">
        <v>5.0666666666666664</v>
      </c>
      <c r="S58" s="32">
        <v>55.980555555555554</v>
      </c>
      <c r="T58" s="32">
        <v>55.980555555555554</v>
      </c>
      <c r="U58" s="32">
        <v>0</v>
      </c>
      <c r="V58" s="32">
        <v>0</v>
      </c>
      <c r="W58" s="32">
        <v>13.508333333333333</v>
      </c>
      <c r="X58" s="32">
        <v>3.9722222222222223</v>
      </c>
      <c r="Y58" s="32">
        <v>0</v>
      </c>
      <c r="Z58" s="32">
        <v>0</v>
      </c>
      <c r="AA58" s="32">
        <v>4.3499999999999996</v>
      </c>
      <c r="AB58" s="32">
        <v>0</v>
      </c>
      <c r="AC58" s="32">
        <v>5.1861111111111109</v>
      </c>
      <c r="AD58" s="32">
        <v>0</v>
      </c>
      <c r="AE58" s="32">
        <v>0</v>
      </c>
      <c r="AF58" t="s">
        <v>190</v>
      </c>
      <c r="AG58">
        <v>10</v>
      </c>
      <c r="AH58"/>
    </row>
    <row r="59" spans="1:34" x14ac:dyDescent="0.25">
      <c r="A59" t="s">
        <v>546</v>
      </c>
      <c r="B59" t="s">
        <v>239</v>
      </c>
      <c r="C59" t="s">
        <v>386</v>
      </c>
      <c r="D59" t="s">
        <v>476</v>
      </c>
      <c r="E59" s="32">
        <v>62.755555555555553</v>
      </c>
      <c r="F59" s="32">
        <v>3.411081798866856</v>
      </c>
      <c r="G59" s="32">
        <v>3.2386774079320122</v>
      </c>
      <c r="H59" s="32">
        <v>0.36725389518413604</v>
      </c>
      <c r="I59" s="32">
        <v>0.20007259206798872</v>
      </c>
      <c r="J59" s="32">
        <v>214.06433333333337</v>
      </c>
      <c r="K59" s="32">
        <v>203.24500000000003</v>
      </c>
      <c r="L59" s="32">
        <v>23.047222222222224</v>
      </c>
      <c r="M59" s="32">
        <v>12.555666666666669</v>
      </c>
      <c r="N59" s="32">
        <v>4.8833333333333337</v>
      </c>
      <c r="O59" s="32">
        <v>5.6082222222222216</v>
      </c>
      <c r="P59" s="32">
        <v>70.754000000000005</v>
      </c>
      <c r="Q59" s="32">
        <v>70.426222222222222</v>
      </c>
      <c r="R59" s="32">
        <v>0.32777777777777778</v>
      </c>
      <c r="S59" s="32">
        <v>120.26311111111116</v>
      </c>
      <c r="T59" s="32">
        <v>72.247000000000028</v>
      </c>
      <c r="U59" s="32">
        <v>43.085444444444455</v>
      </c>
      <c r="V59" s="32">
        <v>4.9306666666666672</v>
      </c>
      <c r="W59" s="32">
        <v>28.978222222222229</v>
      </c>
      <c r="X59" s="32">
        <v>0</v>
      </c>
      <c r="Y59" s="32">
        <v>0.21111111111111111</v>
      </c>
      <c r="Z59" s="32">
        <v>0</v>
      </c>
      <c r="AA59" s="32">
        <v>0</v>
      </c>
      <c r="AB59" s="32">
        <v>0.32777777777777778</v>
      </c>
      <c r="AC59" s="32">
        <v>16.389000000000006</v>
      </c>
      <c r="AD59" s="32">
        <v>12.050333333333333</v>
      </c>
      <c r="AE59" s="32">
        <v>0</v>
      </c>
      <c r="AF59" t="s">
        <v>44</v>
      </c>
      <c r="AG59">
        <v>10</v>
      </c>
      <c r="AH59"/>
    </row>
    <row r="60" spans="1:34" x14ac:dyDescent="0.25">
      <c r="A60" t="s">
        <v>546</v>
      </c>
      <c r="B60" t="s">
        <v>243</v>
      </c>
      <c r="C60" t="s">
        <v>418</v>
      </c>
      <c r="D60" t="s">
        <v>487</v>
      </c>
      <c r="E60" s="32">
        <v>63.56666666666667</v>
      </c>
      <c r="F60" s="32">
        <v>3.5084163607760885</v>
      </c>
      <c r="G60" s="32">
        <v>3.3543786051389617</v>
      </c>
      <c r="H60" s="32">
        <v>0.64764027267960145</v>
      </c>
      <c r="I60" s="32">
        <v>0.50033210977101905</v>
      </c>
      <c r="J60" s="32">
        <v>223.01833333333337</v>
      </c>
      <c r="K60" s="32">
        <v>213.22666666666669</v>
      </c>
      <c r="L60" s="32">
        <v>41.168333333333337</v>
      </c>
      <c r="M60" s="32">
        <v>31.804444444444449</v>
      </c>
      <c r="N60" s="32">
        <v>1.3194444444444444</v>
      </c>
      <c r="O60" s="32">
        <v>8.0444444444444443</v>
      </c>
      <c r="P60" s="32">
        <v>44.913333333333334</v>
      </c>
      <c r="Q60" s="32">
        <v>44.485555555555557</v>
      </c>
      <c r="R60" s="32">
        <v>0.42777777777777776</v>
      </c>
      <c r="S60" s="32">
        <v>136.9366666666667</v>
      </c>
      <c r="T60" s="32">
        <v>78.16922222222226</v>
      </c>
      <c r="U60" s="32">
        <v>58.767444444444443</v>
      </c>
      <c r="V60" s="32">
        <v>0</v>
      </c>
      <c r="W60" s="32">
        <v>2.1188888888888888</v>
      </c>
      <c r="X60" s="32">
        <v>0</v>
      </c>
      <c r="Y60" s="32">
        <v>0.16388888888888889</v>
      </c>
      <c r="Z60" s="32">
        <v>0</v>
      </c>
      <c r="AA60" s="32">
        <v>0</v>
      </c>
      <c r="AB60" s="32">
        <v>0.42777777777777776</v>
      </c>
      <c r="AC60" s="32">
        <v>1.527222222222222</v>
      </c>
      <c r="AD60" s="32">
        <v>0</v>
      </c>
      <c r="AE60" s="32">
        <v>0</v>
      </c>
      <c r="AF60" t="s">
        <v>48</v>
      </c>
      <c r="AG60">
        <v>10</v>
      </c>
      <c r="AH60"/>
    </row>
    <row r="61" spans="1:34" x14ac:dyDescent="0.25">
      <c r="A61" t="s">
        <v>546</v>
      </c>
      <c r="B61" t="s">
        <v>383</v>
      </c>
      <c r="C61" t="s">
        <v>468</v>
      </c>
      <c r="D61" t="s">
        <v>488</v>
      </c>
      <c r="E61" s="32">
        <v>17.588888888888889</v>
      </c>
      <c r="F61" s="32">
        <v>7.3900821225521174</v>
      </c>
      <c r="G61" s="32">
        <v>6.8469677826910935</v>
      </c>
      <c r="H61" s="32">
        <v>1.2534744156664561</v>
      </c>
      <c r="I61" s="32">
        <v>0.71778269109286164</v>
      </c>
      <c r="J61" s="32">
        <v>129.98333333333335</v>
      </c>
      <c r="K61" s="32">
        <v>120.43055555555556</v>
      </c>
      <c r="L61" s="32">
        <v>22.047222222222221</v>
      </c>
      <c r="M61" s="32">
        <v>12.625</v>
      </c>
      <c r="N61" s="32">
        <v>5.2444444444444445</v>
      </c>
      <c r="O61" s="32">
        <v>4.177777777777778</v>
      </c>
      <c r="P61" s="32">
        <v>18.852777777777778</v>
      </c>
      <c r="Q61" s="32">
        <v>18.722222222222221</v>
      </c>
      <c r="R61" s="32">
        <v>0.13055555555555556</v>
      </c>
      <c r="S61" s="32">
        <v>89.083333333333329</v>
      </c>
      <c r="T61" s="32">
        <v>82.966666666666669</v>
      </c>
      <c r="U61" s="32">
        <v>6.1166666666666663</v>
      </c>
      <c r="V61" s="32">
        <v>0</v>
      </c>
      <c r="W61" s="32">
        <v>6.2111111111111112</v>
      </c>
      <c r="X61" s="32">
        <v>0</v>
      </c>
      <c r="Y61" s="32">
        <v>0</v>
      </c>
      <c r="Z61" s="32">
        <v>0</v>
      </c>
      <c r="AA61" s="32">
        <v>6.2111111111111112</v>
      </c>
      <c r="AB61" s="32">
        <v>0</v>
      </c>
      <c r="AC61" s="32">
        <v>0</v>
      </c>
      <c r="AD61" s="32">
        <v>0</v>
      </c>
      <c r="AE61" s="32">
        <v>0</v>
      </c>
      <c r="AF61" t="s">
        <v>191</v>
      </c>
      <c r="AG61">
        <v>10</v>
      </c>
      <c r="AH61"/>
    </row>
    <row r="62" spans="1:34" x14ac:dyDescent="0.25">
      <c r="A62" t="s">
        <v>546</v>
      </c>
      <c r="B62" t="s">
        <v>327</v>
      </c>
      <c r="C62" t="s">
        <v>406</v>
      </c>
      <c r="D62" t="s">
        <v>481</v>
      </c>
      <c r="E62" s="32">
        <v>103.82222222222222</v>
      </c>
      <c r="F62" s="32">
        <v>4.8036911386986292</v>
      </c>
      <c r="G62" s="32">
        <v>4.4844755993150676</v>
      </c>
      <c r="H62" s="32">
        <v>0.9215892551369862</v>
      </c>
      <c r="I62" s="32">
        <v>0.66273330479452053</v>
      </c>
      <c r="J62" s="32">
        <v>498.72988888888881</v>
      </c>
      <c r="K62" s="32">
        <v>465.58822222222216</v>
      </c>
      <c r="L62" s="32">
        <v>95.681444444444438</v>
      </c>
      <c r="M62" s="32">
        <v>68.806444444444438</v>
      </c>
      <c r="N62" s="32">
        <v>16.941666666666666</v>
      </c>
      <c r="O62" s="32">
        <v>9.9333333333333336</v>
      </c>
      <c r="P62" s="32">
        <v>96.391666666666666</v>
      </c>
      <c r="Q62" s="32">
        <v>90.125</v>
      </c>
      <c r="R62" s="32">
        <v>6.2666666666666666</v>
      </c>
      <c r="S62" s="32">
        <v>306.65677777777773</v>
      </c>
      <c r="T62" s="32">
        <v>306.65677777777773</v>
      </c>
      <c r="U62" s="32">
        <v>0</v>
      </c>
      <c r="V62" s="32">
        <v>0</v>
      </c>
      <c r="W62" s="32">
        <v>67.876222222222211</v>
      </c>
      <c r="X62" s="32">
        <v>0.2</v>
      </c>
      <c r="Y62" s="32">
        <v>1.7388888888888889</v>
      </c>
      <c r="Z62" s="32">
        <v>0</v>
      </c>
      <c r="AA62" s="32">
        <v>6.5388888888888888</v>
      </c>
      <c r="AB62" s="32">
        <v>0</v>
      </c>
      <c r="AC62" s="32">
        <v>59.398444444444429</v>
      </c>
      <c r="AD62" s="32">
        <v>0</v>
      </c>
      <c r="AE62" s="32">
        <v>0</v>
      </c>
      <c r="AF62" t="s">
        <v>133</v>
      </c>
      <c r="AG62">
        <v>10</v>
      </c>
      <c r="AH62"/>
    </row>
    <row r="63" spans="1:34" x14ac:dyDescent="0.25">
      <c r="A63" t="s">
        <v>546</v>
      </c>
      <c r="B63" t="s">
        <v>200</v>
      </c>
      <c r="C63" t="s">
        <v>408</v>
      </c>
      <c r="D63" t="s">
        <v>484</v>
      </c>
      <c r="E63" s="32">
        <v>59.711111111111109</v>
      </c>
      <c r="F63" s="32">
        <v>4.8341179754372909</v>
      </c>
      <c r="G63" s="32">
        <v>4.5732266468180125</v>
      </c>
      <c r="H63" s="32">
        <v>1.0068477856345366</v>
      </c>
      <c r="I63" s="32">
        <v>0.74595645701525859</v>
      </c>
      <c r="J63" s="32">
        <v>288.65055555555557</v>
      </c>
      <c r="K63" s="32">
        <v>273.07244444444444</v>
      </c>
      <c r="L63" s="32">
        <v>60.12</v>
      </c>
      <c r="M63" s="32">
        <v>44.541888888888884</v>
      </c>
      <c r="N63" s="32">
        <v>10.244777777777777</v>
      </c>
      <c r="O63" s="32">
        <v>5.333333333333333</v>
      </c>
      <c r="P63" s="32">
        <v>40.722111111111118</v>
      </c>
      <c r="Q63" s="32">
        <v>40.722111111111118</v>
      </c>
      <c r="R63" s="32">
        <v>0</v>
      </c>
      <c r="S63" s="32">
        <v>187.80844444444446</v>
      </c>
      <c r="T63" s="32">
        <v>138.92144444444446</v>
      </c>
      <c r="U63" s="32">
        <v>45.065222222222232</v>
      </c>
      <c r="V63" s="32">
        <v>3.8217777777777782</v>
      </c>
      <c r="W63" s="32">
        <v>33.870444444444445</v>
      </c>
      <c r="X63" s="32">
        <v>5.4888888888888889</v>
      </c>
      <c r="Y63" s="32">
        <v>0</v>
      </c>
      <c r="Z63" s="32">
        <v>0</v>
      </c>
      <c r="AA63" s="32">
        <v>3.2</v>
      </c>
      <c r="AB63" s="32">
        <v>0</v>
      </c>
      <c r="AC63" s="32">
        <v>24.84266666666667</v>
      </c>
      <c r="AD63" s="32">
        <v>0.33888888888888891</v>
      </c>
      <c r="AE63" s="32">
        <v>0</v>
      </c>
      <c r="AF63" t="s">
        <v>5</v>
      </c>
      <c r="AG63">
        <v>10</v>
      </c>
      <c r="AH63"/>
    </row>
    <row r="64" spans="1:34" x14ac:dyDescent="0.25">
      <c r="A64" t="s">
        <v>546</v>
      </c>
      <c r="B64" t="s">
        <v>262</v>
      </c>
      <c r="C64" t="s">
        <v>404</v>
      </c>
      <c r="D64" t="s">
        <v>491</v>
      </c>
      <c r="E64" s="32">
        <v>56.633333333333333</v>
      </c>
      <c r="F64" s="32">
        <v>4.4197076711791254</v>
      </c>
      <c r="G64" s="32">
        <v>4.0147145379635081</v>
      </c>
      <c r="H64" s="32">
        <v>0.50882872277810487</v>
      </c>
      <c r="I64" s="32">
        <v>0.20109868550127527</v>
      </c>
      <c r="J64" s="32">
        <v>250.30277777777781</v>
      </c>
      <c r="K64" s="32">
        <v>227.36666666666667</v>
      </c>
      <c r="L64" s="32">
        <v>28.81666666666667</v>
      </c>
      <c r="M64" s="32">
        <v>11.388888888888889</v>
      </c>
      <c r="N64" s="32">
        <v>11.916666666666666</v>
      </c>
      <c r="O64" s="32">
        <v>5.5111111111111111</v>
      </c>
      <c r="P64" s="32">
        <v>85.38611111111112</v>
      </c>
      <c r="Q64" s="32">
        <v>79.87777777777778</v>
      </c>
      <c r="R64" s="32">
        <v>5.5083333333333337</v>
      </c>
      <c r="S64" s="32">
        <v>136.1</v>
      </c>
      <c r="T64" s="32">
        <v>115.98888888888889</v>
      </c>
      <c r="U64" s="32">
        <v>20.111111111111111</v>
      </c>
      <c r="V64" s="32">
        <v>0</v>
      </c>
      <c r="W64" s="32">
        <v>0</v>
      </c>
      <c r="X64" s="32">
        <v>0</v>
      </c>
      <c r="Y64" s="32">
        <v>0</v>
      </c>
      <c r="Z64" s="32">
        <v>0</v>
      </c>
      <c r="AA64" s="32">
        <v>0</v>
      </c>
      <c r="AB64" s="32">
        <v>0</v>
      </c>
      <c r="AC64" s="32">
        <v>0</v>
      </c>
      <c r="AD64" s="32">
        <v>0</v>
      </c>
      <c r="AE64" s="32">
        <v>0</v>
      </c>
      <c r="AF64" t="s">
        <v>67</v>
      </c>
      <c r="AG64">
        <v>10</v>
      </c>
      <c r="AH64"/>
    </row>
    <row r="65" spans="1:34" x14ac:dyDescent="0.25">
      <c r="A65" t="s">
        <v>546</v>
      </c>
      <c r="B65" t="s">
        <v>365</v>
      </c>
      <c r="C65" t="s">
        <v>423</v>
      </c>
      <c r="D65" t="s">
        <v>481</v>
      </c>
      <c r="E65" s="32">
        <v>40.9</v>
      </c>
      <c r="F65" s="32">
        <v>5.4511980440097814</v>
      </c>
      <c r="G65" s="32">
        <v>4.9431567508829133</v>
      </c>
      <c r="H65" s="32">
        <v>0.95966313501765843</v>
      </c>
      <c r="I65" s="32">
        <v>0.82627546862265699</v>
      </c>
      <c r="J65" s="32">
        <v>222.95400000000006</v>
      </c>
      <c r="K65" s="32">
        <v>202.17511111111116</v>
      </c>
      <c r="L65" s="32">
        <v>39.250222222222227</v>
      </c>
      <c r="M65" s="32">
        <v>33.794666666666672</v>
      </c>
      <c r="N65" s="32">
        <v>0</v>
      </c>
      <c r="O65" s="32">
        <v>5.4555555555555557</v>
      </c>
      <c r="P65" s="32">
        <v>56.305333333333323</v>
      </c>
      <c r="Q65" s="32">
        <v>40.981999999999985</v>
      </c>
      <c r="R65" s="32">
        <v>15.323333333333334</v>
      </c>
      <c r="S65" s="32">
        <v>127.39844444444451</v>
      </c>
      <c r="T65" s="32">
        <v>120.33355555555562</v>
      </c>
      <c r="U65" s="32">
        <v>7.0648888888888877</v>
      </c>
      <c r="V65" s="32">
        <v>0</v>
      </c>
      <c r="W65" s="32">
        <v>42.932000000000002</v>
      </c>
      <c r="X65" s="32">
        <v>3.7618888888888886</v>
      </c>
      <c r="Y65" s="32">
        <v>0</v>
      </c>
      <c r="Z65" s="32">
        <v>0</v>
      </c>
      <c r="AA65" s="32">
        <v>11.199555555555557</v>
      </c>
      <c r="AB65" s="32">
        <v>0</v>
      </c>
      <c r="AC65" s="32">
        <v>27.97055555555556</v>
      </c>
      <c r="AD65" s="32">
        <v>0</v>
      </c>
      <c r="AE65" s="32">
        <v>0</v>
      </c>
      <c r="AF65" t="s">
        <v>173</v>
      </c>
      <c r="AG65">
        <v>10</v>
      </c>
      <c r="AH65"/>
    </row>
    <row r="66" spans="1:34" x14ac:dyDescent="0.25">
      <c r="A66" t="s">
        <v>546</v>
      </c>
      <c r="B66" t="s">
        <v>198</v>
      </c>
      <c r="C66" t="s">
        <v>407</v>
      </c>
      <c r="D66" t="s">
        <v>482</v>
      </c>
      <c r="E66" s="32">
        <v>67.466666666666669</v>
      </c>
      <c r="F66" s="32">
        <v>3.6876745718050064</v>
      </c>
      <c r="G66" s="32">
        <v>3.2450510540184454</v>
      </c>
      <c r="H66" s="32">
        <v>0.5052190382081686</v>
      </c>
      <c r="I66" s="32">
        <v>0.37991930171277988</v>
      </c>
      <c r="J66" s="32">
        <v>248.79511111111111</v>
      </c>
      <c r="K66" s="32">
        <v>218.9327777777778</v>
      </c>
      <c r="L66" s="32">
        <v>34.085444444444441</v>
      </c>
      <c r="M66" s="32">
        <v>25.631888888888884</v>
      </c>
      <c r="N66" s="32">
        <v>8.4535555555555568</v>
      </c>
      <c r="O66" s="32">
        <v>0</v>
      </c>
      <c r="P66" s="32">
        <v>36.489777777777782</v>
      </c>
      <c r="Q66" s="32">
        <v>15.081000000000005</v>
      </c>
      <c r="R66" s="32">
        <v>21.408777777777779</v>
      </c>
      <c r="S66" s="32">
        <v>178.21988888888887</v>
      </c>
      <c r="T66" s="32">
        <v>89.626222222222239</v>
      </c>
      <c r="U66" s="32">
        <v>40.365111111111105</v>
      </c>
      <c r="V66" s="32">
        <v>48.228555555555559</v>
      </c>
      <c r="W66" s="32">
        <v>0</v>
      </c>
      <c r="X66" s="32">
        <v>0</v>
      </c>
      <c r="Y66" s="32">
        <v>0</v>
      </c>
      <c r="Z66" s="32">
        <v>0</v>
      </c>
      <c r="AA66" s="32">
        <v>0</v>
      </c>
      <c r="AB66" s="32">
        <v>0</v>
      </c>
      <c r="AC66" s="32">
        <v>0</v>
      </c>
      <c r="AD66" s="32">
        <v>0</v>
      </c>
      <c r="AE66" s="32">
        <v>0</v>
      </c>
      <c r="AF66" t="s">
        <v>2</v>
      </c>
      <c r="AG66">
        <v>10</v>
      </c>
      <c r="AH66"/>
    </row>
    <row r="67" spans="1:34" x14ac:dyDescent="0.25">
      <c r="A67" t="s">
        <v>546</v>
      </c>
      <c r="B67" t="s">
        <v>217</v>
      </c>
      <c r="C67" t="s">
        <v>408</v>
      </c>
      <c r="D67" t="s">
        <v>484</v>
      </c>
      <c r="E67" s="32">
        <v>66.555555555555557</v>
      </c>
      <c r="F67" s="32">
        <v>2.8380584307178638</v>
      </c>
      <c r="G67" s="32">
        <v>2.7395125208681139</v>
      </c>
      <c r="H67" s="32">
        <v>0.51025876460767927</v>
      </c>
      <c r="I67" s="32">
        <v>0.41171285475792974</v>
      </c>
      <c r="J67" s="32">
        <v>188.8885555555556</v>
      </c>
      <c r="K67" s="32">
        <v>182.32977777777782</v>
      </c>
      <c r="L67" s="32">
        <v>33.960555555555544</v>
      </c>
      <c r="M67" s="32">
        <v>27.40177777777777</v>
      </c>
      <c r="N67" s="32">
        <v>3.0587777777777774</v>
      </c>
      <c r="O67" s="32">
        <v>3.5</v>
      </c>
      <c r="P67" s="32">
        <v>53.429222222222251</v>
      </c>
      <c r="Q67" s="32">
        <v>53.429222222222251</v>
      </c>
      <c r="R67" s="32">
        <v>0</v>
      </c>
      <c r="S67" s="32">
        <v>101.49877777777779</v>
      </c>
      <c r="T67" s="32">
        <v>93.477444444444458</v>
      </c>
      <c r="U67" s="32">
        <v>5.4263333333333348</v>
      </c>
      <c r="V67" s="32">
        <v>2.5949999999999993</v>
      </c>
      <c r="W67" s="32">
        <v>4.1444444444444448</v>
      </c>
      <c r="X67" s="32">
        <v>0</v>
      </c>
      <c r="Y67" s="32">
        <v>0</v>
      </c>
      <c r="Z67" s="32">
        <v>0</v>
      </c>
      <c r="AA67" s="32">
        <v>0</v>
      </c>
      <c r="AB67" s="32">
        <v>0</v>
      </c>
      <c r="AC67" s="32">
        <v>4.1444444444444448</v>
      </c>
      <c r="AD67" s="32">
        <v>0</v>
      </c>
      <c r="AE67" s="32">
        <v>0</v>
      </c>
      <c r="AF67" t="s">
        <v>22</v>
      </c>
      <c r="AG67">
        <v>10</v>
      </c>
      <c r="AH67"/>
    </row>
    <row r="68" spans="1:34" x14ac:dyDescent="0.25">
      <c r="A68" t="s">
        <v>546</v>
      </c>
      <c r="B68" t="s">
        <v>294</v>
      </c>
      <c r="C68" t="s">
        <v>407</v>
      </c>
      <c r="D68" t="s">
        <v>482</v>
      </c>
      <c r="E68" s="32">
        <v>69.655555555555551</v>
      </c>
      <c r="F68" s="32">
        <v>4.7742303397671089</v>
      </c>
      <c r="G68" s="32">
        <v>4.3669915457010697</v>
      </c>
      <c r="H68" s="32">
        <v>0.94159993619397009</v>
      </c>
      <c r="I68" s="32">
        <v>0.66321901419684148</v>
      </c>
      <c r="J68" s="32">
        <v>332.55166666666673</v>
      </c>
      <c r="K68" s="32">
        <v>304.18522222222225</v>
      </c>
      <c r="L68" s="32">
        <v>65.587666666666649</v>
      </c>
      <c r="M68" s="32">
        <v>46.196888888888878</v>
      </c>
      <c r="N68" s="32">
        <v>14.745777777777779</v>
      </c>
      <c r="O68" s="32">
        <v>4.6450000000000005</v>
      </c>
      <c r="P68" s="32">
        <v>63.938444444444443</v>
      </c>
      <c r="Q68" s="32">
        <v>54.962777777777774</v>
      </c>
      <c r="R68" s="32">
        <v>8.9756666666666689</v>
      </c>
      <c r="S68" s="32">
        <v>203.02555555555563</v>
      </c>
      <c r="T68" s="32">
        <v>203.02555555555563</v>
      </c>
      <c r="U68" s="32">
        <v>0</v>
      </c>
      <c r="V68" s="32">
        <v>0</v>
      </c>
      <c r="W68" s="32">
        <v>0</v>
      </c>
      <c r="X68" s="32">
        <v>0</v>
      </c>
      <c r="Y68" s="32">
        <v>0</v>
      </c>
      <c r="Z68" s="32">
        <v>0</v>
      </c>
      <c r="AA68" s="32">
        <v>0</v>
      </c>
      <c r="AB68" s="32">
        <v>0</v>
      </c>
      <c r="AC68" s="32">
        <v>0</v>
      </c>
      <c r="AD68" s="32">
        <v>0</v>
      </c>
      <c r="AE68" s="32">
        <v>0</v>
      </c>
      <c r="AF68" t="s">
        <v>99</v>
      </c>
      <c r="AG68">
        <v>10</v>
      </c>
      <c r="AH68"/>
    </row>
    <row r="69" spans="1:34" x14ac:dyDescent="0.25">
      <c r="A69" t="s">
        <v>546</v>
      </c>
      <c r="B69" t="s">
        <v>216</v>
      </c>
      <c r="C69" t="s">
        <v>417</v>
      </c>
      <c r="D69" t="s">
        <v>484</v>
      </c>
      <c r="E69" s="32">
        <v>60.18888888888889</v>
      </c>
      <c r="F69" s="32">
        <v>3.7115248292412768</v>
      </c>
      <c r="G69" s="32">
        <v>3.5369946464832935</v>
      </c>
      <c r="H69" s="32">
        <v>0.96229093594240334</v>
      </c>
      <c r="I69" s="32">
        <v>0.78928373638545291</v>
      </c>
      <c r="J69" s="32">
        <v>223.39255555555553</v>
      </c>
      <c r="K69" s="32">
        <v>212.88777777777779</v>
      </c>
      <c r="L69" s="32">
        <v>57.91922222222221</v>
      </c>
      <c r="M69" s="32">
        <v>47.506111111111096</v>
      </c>
      <c r="N69" s="32">
        <v>4.7242222222222221</v>
      </c>
      <c r="O69" s="32">
        <v>5.6888888888888891</v>
      </c>
      <c r="P69" s="32">
        <v>39.071222222222239</v>
      </c>
      <c r="Q69" s="32">
        <v>38.979555555555571</v>
      </c>
      <c r="R69" s="32">
        <v>9.166666666666666E-2</v>
      </c>
      <c r="S69" s="32">
        <v>126.4021111111111</v>
      </c>
      <c r="T69" s="32">
        <v>126.4021111111111</v>
      </c>
      <c r="U69" s="32">
        <v>0</v>
      </c>
      <c r="V69" s="32">
        <v>0</v>
      </c>
      <c r="W69" s="32">
        <v>58.505222222222237</v>
      </c>
      <c r="X69" s="32">
        <v>3.3083333333333331</v>
      </c>
      <c r="Y69" s="32">
        <v>0</v>
      </c>
      <c r="Z69" s="32">
        <v>0</v>
      </c>
      <c r="AA69" s="32">
        <v>1.8948888888888891</v>
      </c>
      <c r="AB69" s="32">
        <v>9.166666666666666E-2</v>
      </c>
      <c r="AC69" s="32">
        <v>53.210333333333345</v>
      </c>
      <c r="AD69" s="32">
        <v>0</v>
      </c>
      <c r="AE69" s="32">
        <v>0</v>
      </c>
      <c r="AF69" t="s">
        <v>21</v>
      </c>
      <c r="AG69">
        <v>10</v>
      </c>
      <c r="AH69"/>
    </row>
    <row r="70" spans="1:34" x14ac:dyDescent="0.25">
      <c r="A70" t="s">
        <v>546</v>
      </c>
      <c r="B70" t="s">
        <v>316</v>
      </c>
      <c r="C70" t="s">
        <v>453</v>
      </c>
      <c r="D70" t="s">
        <v>486</v>
      </c>
      <c r="E70" s="32">
        <v>36.266666666666666</v>
      </c>
      <c r="F70" s="32">
        <v>4.3709650735294119</v>
      </c>
      <c r="G70" s="32">
        <v>3.9992340686274512</v>
      </c>
      <c r="H70" s="32">
        <v>1.3818811274509799</v>
      </c>
      <c r="I70" s="32">
        <v>1.0145925245098035</v>
      </c>
      <c r="J70" s="32">
        <v>158.52033333333333</v>
      </c>
      <c r="K70" s="32">
        <v>145.03888888888889</v>
      </c>
      <c r="L70" s="32">
        <v>50.116222222222206</v>
      </c>
      <c r="M70" s="32">
        <v>36.795888888888875</v>
      </c>
      <c r="N70" s="32">
        <v>9.5869999999999997</v>
      </c>
      <c r="O70" s="32">
        <v>3.7333333333333334</v>
      </c>
      <c r="P70" s="32">
        <v>17.435333333333329</v>
      </c>
      <c r="Q70" s="32">
        <v>17.274222222222217</v>
      </c>
      <c r="R70" s="32">
        <v>0.16111111111111112</v>
      </c>
      <c r="S70" s="32">
        <v>90.968777777777788</v>
      </c>
      <c r="T70" s="32">
        <v>90.968777777777788</v>
      </c>
      <c r="U70" s="32">
        <v>0</v>
      </c>
      <c r="V70" s="32">
        <v>0</v>
      </c>
      <c r="W70" s="32">
        <v>19.383333333333333</v>
      </c>
      <c r="X70" s="32">
        <v>2.6694444444444443</v>
      </c>
      <c r="Y70" s="32">
        <v>0</v>
      </c>
      <c r="Z70" s="32">
        <v>0</v>
      </c>
      <c r="AA70" s="32">
        <v>0</v>
      </c>
      <c r="AB70" s="32">
        <v>0.16111111111111112</v>
      </c>
      <c r="AC70" s="32">
        <v>16.552777777777777</v>
      </c>
      <c r="AD70" s="32">
        <v>0</v>
      </c>
      <c r="AE70" s="32">
        <v>0</v>
      </c>
      <c r="AF70" t="s">
        <v>121</v>
      </c>
      <c r="AG70">
        <v>10</v>
      </c>
      <c r="AH70"/>
    </row>
    <row r="71" spans="1:34" x14ac:dyDescent="0.25">
      <c r="A71" t="s">
        <v>546</v>
      </c>
      <c r="B71" t="s">
        <v>199</v>
      </c>
      <c r="C71" t="s">
        <v>401</v>
      </c>
      <c r="D71" t="s">
        <v>483</v>
      </c>
      <c r="E71" s="32">
        <v>43.12222222222222</v>
      </c>
      <c r="F71" s="32">
        <v>4.1795774284978098</v>
      </c>
      <c r="G71" s="32">
        <v>3.8310255088894611</v>
      </c>
      <c r="H71" s="32">
        <v>0.60726874516877072</v>
      </c>
      <c r="I71" s="32">
        <v>0.3133599587735118</v>
      </c>
      <c r="J71" s="32">
        <v>180.23266666666666</v>
      </c>
      <c r="K71" s="32">
        <v>165.20233333333331</v>
      </c>
      <c r="L71" s="32">
        <v>26.186777777777767</v>
      </c>
      <c r="M71" s="32">
        <v>13.512777777777769</v>
      </c>
      <c r="N71" s="32">
        <v>7.8777777777777764</v>
      </c>
      <c r="O71" s="32">
        <v>4.7962222222222222</v>
      </c>
      <c r="P71" s="32">
        <v>33.554555555555559</v>
      </c>
      <c r="Q71" s="32">
        <v>31.198222222222224</v>
      </c>
      <c r="R71" s="32">
        <v>2.3563333333333332</v>
      </c>
      <c r="S71" s="32">
        <v>120.49133333333334</v>
      </c>
      <c r="T71" s="32">
        <v>115.66033333333334</v>
      </c>
      <c r="U71" s="32">
        <v>4.8310000000000013</v>
      </c>
      <c r="V71" s="32">
        <v>0</v>
      </c>
      <c r="W71" s="32">
        <v>71.90566666666669</v>
      </c>
      <c r="X71" s="32">
        <v>3.5500000000000007</v>
      </c>
      <c r="Y71" s="32">
        <v>0</v>
      </c>
      <c r="Z71" s="32">
        <v>0</v>
      </c>
      <c r="AA71" s="32">
        <v>8.6657777777777838</v>
      </c>
      <c r="AB71" s="32">
        <v>0</v>
      </c>
      <c r="AC71" s="32">
        <v>59.689888888888909</v>
      </c>
      <c r="AD71" s="32">
        <v>0</v>
      </c>
      <c r="AE71" s="32">
        <v>0</v>
      </c>
      <c r="AF71" t="s">
        <v>3</v>
      </c>
      <c r="AG71">
        <v>10</v>
      </c>
      <c r="AH71"/>
    </row>
    <row r="72" spans="1:34" x14ac:dyDescent="0.25">
      <c r="A72" t="s">
        <v>546</v>
      </c>
      <c r="B72" t="s">
        <v>275</v>
      </c>
      <c r="C72" t="s">
        <v>423</v>
      </c>
      <c r="D72" t="s">
        <v>481</v>
      </c>
      <c r="E72" s="32">
        <v>90.822222222222223</v>
      </c>
      <c r="F72" s="32">
        <v>3.5163665280156593</v>
      </c>
      <c r="G72" s="32">
        <v>3.2712711034988984</v>
      </c>
      <c r="H72" s="32">
        <v>0.56632615610472226</v>
      </c>
      <c r="I72" s="32">
        <v>0.43227550770736484</v>
      </c>
      <c r="J72" s="32">
        <v>319.36422222222222</v>
      </c>
      <c r="K72" s="32">
        <v>297.10411111111108</v>
      </c>
      <c r="L72" s="32">
        <v>51.435000000000002</v>
      </c>
      <c r="M72" s="32">
        <v>39.260222222222225</v>
      </c>
      <c r="N72" s="32">
        <v>6.1303333333333336</v>
      </c>
      <c r="O72" s="32">
        <v>6.0444444444444443</v>
      </c>
      <c r="P72" s="32">
        <v>73.417111111111097</v>
      </c>
      <c r="Q72" s="32">
        <v>63.331777777777774</v>
      </c>
      <c r="R72" s="32">
        <v>10.085333333333331</v>
      </c>
      <c r="S72" s="32">
        <v>194.51211111111112</v>
      </c>
      <c r="T72" s="32">
        <v>168.73288888888891</v>
      </c>
      <c r="U72" s="32">
        <v>25.779222222222209</v>
      </c>
      <c r="V72" s="32">
        <v>0</v>
      </c>
      <c r="W72" s="32">
        <v>38.434222222222239</v>
      </c>
      <c r="X72" s="32">
        <v>1.3611111111111112</v>
      </c>
      <c r="Y72" s="32">
        <v>0</v>
      </c>
      <c r="Z72" s="32">
        <v>0</v>
      </c>
      <c r="AA72" s="32">
        <v>9.1953333333333322</v>
      </c>
      <c r="AB72" s="32">
        <v>0</v>
      </c>
      <c r="AC72" s="32">
        <v>27.877777777777794</v>
      </c>
      <c r="AD72" s="32">
        <v>0</v>
      </c>
      <c r="AE72" s="32">
        <v>0</v>
      </c>
      <c r="AF72" t="s">
        <v>80</v>
      </c>
      <c r="AG72">
        <v>10</v>
      </c>
      <c r="AH72"/>
    </row>
    <row r="73" spans="1:34" x14ac:dyDescent="0.25">
      <c r="A73" t="s">
        <v>546</v>
      </c>
      <c r="B73" t="s">
        <v>201</v>
      </c>
      <c r="C73" t="s">
        <v>406</v>
      </c>
      <c r="D73" t="s">
        <v>481</v>
      </c>
      <c r="E73" s="32">
        <v>30.5</v>
      </c>
      <c r="F73" s="32">
        <v>4.7853515482695803</v>
      </c>
      <c r="G73" s="32">
        <v>4.2403606557377049</v>
      </c>
      <c r="H73" s="32">
        <v>1.1298834244080145</v>
      </c>
      <c r="I73" s="32">
        <v>0.58489253187613832</v>
      </c>
      <c r="J73" s="32">
        <v>145.95322222222219</v>
      </c>
      <c r="K73" s="32">
        <v>129.33099999999999</v>
      </c>
      <c r="L73" s="32">
        <v>34.461444444444439</v>
      </c>
      <c r="M73" s="32">
        <v>17.839222222222219</v>
      </c>
      <c r="N73" s="32">
        <v>10.933333333333334</v>
      </c>
      <c r="O73" s="32">
        <v>5.6888888888888891</v>
      </c>
      <c r="P73" s="32">
        <v>23.56111111111111</v>
      </c>
      <c r="Q73" s="32">
        <v>23.56111111111111</v>
      </c>
      <c r="R73" s="32">
        <v>0</v>
      </c>
      <c r="S73" s="32">
        <v>87.930666666666653</v>
      </c>
      <c r="T73" s="32">
        <v>87.930666666666653</v>
      </c>
      <c r="U73" s="32">
        <v>0</v>
      </c>
      <c r="V73" s="32">
        <v>0</v>
      </c>
      <c r="W73" s="32">
        <v>22.448888888888888</v>
      </c>
      <c r="X73" s="32">
        <v>6.1305555555555555</v>
      </c>
      <c r="Y73" s="32">
        <v>0</v>
      </c>
      <c r="Z73" s="32">
        <v>0</v>
      </c>
      <c r="AA73" s="32">
        <v>5.1194444444444445</v>
      </c>
      <c r="AB73" s="32">
        <v>0</v>
      </c>
      <c r="AC73" s="32">
        <v>11.198888888888888</v>
      </c>
      <c r="AD73" s="32">
        <v>0</v>
      </c>
      <c r="AE73" s="32">
        <v>0</v>
      </c>
      <c r="AF73" t="s">
        <v>6</v>
      </c>
      <c r="AG73">
        <v>10</v>
      </c>
      <c r="AH73"/>
    </row>
    <row r="74" spans="1:34" x14ac:dyDescent="0.25">
      <c r="A74" t="s">
        <v>546</v>
      </c>
      <c r="B74" t="s">
        <v>283</v>
      </c>
      <c r="C74" t="s">
        <v>415</v>
      </c>
      <c r="D74" t="s">
        <v>479</v>
      </c>
      <c r="E74" s="32">
        <v>84.033333333333331</v>
      </c>
      <c r="F74" s="32">
        <v>3.9184715060161306</v>
      </c>
      <c r="G74" s="32">
        <v>3.5906783022610069</v>
      </c>
      <c r="H74" s="32">
        <v>0.92648419939177606</v>
      </c>
      <c r="I74" s="32">
        <v>0.67638503239455272</v>
      </c>
      <c r="J74" s="32">
        <v>329.28222222222217</v>
      </c>
      <c r="K74" s="32">
        <v>301.73666666666662</v>
      </c>
      <c r="L74" s="32">
        <v>77.855555555555583</v>
      </c>
      <c r="M74" s="32">
        <v>56.83888888888891</v>
      </c>
      <c r="N74" s="32">
        <v>14.830000000000004</v>
      </c>
      <c r="O74" s="32">
        <v>6.1866666666666648</v>
      </c>
      <c r="P74" s="32">
        <v>91.852222222222196</v>
      </c>
      <c r="Q74" s="32">
        <v>85.323333333333309</v>
      </c>
      <c r="R74" s="32">
        <v>6.5288888888888881</v>
      </c>
      <c r="S74" s="32">
        <v>159.57444444444442</v>
      </c>
      <c r="T74" s="32">
        <v>158.84999999999997</v>
      </c>
      <c r="U74" s="32">
        <v>0.72444444444444434</v>
      </c>
      <c r="V74" s="32">
        <v>0</v>
      </c>
      <c r="W74" s="32">
        <v>29.552222222222227</v>
      </c>
      <c r="X74" s="32">
        <v>0</v>
      </c>
      <c r="Y74" s="32">
        <v>0</v>
      </c>
      <c r="Z74" s="32">
        <v>0</v>
      </c>
      <c r="AA74" s="32">
        <v>0</v>
      </c>
      <c r="AB74" s="32">
        <v>0</v>
      </c>
      <c r="AC74" s="32">
        <v>29.552222222222227</v>
      </c>
      <c r="AD74" s="32">
        <v>0</v>
      </c>
      <c r="AE74" s="32">
        <v>0</v>
      </c>
      <c r="AF74" t="s">
        <v>88</v>
      </c>
      <c r="AG74">
        <v>10</v>
      </c>
      <c r="AH74"/>
    </row>
    <row r="75" spans="1:34" x14ac:dyDescent="0.25">
      <c r="A75" t="s">
        <v>546</v>
      </c>
      <c r="B75" t="s">
        <v>380</v>
      </c>
      <c r="C75" t="s">
        <v>459</v>
      </c>
      <c r="D75" t="s">
        <v>479</v>
      </c>
      <c r="E75" s="32">
        <v>18.966666666666665</v>
      </c>
      <c r="F75" s="32">
        <v>5.8490568248388985</v>
      </c>
      <c r="G75" s="32">
        <v>5.3076039835969535</v>
      </c>
      <c r="H75" s="32">
        <v>1.4801991798476863</v>
      </c>
      <c r="I75" s="32">
        <v>1.1215231400117167</v>
      </c>
      <c r="J75" s="32">
        <v>110.93711111111111</v>
      </c>
      <c r="K75" s="32">
        <v>100.66755555555554</v>
      </c>
      <c r="L75" s="32">
        <v>28.074444444444449</v>
      </c>
      <c r="M75" s="32">
        <v>21.271555555555558</v>
      </c>
      <c r="N75" s="32">
        <v>1.7777777777777777</v>
      </c>
      <c r="O75" s="32">
        <v>5.0251111111111113</v>
      </c>
      <c r="P75" s="32">
        <v>24.43333333333333</v>
      </c>
      <c r="Q75" s="32">
        <v>20.966666666666661</v>
      </c>
      <c r="R75" s="32">
        <v>3.4666666666666668</v>
      </c>
      <c r="S75" s="32">
        <v>58.429333333333325</v>
      </c>
      <c r="T75" s="32">
        <v>39.383666666666656</v>
      </c>
      <c r="U75" s="32">
        <v>18.121222222222222</v>
      </c>
      <c r="V75" s="32">
        <v>0.92444444444444451</v>
      </c>
      <c r="W75" s="32">
        <v>19.171999999999997</v>
      </c>
      <c r="X75" s="32">
        <v>0.4</v>
      </c>
      <c r="Y75" s="32">
        <v>0</v>
      </c>
      <c r="Z75" s="32">
        <v>0</v>
      </c>
      <c r="AA75" s="32">
        <v>4.4705555555555554</v>
      </c>
      <c r="AB75" s="32">
        <v>0</v>
      </c>
      <c r="AC75" s="32">
        <v>10.806999999999999</v>
      </c>
      <c r="AD75" s="32">
        <v>3.4944444444444445</v>
      </c>
      <c r="AE75" s="32">
        <v>0</v>
      </c>
      <c r="AF75" t="s">
        <v>188</v>
      </c>
      <c r="AG75">
        <v>10</v>
      </c>
      <c r="AH75"/>
    </row>
    <row r="76" spans="1:34" x14ac:dyDescent="0.25">
      <c r="A76" t="s">
        <v>546</v>
      </c>
      <c r="B76" t="s">
        <v>221</v>
      </c>
      <c r="C76" t="s">
        <v>414</v>
      </c>
      <c r="D76" t="s">
        <v>486</v>
      </c>
      <c r="E76" s="32">
        <v>27.666666666666668</v>
      </c>
      <c r="F76" s="32">
        <v>1.1441767068273092</v>
      </c>
      <c r="G76" s="32">
        <v>0.90542168674698786</v>
      </c>
      <c r="H76" s="32">
        <v>0.35351405622489956</v>
      </c>
      <c r="I76" s="32">
        <v>0.2860441767068273</v>
      </c>
      <c r="J76" s="32">
        <v>31.655555555555559</v>
      </c>
      <c r="K76" s="32">
        <v>25.049999999999997</v>
      </c>
      <c r="L76" s="32">
        <v>9.780555555555555</v>
      </c>
      <c r="M76" s="32">
        <v>7.9138888888888888</v>
      </c>
      <c r="N76" s="32">
        <v>0</v>
      </c>
      <c r="O76" s="32">
        <v>1.8666666666666667</v>
      </c>
      <c r="P76" s="32">
        <v>9.8277777777777775</v>
      </c>
      <c r="Q76" s="32">
        <v>5.0888888888888886</v>
      </c>
      <c r="R76" s="32">
        <v>4.7388888888888889</v>
      </c>
      <c r="S76" s="32">
        <v>12.047222222222222</v>
      </c>
      <c r="T76" s="32">
        <v>8.1</v>
      </c>
      <c r="U76" s="32">
        <v>3.9472222222222224</v>
      </c>
      <c r="V76" s="32">
        <v>0</v>
      </c>
      <c r="W76" s="32">
        <v>0</v>
      </c>
      <c r="X76" s="32">
        <v>0</v>
      </c>
      <c r="Y76" s="32">
        <v>0</v>
      </c>
      <c r="Z76" s="32">
        <v>0</v>
      </c>
      <c r="AA76" s="32">
        <v>0</v>
      </c>
      <c r="AB76" s="32">
        <v>0</v>
      </c>
      <c r="AC76" s="32">
        <v>0</v>
      </c>
      <c r="AD76" s="32">
        <v>0</v>
      </c>
      <c r="AE76" s="32">
        <v>0</v>
      </c>
      <c r="AF76" t="s">
        <v>26</v>
      </c>
      <c r="AG76">
        <v>10</v>
      </c>
      <c r="AH76"/>
    </row>
    <row r="77" spans="1:34" x14ac:dyDescent="0.25">
      <c r="A77" t="s">
        <v>546</v>
      </c>
      <c r="B77" t="s">
        <v>251</v>
      </c>
      <c r="C77" t="s">
        <v>425</v>
      </c>
      <c r="D77" t="s">
        <v>473</v>
      </c>
      <c r="E77" s="32">
        <v>43.577777777777776</v>
      </c>
      <c r="F77" s="32">
        <v>3.8558108108108105</v>
      </c>
      <c r="G77" s="32">
        <v>3.5786155022947468</v>
      </c>
      <c r="H77" s="32">
        <v>0.6484956654767976</v>
      </c>
      <c r="I77" s="32">
        <v>0.37391381947985725</v>
      </c>
      <c r="J77" s="32">
        <v>168.02766666666665</v>
      </c>
      <c r="K77" s="32">
        <v>155.94811111111107</v>
      </c>
      <c r="L77" s="32">
        <v>28.26</v>
      </c>
      <c r="M77" s="32">
        <v>16.294333333333334</v>
      </c>
      <c r="N77" s="32">
        <v>6.2767777777777773</v>
      </c>
      <c r="O77" s="32">
        <v>5.6888888888888891</v>
      </c>
      <c r="P77" s="32">
        <v>65.561000000000007</v>
      </c>
      <c r="Q77" s="32">
        <v>65.447111111111113</v>
      </c>
      <c r="R77" s="32">
        <v>0.11388888888888889</v>
      </c>
      <c r="S77" s="32">
        <v>74.206666666666649</v>
      </c>
      <c r="T77" s="32">
        <v>68.919333333333313</v>
      </c>
      <c r="U77" s="32">
        <v>5.2873333333333319</v>
      </c>
      <c r="V77" s="32">
        <v>0</v>
      </c>
      <c r="W77" s="32">
        <v>0.11388888888888889</v>
      </c>
      <c r="X77" s="32">
        <v>0</v>
      </c>
      <c r="Y77" s="32">
        <v>0</v>
      </c>
      <c r="Z77" s="32">
        <v>0</v>
      </c>
      <c r="AA77" s="32">
        <v>0</v>
      </c>
      <c r="AB77" s="32">
        <v>0.11388888888888889</v>
      </c>
      <c r="AC77" s="32">
        <v>0</v>
      </c>
      <c r="AD77" s="32">
        <v>0</v>
      </c>
      <c r="AE77" s="32">
        <v>0</v>
      </c>
      <c r="AF77" t="s">
        <v>56</v>
      </c>
      <c r="AG77">
        <v>10</v>
      </c>
      <c r="AH77"/>
    </row>
    <row r="78" spans="1:34" x14ac:dyDescent="0.25">
      <c r="A78" t="s">
        <v>546</v>
      </c>
      <c r="B78" t="s">
        <v>197</v>
      </c>
      <c r="C78" t="s">
        <v>405</v>
      </c>
      <c r="D78" t="s">
        <v>481</v>
      </c>
      <c r="E78" s="32">
        <v>74.066666666666663</v>
      </c>
      <c r="F78" s="32">
        <v>4.8228922892289239</v>
      </c>
      <c r="G78" s="32">
        <v>4.4595004500450059</v>
      </c>
      <c r="H78" s="32">
        <v>0.49463546354635468</v>
      </c>
      <c r="I78" s="32">
        <v>0.31956945694569461</v>
      </c>
      <c r="J78" s="32">
        <v>357.21555555555562</v>
      </c>
      <c r="K78" s="32">
        <v>330.30033333333341</v>
      </c>
      <c r="L78" s="32">
        <v>36.636000000000003</v>
      </c>
      <c r="M78" s="32">
        <v>23.669444444444448</v>
      </c>
      <c r="N78" s="32">
        <v>7.4332222222222226</v>
      </c>
      <c r="O78" s="32">
        <v>5.5333333333333332</v>
      </c>
      <c r="P78" s="32">
        <v>94.838666666666697</v>
      </c>
      <c r="Q78" s="32">
        <v>80.890000000000029</v>
      </c>
      <c r="R78" s="32">
        <v>13.948666666666668</v>
      </c>
      <c r="S78" s="32">
        <v>225.74088888888895</v>
      </c>
      <c r="T78" s="32">
        <v>225.74088888888895</v>
      </c>
      <c r="U78" s="32">
        <v>0</v>
      </c>
      <c r="V78" s="32">
        <v>0</v>
      </c>
      <c r="W78" s="32">
        <v>18.288888888888888</v>
      </c>
      <c r="X78" s="32">
        <v>0</v>
      </c>
      <c r="Y78" s="32">
        <v>0</v>
      </c>
      <c r="Z78" s="32">
        <v>0</v>
      </c>
      <c r="AA78" s="32">
        <v>5.1333333333333337</v>
      </c>
      <c r="AB78" s="32">
        <v>0</v>
      </c>
      <c r="AC78" s="32">
        <v>13.155555555555555</v>
      </c>
      <c r="AD78" s="32">
        <v>0</v>
      </c>
      <c r="AE78" s="32">
        <v>0</v>
      </c>
      <c r="AF78" t="s">
        <v>0</v>
      </c>
      <c r="AG78">
        <v>10</v>
      </c>
      <c r="AH78"/>
    </row>
    <row r="79" spans="1:34" x14ac:dyDescent="0.25">
      <c r="A79" t="s">
        <v>546</v>
      </c>
      <c r="B79" t="s">
        <v>343</v>
      </c>
      <c r="C79" t="s">
        <v>456</v>
      </c>
      <c r="D79" t="s">
        <v>492</v>
      </c>
      <c r="E79" s="32">
        <v>122.64444444444445</v>
      </c>
      <c r="F79" s="32">
        <v>4.1517258561333579</v>
      </c>
      <c r="G79" s="32">
        <v>3.9303995289001632</v>
      </c>
      <c r="H79" s="32">
        <v>0.92147581083529617</v>
      </c>
      <c r="I79" s="32">
        <v>0.78567222322884578</v>
      </c>
      <c r="J79" s="32">
        <v>509.18611111111113</v>
      </c>
      <c r="K79" s="32">
        <v>482.04166666666669</v>
      </c>
      <c r="L79" s="32">
        <v>113.01388888888889</v>
      </c>
      <c r="M79" s="32">
        <v>96.358333333333334</v>
      </c>
      <c r="N79" s="32">
        <v>11.233333333333333</v>
      </c>
      <c r="O79" s="32">
        <v>5.4222222222222225</v>
      </c>
      <c r="P79" s="32">
        <v>82.333333333333343</v>
      </c>
      <c r="Q79" s="32">
        <v>71.844444444444449</v>
      </c>
      <c r="R79" s="32">
        <v>10.488888888888889</v>
      </c>
      <c r="S79" s="32">
        <v>313.8388888888889</v>
      </c>
      <c r="T79" s="32">
        <v>293.18611111111113</v>
      </c>
      <c r="U79" s="32">
        <v>20.652777777777779</v>
      </c>
      <c r="V79" s="32">
        <v>0</v>
      </c>
      <c r="W79" s="32">
        <v>0</v>
      </c>
      <c r="X79" s="32">
        <v>0</v>
      </c>
      <c r="Y79" s="32">
        <v>0</v>
      </c>
      <c r="Z79" s="32">
        <v>0</v>
      </c>
      <c r="AA79" s="32">
        <v>0</v>
      </c>
      <c r="AB79" s="32">
        <v>0</v>
      </c>
      <c r="AC79" s="32">
        <v>0</v>
      </c>
      <c r="AD79" s="32">
        <v>0</v>
      </c>
      <c r="AE79" s="32">
        <v>0</v>
      </c>
      <c r="AF79" t="s">
        <v>151</v>
      </c>
      <c r="AG79">
        <v>10</v>
      </c>
      <c r="AH79"/>
    </row>
    <row r="80" spans="1:34" x14ac:dyDescent="0.25">
      <c r="A80" t="s">
        <v>546</v>
      </c>
      <c r="B80" t="s">
        <v>341</v>
      </c>
      <c r="C80" t="s">
        <v>392</v>
      </c>
      <c r="D80" t="s">
        <v>481</v>
      </c>
      <c r="E80" s="32">
        <v>61.866666666666667</v>
      </c>
      <c r="F80" s="32">
        <v>5.012345545977011</v>
      </c>
      <c r="G80" s="32">
        <v>4.9290122126436779</v>
      </c>
      <c r="H80" s="32">
        <v>1.5921946839080456</v>
      </c>
      <c r="I80" s="32">
        <v>1.5088613505747124</v>
      </c>
      <c r="J80" s="32">
        <v>310.09711111111108</v>
      </c>
      <c r="K80" s="32">
        <v>304.94155555555557</v>
      </c>
      <c r="L80" s="32">
        <v>98.503777777777756</v>
      </c>
      <c r="M80" s="32">
        <v>93.348222222222205</v>
      </c>
      <c r="N80" s="32">
        <v>0</v>
      </c>
      <c r="O80" s="32">
        <v>5.1555555555555559</v>
      </c>
      <c r="P80" s="32">
        <v>29.077666666666669</v>
      </c>
      <c r="Q80" s="32">
        <v>29.077666666666669</v>
      </c>
      <c r="R80" s="32">
        <v>0</v>
      </c>
      <c r="S80" s="32">
        <v>182.51566666666668</v>
      </c>
      <c r="T80" s="32">
        <v>182.51566666666668</v>
      </c>
      <c r="U80" s="32">
        <v>0</v>
      </c>
      <c r="V80" s="32">
        <v>0</v>
      </c>
      <c r="W80" s="32">
        <v>1.2666666666666666</v>
      </c>
      <c r="X80" s="32">
        <v>0.46666666666666667</v>
      </c>
      <c r="Y80" s="32">
        <v>0</v>
      </c>
      <c r="Z80" s="32">
        <v>0</v>
      </c>
      <c r="AA80" s="32">
        <v>0.35555555555555557</v>
      </c>
      <c r="AB80" s="32">
        <v>0</v>
      </c>
      <c r="AC80" s="32">
        <v>0.44444444444444442</v>
      </c>
      <c r="AD80" s="32">
        <v>0</v>
      </c>
      <c r="AE80" s="32">
        <v>0</v>
      </c>
      <c r="AF80" t="s">
        <v>149</v>
      </c>
      <c r="AG80">
        <v>10</v>
      </c>
      <c r="AH80"/>
    </row>
    <row r="81" spans="1:34" x14ac:dyDescent="0.25">
      <c r="A81" t="s">
        <v>546</v>
      </c>
      <c r="B81" t="s">
        <v>339</v>
      </c>
      <c r="C81" t="s">
        <v>406</v>
      </c>
      <c r="D81" t="s">
        <v>481</v>
      </c>
      <c r="E81" s="32">
        <v>75.12222222222222</v>
      </c>
      <c r="F81" s="32">
        <v>4.2963363407779926</v>
      </c>
      <c r="G81" s="32">
        <v>4.072251146280137</v>
      </c>
      <c r="H81" s="32">
        <v>0.86081792634225718</v>
      </c>
      <c r="I81" s="32">
        <v>0.63673273184440182</v>
      </c>
      <c r="J81" s="32">
        <v>322.7503333333334</v>
      </c>
      <c r="K81" s="32">
        <v>305.91655555555559</v>
      </c>
      <c r="L81" s="32">
        <v>64.666555555555561</v>
      </c>
      <c r="M81" s="32">
        <v>47.832777777777785</v>
      </c>
      <c r="N81" s="32">
        <v>12.781555555555558</v>
      </c>
      <c r="O81" s="32">
        <v>4.0522222222222224</v>
      </c>
      <c r="P81" s="32">
        <v>60.744666666666653</v>
      </c>
      <c r="Q81" s="32">
        <v>60.744666666666653</v>
      </c>
      <c r="R81" s="32">
        <v>0</v>
      </c>
      <c r="S81" s="32">
        <v>197.33911111111115</v>
      </c>
      <c r="T81" s="32">
        <v>197.33911111111115</v>
      </c>
      <c r="U81" s="32">
        <v>0</v>
      </c>
      <c r="V81" s="32">
        <v>0</v>
      </c>
      <c r="W81" s="32">
        <v>46.757777777777775</v>
      </c>
      <c r="X81" s="32">
        <v>7.9694444444444441</v>
      </c>
      <c r="Y81" s="32">
        <v>0</v>
      </c>
      <c r="Z81" s="32">
        <v>0</v>
      </c>
      <c r="AA81" s="32">
        <v>14.822222222222223</v>
      </c>
      <c r="AB81" s="32">
        <v>0</v>
      </c>
      <c r="AC81" s="32">
        <v>23.966111111111108</v>
      </c>
      <c r="AD81" s="32">
        <v>0</v>
      </c>
      <c r="AE81" s="32">
        <v>0</v>
      </c>
      <c r="AF81" t="s">
        <v>147</v>
      </c>
      <c r="AG81">
        <v>10</v>
      </c>
      <c r="AH81"/>
    </row>
    <row r="82" spans="1:34" x14ac:dyDescent="0.25">
      <c r="A82" t="s">
        <v>546</v>
      </c>
      <c r="B82" t="s">
        <v>252</v>
      </c>
      <c r="C82" t="s">
        <v>435</v>
      </c>
      <c r="D82" t="s">
        <v>474</v>
      </c>
      <c r="E82" s="32">
        <v>61.788888888888891</v>
      </c>
      <c r="F82" s="32">
        <v>3.6729131451177848</v>
      </c>
      <c r="G82" s="32">
        <v>3.408748426541989</v>
      </c>
      <c r="H82" s="32">
        <v>0.72100701312713544</v>
      </c>
      <c r="I82" s="32">
        <v>0.49307678475094413</v>
      </c>
      <c r="J82" s="32">
        <v>226.94522222222224</v>
      </c>
      <c r="K82" s="32">
        <v>210.6227777777778</v>
      </c>
      <c r="L82" s="32">
        <v>44.550222222222224</v>
      </c>
      <c r="M82" s="32">
        <v>30.466666666666672</v>
      </c>
      <c r="N82" s="32">
        <v>8.8946666666666658</v>
      </c>
      <c r="O82" s="32">
        <v>5.1888888888888891</v>
      </c>
      <c r="P82" s="32">
        <v>26.890888888888902</v>
      </c>
      <c r="Q82" s="32">
        <v>24.652000000000012</v>
      </c>
      <c r="R82" s="32">
        <v>2.2388888888888889</v>
      </c>
      <c r="S82" s="32">
        <v>155.50411111111114</v>
      </c>
      <c r="T82" s="32">
        <v>102.59666666666665</v>
      </c>
      <c r="U82" s="32">
        <v>43.760777777777804</v>
      </c>
      <c r="V82" s="32">
        <v>9.1466666666666665</v>
      </c>
      <c r="W82" s="32">
        <v>0</v>
      </c>
      <c r="X82" s="32">
        <v>0</v>
      </c>
      <c r="Y82" s="32">
        <v>0</v>
      </c>
      <c r="Z82" s="32">
        <v>0</v>
      </c>
      <c r="AA82" s="32">
        <v>0</v>
      </c>
      <c r="AB82" s="32">
        <v>0</v>
      </c>
      <c r="AC82" s="32">
        <v>0</v>
      </c>
      <c r="AD82" s="32">
        <v>0</v>
      </c>
      <c r="AE82" s="32">
        <v>0</v>
      </c>
      <c r="AF82" t="s">
        <v>57</v>
      </c>
      <c r="AG82">
        <v>10</v>
      </c>
      <c r="AH82"/>
    </row>
    <row r="83" spans="1:34" x14ac:dyDescent="0.25">
      <c r="A83" t="s">
        <v>546</v>
      </c>
      <c r="B83" t="s">
        <v>211</v>
      </c>
      <c r="C83" t="s">
        <v>407</v>
      </c>
      <c r="D83" t="s">
        <v>482</v>
      </c>
      <c r="E83" s="32">
        <v>63.555555555555557</v>
      </c>
      <c r="F83" s="32">
        <v>5.0677849650349653</v>
      </c>
      <c r="G83" s="32">
        <v>4.3841311188811183</v>
      </c>
      <c r="H83" s="32">
        <v>0.6990384615384615</v>
      </c>
      <c r="I83" s="32">
        <v>0.33597027972027971</v>
      </c>
      <c r="J83" s="32">
        <v>322.08588888888892</v>
      </c>
      <c r="K83" s="32">
        <v>278.63588888888887</v>
      </c>
      <c r="L83" s="32">
        <v>44.427777777777777</v>
      </c>
      <c r="M83" s="32">
        <v>21.352777777777778</v>
      </c>
      <c r="N83" s="32">
        <v>18.097222222222221</v>
      </c>
      <c r="O83" s="32">
        <v>4.9777777777777779</v>
      </c>
      <c r="P83" s="32">
        <v>67.61388888888888</v>
      </c>
      <c r="Q83" s="32">
        <v>47.238888888888887</v>
      </c>
      <c r="R83" s="32">
        <v>20.375</v>
      </c>
      <c r="S83" s="32">
        <v>210.0442222222222</v>
      </c>
      <c r="T83" s="32">
        <v>191.1081111111111</v>
      </c>
      <c r="U83" s="32">
        <v>0</v>
      </c>
      <c r="V83" s="32">
        <v>18.93611111111111</v>
      </c>
      <c r="W83" s="32">
        <v>14.458</v>
      </c>
      <c r="X83" s="32">
        <v>0</v>
      </c>
      <c r="Y83" s="32">
        <v>0</v>
      </c>
      <c r="Z83" s="32">
        <v>0</v>
      </c>
      <c r="AA83" s="32">
        <v>0.46666666666666667</v>
      </c>
      <c r="AB83" s="32">
        <v>0</v>
      </c>
      <c r="AC83" s="32">
        <v>13.991333333333333</v>
      </c>
      <c r="AD83" s="32">
        <v>0</v>
      </c>
      <c r="AE83" s="32">
        <v>0</v>
      </c>
      <c r="AF83" t="s">
        <v>16</v>
      </c>
      <c r="AG83">
        <v>10</v>
      </c>
      <c r="AH83"/>
    </row>
    <row r="84" spans="1:34" x14ac:dyDescent="0.25">
      <c r="A84" t="s">
        <v>546</v>
      </c>
      <c r="B84" t="s">
        <v>377</v>
      </c>
      <c r="C84" t="s">
        <v>384</v>
      </c>
      <c r="D84" t="s">
        <v>481</v>
      </c>
      <c r="E84" s="32">
        <v>34.711111111111109</v>
      </c>
      <c r="F84" s="32">
        <v>3.0224647887323939</v>
      </c>
      <c r="G84" s="32">
        <v>2.6639500640204861</v>
      </c>
      <c r="H84" s="32">
        <v>1.0855537772087065</v>
      </c>
      <c r="I84" s="32">
        <v>0.77057298335467317</v>
      </c>
      <c r="J84" s="32">
        <v>104.91311111111109</v>
      </c>
      <c r="K84" s="32">
        <v>92.468666666666635</v>
      </c>
      <c r="L84" s="32">
        <v>37.680777777777763</v>
      </c>
      <c r="M84" s="32">
        <v>26.747444444444429</v>
      </c>
      <c r="N84" s="32">
        <v>5.6888888888888891</v>
      </c>
      <c r="O84" s="32">
        <v>5.2444444444444445</v>
      </c>
      <c r="P84" s="32">
        <v>7.8996666666666657</v>
      </c>
      <c r="Q84" s="32">
        <v>6.3885555555555547</v>
      </c>
      <c r="R84" s="32">
        <v>1.5111111111111111</v>
      </c>
      <c r="S84" s="32">
        <v>59.332666666666661</v>
      </c>
      <c r="T84" s="32">
        <v>55.211666666666659</v>
      </c>
      <c r="U84" s="32">
        <v>4.1209999999999996</v>
      </c>
      <c r="V84" s="32">
        <v>0</v>
      </c>
      <c r="W84" s="32">
        <v>27.727777777777781</v>
      </c>
      <c r="X84" s="32">
        <v>7.4666666666666668</v>
      </c>
      <c r="Y84" s="32">
        <v>0</v>
      </c>
      <c r="Z84" s="32">
        <v>0</v>
      </c>
      <c r="AA84" s="32">
        <v>0</v>
      </c>
      <c r="AB84" s="32">
        <v>0</v>
      </c>
      <c r="AC84" s="32">
        <v>20.261111111111113</v>
      </c>
      <c r="AD84" s="32">
        <v>0</v>
      </c>
      <c r="AE84" s="32">
        <v>0</v>
      </c>
      <c r="AF84" t="s">
        <v>185</v>
      </c>
      <c r="AG84">
        <v>10</v>
      </c>
      <c r="AH84"/>
    </row>
    <row r="85" spans="1:34" x14ac:dyDescent="0.25">
      <c r="A85" t="s">
        <v>546</v>
      </c>
      <c r="B85" t="s">
        <v>228</v>
      </c>
      <c r="C85" t="s">
        <v>423</v>
      </c>
      <c r="D85" t="s">
        <v>481</v>
      </c>
      <c r="E85" s="32">
        <v>87.588888888888889</v>
      </c>
      <c r="F85" s="32">
        <v>3.7584967651909169</v>
      </c>
      <c r="G85" s="32">
        <v>3.5230546746162625</v>
      </c>
      <c r="H85" s="32">
        <v>0.59456425218825326</v>
      </c>
      <c r="I85" s="32">
        <v>0.46152987441329452</v>
      </c>
      <c r="J85" s="32">
        <v>329.20255555555553</v>
      </c>
      <c r="K85" s="32">
        <v>308.58044444444442</v>
      </c>
      <c r="L85" s="32">
        <v>52.077222222222225</v>
      </c>
      <c r="M85" s="32">
        <v>40.424888888888894</v>
      </c>
      <c r="N85" s="32">
        <v>5.6078888888888896</v>
      </c>
      <c r="O85" s="32">
        <v>6.0444444444444443</v>
      </c>
      <c r="P85" s="32">
        <v>66.988333333333316</v>
      </c>
      <c r="Q85" s="32">
        <v>58.018555555555544</v>
      </c>
      <c r="R85" s="32">
        <v>8.9697777777777787</v>
      </c>
      <c r="S85" s="32">
        <v>210.13699999999997</v>
      </c>
      <c r="T85" s="32">
        <v>183.98733333333331</v>
      </c>
      <c r="U85" s="32">
        <v>26.149666666666665</v>
      </c>
      <c r="V85" s="32">
        <v>0</v>
      </c>
      <c r="W85" s="32">
        <v>29.52688888888888</v>
      </c>
      <c r="X85" s="32">
        <v>0.30066666666666669</v>
      </c>
      <c r="Y85" s="32">
        <v>0</v>
      </c>
      <c r="Z85" s="32">
        <v>0</v>
      </c>
      <c r="AA85" s="32">
        <v>2.905555555555555</v>
      </c>
      <c r="AB85" s="32">
        <v>0</v>
      </c>
      <c r="AC85" s="32">
        <v>26.320666666666657</v>
      </c>
      <c r="AD85" s="32">
        <v>0</v>
      </c>
      <c r="AE85" s="32">
        <v>0</v>
      </c>
      <c r="AF85" t="s">
        <v>33</v>
      </c>
      <c r="AG85">
        <v>10</v>
      </c>
      <c r="AH85"/>
    </row>
    <row r="86" spans="1:34" x14ac:dyDescent="0.25">
      <c r="A86" t="s">
        <v>546</v>
      </c>
      <c r="B86" t="s">
        <v>208</v>
      </c>
      <c r="C86" t="s">
        <v>412</v>
      </c>
      <c r="D86" t="s">
        <v>471</v>
      </c>
      <c r="E86" s="32">
        <v>67.7</v>
      </c>
      <c r="F86" s="32">
        <v>3.4644083374364021</v>
      </c>
      <c r="G86" s="32">
        <v>3.1383325127195141</v>
      </c>
      <c r="H86" s="32">
        <v>0.99479402593139632</v>
      </c>
      <c r="I86" s="32">
        <v>0.72611521418020641</v>
      </c>
      <c r="J86" s="32">
        <v>234.54044444444443</v>
      </c>
      <c r="K86" s="32">
        <v>212.4651111111111</v>
      </c>
      <c r="L86" s="32">
        <v>67.34755555555553</v>
      </c>
      <c r="M86" s="32">
        <v>49.15799999999998</v>
      </c>
      <c r="N86" s="32">
        <v>14.311777777777774</v>
      </c>
      <c r="O86" s="32">
        <v>3.8777777777777778</v>
      </c>
      <c r="P86" s="32">
        <v>35.865333333333339</v>
      </c>
      <c r="Q86" s="32">
        <v>31.979555555555564</v>
      </c>
      <c r="R86" s="32">
        <v>3.8857777777777773</v>
      </c>
      <c r="S86" s="32">
        <v>131.32755555555556</v>
      </c>
      <c r="T86" s="32">
        <v>125.31077777777777</v>
      </c>
      <c r="U86" s="32">
        <v>6.0167777777777767</v>
      </c>
      <c r="V86" s="32">
        <v>0</v>
      </c>
      <c r="W86" s="32">
        <v>17.035666666666668</v>
      </c>
      <c r="X86" s="32">
        <v>5.0334444444444442</v>
      </c>
      <c r="Y86" s="32">
        <v>0</v>
      </c>
      <c r="Z86" s="32">
        <v>0</v>
      </c>
      <c r="AA86" s="32">
        <v>3.508666666666667</v>
      </c>
      <c r="AB86" s="32">
        <v>0</v>
      </c>
      <c r="AC86" s="32">
        <v>8.493555555555556</v>
      </c>
      <c r="AD86" s="32">
        <v>0</v>
      </c>
      <c r="AE86" s="32">
        <v>0</v>
      </c>
      <c r="AF86" t="s">
        <v>13</v>
      </c>
      <c r="AG86">
        <v>10</v>
      </c>
      <c r="AH86"/>
    </row>
    <row r="87" spans="1:34" x14ac:dyDescent="0.25">
      <c r="A87" t="s">
        <v>546</v>
      </c>
      <c r="B87" t="s">
        <v>287</v>
      </c>
      <c r="C87" t="s">
        <v>447</v>
      </c>
      <c r="D87" t="s">
        <v>481</v>
      </c>
      <c r="E87" s="32">
        <v>83.411111111111111</v>
      </c>
      <c r="F87" s="32">
        <v>3.6365965099240714</v>
      </c>
      <c r="G87" s="32">
        <v>3.2798947648861074</v>
      </c>
      <c r="H87" s="32">
        <v>1.1952644198747839</v>
      </c>
      <c r="I87" s="32">
        <v>0.98652191288131119</v>
      </c>
      <c r="J87" s="32">
        <v>303.33255555555559</v>
      </c>
      <c r="K87" s="32">
        <v>273.57966666666675</v>
      </c>
      <c r="L87" s="32">
        <v>99.698333333333366</v>
      </c>
      <c r="M87" s="32">
        <v>82.286888888888924</v>
      </c>
      <c r="N87" s="32">
        <v>11.811444444444447</v>
      </c>
      <c r="O87" s="32">
        <v>5.6</v>
      </c>
      <c r="P87" s="32">
        <v>48.817222222222213</v>
      </c>
      <c r="Q87" s="32">
        <v>36.475777777777772</v>
      </c>
      <c r="R87" s="32">
        <v>12.34144444444444</v>
      </c>
      <c r="S87" s="32">
        <v>154.81700000000001</v>
      </c>
      <c r="T87" s="32">
        <v>154.56055555555557</v>
      </c>
      <c r="U87" s="32">
        <v>0.25644444444444442</v>
      </c>
      <c r="V87" s="32">
        <v>0</v>
      </c>
      <c r="W87" s="32">
        <v>20.79377777777778</v>
      </c>
      <c r="X87" s="32">
        <v>3.6584444444444451</v>
      </c>
      <c r="Y87" s="32">
        <v>0</v>
      </c>
      <c r="Z87" s="32">
        <v>0</v>
      </c>
      <c r="AA87" s="32">
        <v>1.3056666666666665</v>
      </c>
      <c r="AB87" s="32">
        <v>0</v>
      </c>
      <c r="AC87" s="32">
        <v>15.82966666666667</v>
      </c>
      <c r="AD87" s="32">
        <v>0</v>
      </c>
      <c r="AE87" s="32">
        <v>0</v>
      </c>
      <c r="AF87" t="s">
        <v>92</v>
      </c>
      <c r="AG87">
        <v>10</v>
      </c>
      <c r="AH87"/>
    </row>
    <row r="88" spans="1:34" x14ac:dyDescent="0.25">
      <c r="A88" t="s">
        <v>546</v>
      </c>
      <c r="B88" t="s">
        <v>259</v>
      </c>
      <c r="C88" t="s">
        <v>390</v>
      </c>
      <c r="D88" t="s">
        <v>490</v>
      </c>
      <c r="E88" s="32">
        <v>53.055555555555557</v>
      </c>
      <c r="F88" s="32">
        <v>3.7030534031413604</v>
      </c>
      <c r="G88" s="32">
        <v>3.3176356020942404</v>
      </c>
      <c r="H88" s="32">
        <v>0.93103246073298429</v>
      </c>
      <c r="I88" s="32">
        <v>0.65117905759162309</v>
      </c>
      <c r="J88" s="32">
        <v>196.46755555555552</v>
      </c>
      <c r="K88" s="32">
        <v>176.01899999999998</v>
      </c>
      <c r="L88" s="32">
        <v>49.396444444444448</v>
      </c>
      <c r="M88" s="32">
        <v>34.548666666666669</v>
      </c>
      <c r="N88" s="32">
        <v>9.5477777777777817</v>
      </c>
      <c r="O88" s="32">
        <v>5.3</v>
      </c>
      <c r="P88" s="32">
        <v>37.487111111111098</v>
      </c>
      <c r="Q88" s="32">
        <v>31.886333333333322</v>
      </c>
      <c r="R88" s="32">
        <v>5.6007777777777781</v>
      </c>
      <c r="S88" s="32">
        <v>109.58399999999997</v>
      </c>
      <c r="T88" s="32">
        <v>95.488999999999976</v>
      </c>
      <c r="U88" s="32">
        <v>13.910888888888886</v>
      </c>
      <c r="V88" s="32">
        <v>0.18411111111111111</v>
      </c>
      <c r="W88" s="32">
        <v>22.790000000000003</v>
      </c>
      <c r="X88" s="32">
        <v>0</v>
      </c>
      <c r="Y88" s="32">
        <v>0</v>
      </c>
      <c r="Z88" s="32">
        <v>0</v>
      </c>
      <c r="AA88" s="32">
        <v>5.0763333333333334</v>
      </c>
      <c r="AB88" s="32">
        <v>0</v>
      </c>
      <c r="AC88" s="32">
        <v>17.713666666666668</v>
      </c>
      <c r="AD88" s="32">
        <v>0</v>
      </c>
      <c r="AE88" s="32">
        <v>0</v>
      </c>
      <c r="AF88" t="s">
        <v>64</v>
      </c>
      <c r="AG88">
        <v>10</v>
      </c>
      <c r="AH88"/>
    </row>
    <row r="89" spans="1:34" x14ac:dyDescent="0.25">
      <c r="A89" t="s">
        <v>546</v>
      </c>
      <c r="B89" t="s">
        <v>233</v>
      </c>
      <c r="C89" t="s">
        <v>426</v>
      </c>
      <c r="D89" t="s">
        <v>487</v>
      </c>
      <c r="E89" s="32">
        <v>60.9</v>
      </c>
      <c r="F89" s="32">
        <v>3.8754150702426555</v>
      </c>
      <c r="G89" s="32">
        <v>3.6389819376026269</v>
      </c>
      <c r="H89" s="32">
        <v>0.71783798576902014</v>
      </c>
      <c r="I89" s="32">
        <v>0.48395913154533837</v>
      </c>
      <c r="J89" s="32">
        <v>236.01277777777773</v>
      </c>
      <c r="K89" s="32">
        <v>221.61399999999998</v>
      </c>
      <c r="L89" s="32">
        <v>43.716333333333324</v>
      </c>
      <c r="M89" s="32">
        <v>29.473111111111105</v>
      </c>
      <c r="N89" s="32">
        <v>9.6209999999999969</v>
      </c>
      <c r="O89" s="32">
        <v>4.6222222222222218</v>
      </c>
      <c r="P89" s="32">
        <v>55.550999999999988</v>
      </c>
      <c r="Q89" s="32">
        <v>55.395444444444429</v>
      </c>
      <c r="R89" s="32">
        <v>0.15555555555555556</v>
      </c>
      <c r="S89" s="32">
        <v>136.74544444444444</v>
      </c>
      <c r="T89" s="32">
        <v>84.705666666666673</v>
      </c>
      <c r="U89" s="32">
        <v>52.039777777777765</v>
      </c>
      <c r="V89" s="32">
        <v>0</v>
      </c>
      <c r="W89" s="32">
        <v>14.539888888888889</v>
      </c>
      <c r="X89" s="32">
        <v>2.5977777777777784</v>
      </c>
      <c r="Y89" s="32">
        <v>0</v>
      </c>
      <c r="Z89" s="32">
        <v>0</v>
      </c>
      <c r="AA89" s="32">
        <v>1.8147777777777774</v>
      </c>
      <c r="AB89" s="32">
        <v>0</v>
      </c>
      <c r="AC89" s="32">
        <v>10.127333333333334</v>
      </c>
      <c r="AD89" s="32">
        <v>0</v>
      </c>
      <c r="AE89" s="32">
        <v>0</v>
      </c>
      <c r="AF89" t="s">
        <v>38</v>
      </c>
      <c r="AG89">
        <v>10</v>
      </c>
      <c r="AH89"/>
    </row>
    <row r="90" spans="1:34" x14ac:dyDescent="0.25">
      <c r="A90" t="s">
        <v>546</v>
      </c>
      <c r="B90" t="s">
        <v>272</v>
      </c>
      <c r="C90" t="s">
        <v>441</v>
      </c>
      <c r="D90" t="s">
        <v>470</v>
      </c>
      <c r="E90" s="32">
        <v>41.844444444444441</v>
      </c>
      <c r="F90" s="32">
        <v>3.2213064259160911</v>
      </c>
      <c r="G90" s="32">
        <v>2.9124216675517793</v>
      </c>
      <c r="H90" s="32">
        <v>0.5456718003186406</v>
      </c>
      <c r="I90" s="32">
        <v>0.37928836962294221</v>
      </c>
      <c r="J90" s="32">
        <v>134.79377777777776</v>
      </c>
      <c r="K90" s="32">
        <v>121.86866666666667</v>
      </c>
      <c r="L90" s="32">
        <v>22.833333333333336</v>
      </c>
      <c r="M90" s="32">
        <v>15.871111111111114</v>
      </c>
      <c r="N90" s="32">
        <v>1.8399999999999996</v>
      </c>
      <c r="O90" s="32">
        <v>5.1222222222222218</v>
      </c>
      <c r="P90" s="32">
        <v>32.205666666666666</v>
      </c>
      <c r="Q90" s="32">
        <v>26.242777777777778</v>
      </c>
      <c r="R90" s="32">
        <v>5.9628888888888874</v>
      </c>
      <c r="S90" s="32">
        <v>79.754777777777775</v>
      </c>
      <c r="T90" s="32">
        <v>74.005444444444436</v>
      </c>
      <c r="U90" s="32">
        <v>5.7493333333333343</v>
      </c>
      <c r="V90" s="32">
        <v>0</v>
      </c>
      <c r="W90" s="32">
        <v>38.5501111111111</v>
      </c>
      <c r="X90" s="32">
        <v>0</v>
      </c>
      <c r="Y90" s="32">
        <v>0</v>
      </c>
      <c r="Z90" s="32">
        <v>0</v>
      </c>
      <c r="AA90" s="32">
        <v>12.885777777777777</v>
      </c>
      <c r="AB90" s="32">
        <v>0</v>
      </c>
      <c r="AC90" s="32">
        <v>25.664333333333325</v>
      </c>
      <c r="AD90" s="32">
        <v>0</v>
      </c>
      <c r="AE90" s="32">
        <v>0</v>
      </c>
      <c r="AF90" t="s">
        <v>77</v>
      </c>
      <c r="AG90">
        <v>10</v>
      </c>
      <c r="AH90"/>
    </row>
    <row r="91" spans="1:34" x14ac:dyDescent="0.25">
      <c r="A91" t="s">
        <v>546</v>
      </c>
      <c r="B91" t="s">
        <v>281</v>
      </c>
      <c r="C91" t="s">
        <v>427</v>
      </c>
      <c r="D91" t="s">
        <v>479</v>
      </c>
      <c r="E91" s="32">
        <v>62.366666666666667</v>
      </c>
      <c r="F91" s="32">
        <v>4.0182255478353825</v>
      </c>
      <c r="G91" s="32">
        <v>3.7572991270265454</v>
      </c>
      <c r="H91" s="32">
        <v>0.6562586851950829</v>
      </c>
      <c r="I91" s="32">
        <v>0.48668982718688758</v>
      </c>
      <c r="J91" s="32">
        <v>250.60333333333335</v>
      </c>
      <c r="K91" s="32">
        <v>234.33022222222223</v>
      </c>
      <c r="L91" s="32">
        <v>40.928666666666672</v>
      </c>
      <c r="M91" s="32">
        <v>30.353222222222222</v>
      </c>
      <c r="N91" s="32">
        <v>5.0810000000000004</v>
      </c>
      <c r="O91" s="32">
        <v>5.4944444444444445</v>
      </c>
      <c r="P91" s="32">
        <v>51.857888888888894</v>
      </c>
      <c r="Q91" s="32">
        <v>46.160222222222231</v>
      </c>
      <c r="R91" s="32">
        <v>5.6976666666666667</v>
      </c>
      <c r="S91" s="32">
        <v>157.81677777777779</v>
      </c>
      <c r="T91" s="32">
        <v>133.96955555555556</v>
      </c>
      <c r="U91" s="32">
        <v>23.847222222222221</v>
      </c>
      <c r="V91" s="32">
        <v>0</v>
      </c>
      <c r="W91" s="32">
        <v>19.331888888888891</v>
      </c>
      <c r="X91" s="32">
        <v>0.31666666666666665</v>
      </c>
      <c r="Y91" s="32">
        <v>0</v>
      </c>
      <c r="Z91" s="32">
        <v>0</v>
      </c>
      <c r="AA91" s="32">
        <v>11.528888888888888</v>
      </c>
      <c r="AB91" s="32">
        <v>0</v>
      </c>
      <c r="AC91" s="32">
        <v>7.4863333333333344</v>
      </c>
      <c r="AD91" s="32">
        <v>0</v>
      </c>
      <c r="AE91" s="32">
        <v>0</v>
      </c>
      <c r="AF91" t="s">
        <v>86</v>
      </c>
      <c r="AG91">
        <v>10</v>
      </c>
      <c r="AH91"/>
    </row>
    <row r="92" spans="1:34" x14ac:dyDescent="0.25">
      <c r="A92" t="s">
        <v>546</v>
      </c>
      <c r="B92" t="s">
        <v>205</v>
      </c>
      <c r="C92" t="s">
        <v>388</v>
      </c>
      <c r="D92" t="s">
        <v>471</v>
      </c>
      <c r="E92" s="32">
        <v>46.87777777777778</v>
      </c>
      <c r="F92" s="32">
        <v>4.7269021095046222</v>
      </c>
      <c r="G92" s="32">
        <v>4.1447594216639008</v>
      </c>
      <c r="H92" s="32">
        <v>1.3457169945484713</v>
      </c>
      <c r="I92" s="32">
        <v>0.80858734297226831</v>
      </c>
      <c r="J92" s="32">
        <v>221.58666666666667</v>
      </c>
      <c r="K92" s="32">
        <v>194.29711111111109</v>
      </c>
      <c r="L92" s="32">
        <v>63.084222222222223</v>
      </c>
      <c r="M92" s="32">
        <v>37.904777777777781</v>
      </c>
      <c r="N92" s="32">
        <v>19.501666666666669</v>
      </c>
      <c r="O92" s="32">
        <v>5.677777777777778</v>
      </c>
      <c r="P92" s="32">
        <v>40.201888888888895</v>
      </c>
      <c r="Q92" s="32">
        <v>38.091777777777786</v>
      </c>
      <c r="R92" s="32">
        <v>2.1101111111111113</v>
      </c>
      <c r="S92" s="32">
        <v>118.30055555555553</v>
      </c>
      <c r="T92" s="32">
        <v>112.87777777777775</v>
      </c>
      <c r="U92" s="32">
        <v>0</v>
      </c>
      <c r="V92" s="32">
        <v>5.4227777777777764</v>
      </c>
      <c r="W92" s="32">
        <v>26.703999999999994</v>
      </c>
      <c r="X92" s="32">
        <v>4.9936666666666669</v>
      </c>
      <c r="Y92" s="32">
        <v>0</v>
      </c>
      <c r="Z92" s="32">
        <v>0</v>
      </c>
      <c r="AA92" s="32">
        <v>0.60555555555555551</v>
      </c>
      <c r="AB92" s="32">
        <v>0</v>
      </c>
      <c r="AC92" s="32">
        <v>21.104777777777773</v>
      </c>
      <c r="AD92" s="32">
        <v>0</v>
      </c>
      <c r="AE92" s="32">
        <v>0</v>
      </c>
      <c r="AF92" t="s">
        <v>10</v>
      </c>
      <c r="AG92">
        <v>10</v>
      </c>
      <c r="AH92"/>
    </row>
    <row r="93" spans="1:34" x14ac:dyDescent="0.25">
      <c r="A93" t="s">
        <v>546</v>
      </c>
      <c r="B93" t="s">
        <v>277</v>
      </c>
      <c r="C93" t="s">
        <v>443</v>
      </c>
      <c r="D93" t="s">
        <v>490</v>
      </c>
      <c r="E93" s="32">
        <v>70.988888888888894</v>
      </c>
      <c r="F93" s="32">
        <v>3.5423696979182973</v>
      </c>
      <c r="G93" s="32">
        <v>3.2653905149475659</v>
      </c>
      <c r="H93" s="32">
        <v>0.46521834402879952</v>
      </c>
      <c r="I93" s="32">
        <v>0.34120206605102521</v>
      </c>
      <c r="J93" s="32">
        <v>251.46888888888893</v>
      </c>
      <c r="K93" s="32">
        <v>231.80644444444445</v>
      </c>
      <c r="L93" s="32">
        <v>33.025333333333336</v>
      </c>
      <c r="M93" s="32">
        <v>24.221555555555558</v>
      </c>
      <c r="N93" s="32">
        <v>3.2037777777777783</v>
      </c>
      <c r="O93" s="32">
        <v>5.6</v>
      </c>
      <c r="P93" s="32">
        <v>72.812333333333314</v>
      </c>
      <c r="Q93" s="32">
        <v>61.953666666666649</v>
      </c>
      <c r="R93" s="32">
        <v>10.858666666666668</v>
      </c>
      <c r="S93" s="32">
        <v>145.63122222222228</v>
      </c>
      <c r="T93" s="32">
        <v>115.0946666666667</v>
      </c>
      <c r="U93" s="32">
        <v>30.536555555555566</v>
      </c>
      <c r="V93" s="32">
        <v>0</v>
      </c>
      <c r="W93" s="32">
        <v>18.286333333333335</v>
      </c>
      <c r="X93" s="32">
        <v>0</v>
      </c>
      <c r="Y93" s="32">
        <v>0</v>
      </c>
      <c r="Z93" s="32">
        <v>0</v>
      </c>
      <c r="AA93" s="32">
        <v>9.8582222222222224</v>
      </c>
      <c r="AB93" s="32">
        <v>0</v>
      </c>
      <c r="AC93" s="32">
        <v>8.4281111111111127</v>
      </c>
      <c r="AD93" s="32">
        <v>0</v>
      </c>
      <c r="AE93" s="32">
        <v>0</v>
      </c>
      <c r="AF93" t="s">
        <v>82</v>
      </c>
      <c r="AG93">
        <v>10</v>
      </c>
      <c r="AH93"/>
    </row>
    <row r="94" spans="1:34" x14ac:dyDescent="0.25">
      <c r="A94" t="s">
        <v>546</v>
      </c>
      <c r="B94" t="s">
        <v>375</v>
      </c>
      <c r="C94" t="s">
        <v>427</v>
      </c>
      <c r="D94" t="s">
        <v>479</v>
      </c>
      <c r="E94" s="32">
        <v>67.900000000000006</v>
      </c>
      <c r="F94" s="32">
        <v>5.0807527409589248</v>
      </c>
      <c r="G94" s="32">
        <v>4.6171461299296341</v>
      </c>
      <c r="H94" s="32">
        <v>0.87995090819833066</v>
      </c>
      <c r="I94" s="32">
        <v>0.6234429716903942</v>
      </c>
      <c r="J94" s="32">
        <v>344.98311111111104</v>
      </c>
      <c r="K94" s="32">
        <v>313.50422222222215</v>
      </c>
      <c r="L94" s="32">
        <v>59.748666666666658</v>
      </c>
      <c r="M94" s="32">
        <v>42.331777777777766</v>
      </c>
      <c r="N94" s="32">
        <v>11.728</v>
      </c>
      <c r="O94" s="32">
        <v>5.6888888888888891</v>
      </c>
      <c r="P94" s="32">
        <v>102.12655555555554</v>
      </c>
      <c r="Q94" s="32">
        <v>88.064555555555543</v>
      </c>
      <c r="R94" s="32">
        <v>14.061999999999996</v>
      </c>
      <c r="S94" s="32">
        <v>183.10788888888882</v>
      </c>
      <c r="T94" s="32">
        <v>171.59599999999995</v>
      </c>
      <c r="U94" s="32">
        <v>11.511888888888883</v>
      </c>
      <c r="V94" s="32">
        <v>0</v>
      </c>
      <c r="W94" s="32">
        <v>112.24777777777778</v>
      </c>
      <c r="X94" s="32">
        <v>9.7378888888888877</v>
      </c>
      <c r="Y94" s="32">
        <v>0</v>
      </c>
      <c r="Z94" s="32">
        <v>0</v>
      </c>
      <c r="AA94" s="32">
        <v>31.700111111111113</v>
      </c>
      <c r="AB94" s="32">
        <v>0</v>
      </c>
      <c r="AC94" s="32">
        <v>70.809777777777782</v>
      </c>
      <c r="AD94" s="32">
        <v>0</v>
      </c>
      <c r="AE94" s="32">
        <v>0</v>
      </c>
      <c r="AF94" t="s">
        <v>183</v>
      </c>
      <c r="AG94">
        <v>10</v>
      </c>
      <c r="AH94"/>
    </row>
    <row r="95" spans="1:34" x14ac:dyDescent="0.25">
      <c r="A95" t="s">
        <v>546</v>
      </c>
      <c r="B95" t="s">
        <v>352</v>
      </c>
      <c r="C95" t="s">
        <v>427</v>
      </c>
      <c r="D95" t="s">
        <v>479</v>
      </c>
      <c r="E95" s="32">
        <v>98.8</v>
      </c>
      <c r="F95" s="32">
        <v>3.4095737741790373</v>
      </c>
      <c r="G95" s="32">
        <v>3.1672548358074675</v>
      </c>
      <c r="H95" s="32">
        <v>0.35872807017543867</v>
      </c>
      <c r="I95" s="32">
        <v>0.2792555105713001</v>
      </c>
      <c r="J95" s="32">
        <v>336.86588888888889</v>
      </c>
      <c r="K95" s="32">
        <v>312.92477777777776</v>
      </c>
      <c r="L95" s="32">
        <v>35.442333333333337</v>
      </c>
      <c r="M95" s="32">
        <v>27.590444444444447</v>
      </c>
      <c r="N95" s="32">
        <v>3.4963333333333333</v>
      </c>
      <c r="O95" s="32">
        <v>4.3555555555555552</v>
      </c>
      <c r="P95" s="32">
        <v>111.88777777777779</v>
      </c>
      <c r="Q95" s="32">
        <v>95.798555555555566</v>
      </c>
      <c r="R95" s="32">
        <v>16.089222222222222</v>
      </c>
      <c r="S95" s="32">
        <v>189.53577777777775</v>
      </c>
      <c r="T95" s="32">
        <v>98.097777777777765</v>
      </c>
      <c r="U95" s="32">
        <v>91.438000000000002</v>
      </c>
      <c r="V95" s="32">
        <v>0</v>
      </c>
      <c r="W95" s="32">
        <v>0</v>
      </c>
      <c r="X95" s="32">
        <v>0</v>
      </c>
      <c r="Y95" s="32">
        <v>0</v>
      </c>
      <c r="Z95" s="32">
        <v>0</v>
      </c>
      <c r="AA95" s="32">
        <v>0</v>
      </c>
      <c r="AB95" s="32">
        <v>0</v>
      </c>
      <c r="AC95" s="32">
        <v>0</v>
      </c>
      <c r="AD95" s="32">
        <v>0</v>
      </c>
      <c r="AE95" s="32">
        <v>0</v>
      </c>
      <c r="AF95" t="s">
        <v>160</v>
      </c>
      <c r="AG95">
        <v>10</v>
      </c>
      <c r="AH95"/>
    </row>
    <row r="96" spans="1:34" x14ac:dyDescent="0.25">
      <c r="A96" t="s">
        <v>546</v>
      </c>
      <c r="B96" t="s">
        <v>333</v>
      </c>
      <c r="C96" t="s">
        <v>444</v>
      </c>
      <c r="D96" t="s">
        <v>492</v>
      </c>
      <c r="E96" s="32">
        <v>51.055555555555557</v>
      </c>
      <c r="F96" s="32">
        <v>3.702879216539718</v>
      </c>
      <c r="G96" s="32">
        <v>3.4362502720348211</v>
      </c>
      <c r="H96" s="32">
        <v>1.1213405875952123</v>
      </c>
      <c r="I96" s="32">
        <v>0.97248313384113172</v>
      </c>
      <c r="J96" s="32">
        <v>189.05255555555561</v>
      </c>
      <c r="K96" s="32">
        <v>175.43966666666671</v>
      </c>
      <c r="L96" s="32">
        <v>57.250666666666675</v>
      </c>
      <c r="M96" s="32">
        <v>49.650666666666673</v>
      </c>
      <c r="N96" s="32">
        <v>1.9111111111111108</v>
      </c>
      <c r="O96" s="32">
        <v>5.6888888888888891</v>
      </c>
      <c r="P96" s="32">
        <v>29.588444444444455</v>
      </c>
      <c r="Q96" s="32">
        <v>23.575555555555567</v>
      </c>
      <c r="R96" s="32">
        <v>6.0128888888888872</v>
      </c>
      <c r="S96" s="32">
        <v>102.21344444444448</v>
      </c>
      <c r="T96" s="32">
        <v>91.412555555555585</v>
      </c>
      <c r="U96" s="32">
        <v>10.800888888888888</v>
      </c>
      <c r="V96" s="32">
        <v>0</v>
      </c>
      <c r="W96" s="32">
        <v>6.5864444444444441</v>
      </c>
      <c r="X96" s="32">
        <v>1.7207777777777777</v>
      </c>
      <c r="Y96" s="32">
        <v>0</v>
      </c>
      <c r="Z96" s="32">
        <v>0</v>
      </c>
      <c r="AA96" s="32">
        <v>0.3823333333333333</v>
      </c>
      <c r="AB96" s="32">
        <v>0</v>
      </c>
      <c r="AC96" s="32">
        <v>4.4833333333333334</v>
      </c>
      <c r="AD96" s="32">
        <v>0</v>
      </c>
      <c r="AE96" s="32">
        <v>0</v>
      </c>
      <c r="AF96" t="s">
        <v>140</v>
      </c>
      <c r="AG96">
        <v>10</v>
      </c>
      <c r="AH96"/>
    </row>
    <row r="97" spans="1:34" x14ac:dyDescent="0.25">
      <c r="A97" t="s">
        <v>546</v>
      </c>
      <c r="B97" t="s">
        <v>347</v>
      </c>
      <c r="C97" t="s">
        <v>462</v>
      </c>
      <c r="D97" t="s">
        <v>487</v>
      </c>
      <c r="E97" s="32">
        <v>101.43333333333334</v>
      </c>
      <c r="F97" s="32">
        <v>4.270131449227736</v>
      </c>
      <c r="G97" s="32">
        <v>3.7059677949392049</v>
      </c>
      <c r="H97" s="32">
        <v>1.1000449118194768</v>
      </c>
      <c r="I97" s="32">
        <v>0.85171541242195248</v>
      </c>
      <c r="J97" s="32">
        <v>433.13366666666673</v>
      </c>
      <c r="K97" s="32">
        <v>375.9086666666667</v>
      </c>
      <c r="L97" s="32">
        <v>111.58122222222227</v>
      </c>
      <c r="M97" s="32">
        <v>86.392333333333383</v>
      </c>
      <c r="N97" s="32">
        <v>20.033333333333335</v>
      </c>
      <c r="O97" s="32">
        <v>5.1555555555555559</v>
      </c>
      <c r="P97" s="32">
        <v>73.364000000000004</v>
      </c>
      <c r="Q97" s="32">
        <v>41.327888888888893</v>
      </c>
      <c r="R97" s="32">
        <v>32.036111111111111</v>
      </c>
      <c r="S97" s="32">
        <v>248.18844444444446</v>
      </c>
      <c r="T97" s="32">
        <v>181.92777777777781</v>
      </c>
      <c r="U97" s="32">
        <v>66.030444444444441</v>
      </c>
      <c r="V97" s="32">
        <v>0.23022222222222222</v>
      </c>
      <c r="W97" s="32">
        <v>0</v>
      </c>
      <c r="X97" s="32">
        <v>0</v>
      </c>
      <c r="Y97" s="32">
        <v>0</v>
      </c>
      <c r="Z97" s="32">
        <v>0</v>
      </c>
      <c r="AA97" s="32">
        <v>0</v>
      </c>
      <c r="AB97" s="32">
        <v>0</v>
      </c>
      <c r="AC97" s="32">
        <v>0</v>
      </c>
      <c r="AD97" s="32">
        <v>0</v>
      </c>
      <c r="AE97" s="32">
        <v>0</v>
      </c>
      <c r="AF97" t="s">
        <v>155</v>
      </c>
      <c r="AG97">
        <v>10</v>
      </c>
      <c r="AH97"/>
    </row>
    <row r="98" spans="1:34" x14ac:dyDescent="0.25">
      <c r="A98" t="s">
        <v>546</v>
      </c>
      <c r="B98" t="s">
        <v>311</v>
      </c>
      <c r="C98" t="s">
        <v>394</v>
      </c>
      <c r="D98" t="s">
        <v>492</v>
      </c>
      <c r="E98" s="32">
        <v>53.277777777777779</v>
      </c>
      <c r="F98" s="32">
        <v>4.2434244004171022</v>
      </c>
      <c r="G98" s="32">
        <v>3.7656830031282587</v>
      </c>
      <c r="H98" s="32">
        <v>0.79059854014598563</v>
      </c>
      <c r="I98" s="32">
        <v>0.40663399374348286</v>
      </c>
      <c r="J98" s="32">
        <v>226.08022222222226</v>
      </c>
      <c r="K98" s="32">
        <v>200.62722222222223</v>
      </c>
      <c r="L98" s="32">
        <v>42.121333333333347</v>
      </c>
      <c r="M98" s="32">
        <v>21.664555555555559</v>
      </c>
      <c r="N98" s="32">
        <v>14.945666666666675</v>
      </c>
      <c r="O98" s="32">
        <v>5.5111111111111111</v>
      </c>
      <c r="P98" s="32">
        <v>49.249111111111119</v>
      </c>
      <c r="Q98" s="32">
        <v>44.252888888888897</v>
      </c>
      <c r="R98" s="32">
        <v>4.9962222222222223</v>
      </c>
      <c r="S98" s="32">
        <v>134.70977777777779</v>
      </c>
      <c r="T98" s="32">
        <v>115.75955555555558</v>
      </c>
      <c r="U98" s="32">
        <v>18.950222222222219</v>
      </c>
      <c r="V98" s="32">
        <v>0</v>
      </c>
      <c r="W98" s="32">
        <v>14.03511111111111</v>
      </c>
      <c r="X98" s="32">
        <v>2.6336666666666666</v>
      </c>
      <c r="Y98" s="32">
        <v>0</v>
      </c>
      <c r="Z98" s="32">
        <v>0</v>
      </c>
      <c r="AA98" s="32">
        <v>5</v>
      </c>
      <c r="AB98" s="32">
        <v>0</v>
      </c>
      <c r="AC98" s="32">
        <v>6.4014444444444445</v>
      </c>
      <c r="AD98" s="32">
        <v>0</v>
      </c>
      <c r="AE98" s="32">
        <v>0</v>
      </c>
      <c r="AF98" t="s">
        <v>116</v>
      </c>
      <c r="AG98">
        <v>10</v>
      </c>
      <c r="AH98"/>
    </row>
    <row r="99" spans="1:34" x14ac:dyDescent="0.25">
      <c r="A99" t="s">
        <v>546</v>
      </c>
      <c r="B99" t="s">
        <v>314</v>
      </c>
      <c r="C99" t="s">
        <v>452</v>
      </c>
      <c r="D99" t="s">
        <v>474</v>
      </c>
      <c r="E99" s="32">
        <v>28.644444444444446</v>
      </c>
      <c r="F99" s="32">
        <v>3.8023079906904553</v>
      </c>
      <c r="G99" s="32">
        <v>3.4347750193948774</v>
      </c>
      <c r="H99" s="32">
        <v>0.84193173002327382</v>
      </c>
      <c r="I99" s="32">
        <v>0.65729247478665631</v>
      </c>
      <c r="J99" s="32">
        <v>108.91499999999994</v>
      </c>
      <c r="K99" s="32">
        <v>98.387222222222164</v>
      </c>
      <c r="L99" s="32">
        <v>24.116666666666667</v>
      </c>
      <c r="M99" s="32">
        <v>18.827777777777779</v>
      </c>
      <c r="N99" s="32">
        <v>0</v>
      </c>
      <c r="O99" s="32">
        <v>5.2888888888888888</v>
      </c>
      <c r="P99" s="32">
        <v>15.969444444444445</v>
      </c>
      <c r="Q99" s="32">
        <v>10.730555555555556</v>
      </c>
      <c r="R99" s="32">
        <v>5.2388888888888889</v>
      </c>
      <c r="S99" s="32">
        <v>68.828888888888827</v>
      </c>
      <c r="T99" s="32">
        <v>68.828888888888827</v>
      </c>
      <c r="U99" s="32">
        <v>0</v>
      </c>
      <c r="V99" s="32">
        <v>0</v>
      </c>
      <c r="W99" s="32">
        <v>8.4622222222222199</v>
      </c>
      <c r="X99" s="32">
        <v>0.26666666666666666</v>
      </c>
      <c r="Y99" s="32">
        <v>0</v>
      </c>
      <c r="Z99" s="32">
        <v>0</v>
      </c>
      <c r="AA99" s="32">
        <v>1.1111111111111112E-2</v>
      </c>
      <c r="AB99" s="32">
        <v>0</v>
      </c>
      <c r="AC99" s="32">
        <v>8.1844444444444413</v>
      </c>
      <c r="AD99" s="32">
        <v>0</v>
      </c>
      <c r="AE99" s="32">
        <v>0</v>
      </c>
      <c r="AF99" t="s">
        <v>119</v>
      </c>
      <c r="AG99">
        <v>10</v>
      </c>
      <c r="AH99"/>
    </row>
    <row r="100" spans="1:34" x14ac:dyDescent="0.25">
      <c r="A100" t="s">
        <v>546</v>
      </c>
      <c r="B100" t="s">
        <v>276</v>
      </c>
      <c r="C100" t="s">
        <v>390</v>
      </c>
      <c r="D100" t="s">
        <v>490</v>
      </c>
      <c r="E100" s="32">
        <v>67.188888888888883</v>
      </c>
      <c r="F100" s="32">
        <v>3.2016156771953042</v>
      </c>
      <c r="G100" s="32">
        <v>3.0375673887878292</v>
      </c>
      <c r="H100" s="32">
        <v>0.6330262940300978</v>
      </c>
      <c r="I100" s="32">
        <v>0.54835620969075605</v>
      </c>
      <c r="J100" s="32">
        <v>215.11300000000003</v>
      </c>
      <c r="K100" s="32">
        <v>204.09077777777779</v>
      </c>
      <c r="L100" s="32">
        <v>42.532333333333348</v>
      </c>
      <c r="M100" s="32">
        <v>36.843444444444458</v>
      </c>
      <c r="N100" s="32">
        <v>0</v>
      </c>
      <c r="O100" s="32">
        <v>5.6888888888888891</v>
      </c>
      <c r="P100" s="32">
        <v>55.96755555555557</v>
      </c>
      <c r="Q100" s="32">
        <v>50.634222222222235</v>
      </c>
      <c r="R100" s="32">
        <v>5.333333333333333</v>
      </c>
      <c r="S100" s="32">
        <v>116.61311111111112</v>
      </c>
      <c r="T100" s="32">
        <v>108.34955555555557</v>
      </c>
      <c r="U100" s="32">
        <v>8.2635555555555538</v>
      </c>
      <c r="V100" s="32">
        <v>0</v>
      </c>
      <c r="W100" s="32">
        <v>0</v>
      </c>
      <c r="X100" s="32">
        <v>0</v>
      </c>
      <c r="Y100" s="32">
        <v>0</v>
      </c>
      <c r="Z100" s="32">
        <v>0</v>
      </c>
      <c r="AA100" s="32">
        <v>0</v>
      </c>
      <c r="AB100" s="32">
        <v>0</v>
      </c>
      <c r="AC100" s="32">
        <v>0</v>
      </c>
      <c r="AD100" s="32">
        <v>0</v>
      </c>
      <c r="AE100" s="32">
        <v>0</v>
      </c>
      <c r="AF100" t="s">
        <v>81</v>
      </c>
      <c r="AG100">
        <v>10</v>
      </c>
      <c r="AH100"/>
    </row>
    <row r="101" spans="1:34" x14ac:dyDescent="0.25">
      <c r="A101" t="s">
        <v>546</v>
      </c>
      <c r="B101" t="s">
        <v>372</v>
      </c>
      <c r="C101" t="s">
        <v>406</v>
      </c>
      <c r="D101" t="s">
        <v>481</v>
      </c>
      <c r="E101" s="32">
        <v>27.666666666666668</v>
      </c>
      <c r="F101" s="32">
        <v>6.1252771084337327</v>
      </c>
      <c r="G101" s="32">
        <v>5.3645301204819269</v>
      </c>
      <c r="H101" s="32">
        <v>2.0310963855421682</v>
      </c>
      <c r="I101" s="32">
        <v>1.7148313253012044</v>
      </c>
      <c r="J101" s="32">
        <v>169.46599999999995</v>
      </c>
      <c r="K101" s="32">
        <v>148.41866666666664</v>
      </c>
      <c r="L101" s="32">
        <v>56.193666666666658</v>
      </c>
      <c r="M101" s="32">
        <v>47.443666666666658</v>
      </c>
      <c r="N101" s="32">
        <v>4.166666666666667</v>
      </c>
      <c r="O101" s="32">
        <v>4.583333333333333</v>
      </c>
      <c r="P101" s="32">
        <v>23.916444444444444</v>
      </c>
      <c r="Q101" s="32">
        <v>11.619111111111112</v>
      </c>
      <c r="R101" s="32">
        <v>12.297333333333333</v>
      </c>
      <c r="S101" s="32">
        <v>89.35588888888887</v>
      </c>
      <c r="T101" s="32">
        <v>89.35588888888887</v>
      </c>
      <c r="U101" s="32">
        <v>0</v>
      </c>
      <c r="V101" s="32">
        <v>0</v>
      </c>
      <c r="W101" s="32">
        <v>28.64200000000001</v>
      </c>
      <c r="X101" s="32">
        <v>2.8203333333333336</v>
      </c>
      <c r="Y101" s="32">
        <v>0</v>
      </c>
      <c r="Z101" s="32">
        <v>0</v>
      </c>
      <c r="AA101" s="32">
        <v>1.4376666666666664</v>
      </c>
      <c r="AB101" s="32">
        <v>0</v>
      </c>
      <c r="AC101" s="32">
        <v>24.384000000000011</v>
      </c>
      <c r="AD101" s="32">
        <v>0</v>
      </c>
      <c r="AE101" s="32">
        <v>0</v>
      </c>
      <c r="AF101" t="s">
        <v>180</v>
      </c>
      <c r="AG101">
        <v>10</v>
      </c>
      <c r="AH101"/>
    </row>
    <row r="102" spans="1:34" x14ac:dyDescent="0.25">
      <c r="A102" t="s">
        <v>546</v>
      </c>
      <c r="B102" t="s">
        <v>359</v>
      </c>
      <c r="C102" t="s">
        <v>389</v>
      </c>
      <c r="D102" t="s">
        <v>481</v>
      </c>
      <c r="E102" s="32">
        <v>33.355555555555554</v>
      </c>
      <c r="F102" s="32">
        <v>5.7509127248501013</v>
      </c>
      <c r="G102" s="32">
        <v>5.4084043970686215</v>
      </c>
      <c r="H102" s="32">
        <v>1.4660193204530316</v>
      </c>
      <c r="I102" s="32">
        <v>1.2208494337108597</v>
      </c>
      <c r="J102" s="32">
        <v>191.82488888888892</v>
      </c>
      <c r="K102" s="32">
        <v>180.40033333333335</v>
      </c>
      <c r="L102" s="32">
        <v>48.899888888888896</v>
      </c>
      <c r="M102" s="32">
        <v>40.722111111111118</v>
      </c>
      <c r="N102" s="32">
        <v>3.3777777777777778</v>
      </c>
      <c r="O102" s="32">
        <v>4.8</v>
      </c>
      <c r="P102" s="32">
        <v>35.27300000000001</v>
      </c>
      <c r="Q102" s="32">
        <v>32.026222222222231</v>
      </c>
      <c r="R102" s="32">
        <v>3.2467777777777771</v>
      </c>
      <c r="S102" s="32">
        <v>107.652</v>
      </c>
      <c r="T102" s="32">
        <v>97.599666666666664</v>
      </c>
      <c r="U102" s="32">
        <v>10.052333333333337</v>
      </c>
      <c r="V102" s="32">
        <v>0</v>
      </c>
      <c r="W102" s="32">
        <v>3.2155555555555555</v>
      </c>
      <c r="X102" s="32">
        <v>0.1</v>
      </c>
      <c r="Y102" s="32">
        <v>0</v>
      </c>
      <c r="Z102" s="32">
        <v>0</v>
      </c>
      <c r="AA102" s="32">
        <v>0</v>
      </c>
      <c r="AB102" s="32">
        <v>0</v>
      </c>
      <c r="AC102" s="32">
        <v>3.1155555555555554</v>
      </c>
      <c r="AD102" s="32">
        <v>0</v>
      </c>
      <c r="AE102" s="32">
        <v>0</v>
      </c>
      <c r="AF102" t="s">
        <v>167</v>
      </c>
      <c r="AG102">
        <v>10</v>
      </c>
      <c r="AH102"/>
    </row>
    <row r="103" spans="1:34" x14ac:dyDescent="0.25">
      <c r="A103" t="s">
        <v>546</v>
      </c>
      <c r="B103" t="s">
        <v>381</v>
      </c>
      <c r="C103" t="s">
        <v>424</v>
      </c>
      <c r="D103" t="s">
        <v>481</v>
      </c>
      <c r="E103" s="32">
        <v>31.822222222222223</v>
      </c>
      <c r="F103" s="32">
        <v>6.3337255586592169</v>
      </c>
      <c r="G103" s="32">
        <v>5.8198987430167586</v>
      </c>
      <c r="H103" s="32">
        <v>1.5912499999999998</v>
      </c>
      <c r="I103" s="32">
        <v>1.2784008379888265</v>
      </c>
      <c r="J103" s="32">
        <v>201.55322222222219</v>
      </c>
      <c r="K103" s="32">
        <v>185.20211111111107</v>
      </c>
      <c r="L103" s="32">
        <v>50.637111111111103</v>
      </c>
      <c r="M103" s="32">
        <v>40.681555555555548</v>
      </c>
      <c r="N103" s="32">
        <v>5.2444444444444445</v>
      </c>
      <c r="O103" s="32">
        <v>4.7111111111111112</v>
      </c>
      <c r="P103" s="32">
        <v>35.470777777777769</v>
      </c>
      <c r="Q103" s="32">
        <v>29.075222222222216</v>
      </c>
      <c r="R103" s="32">
        <v>6.3955555555555543</v>
      </c>
      <c r="S103" s="32">
        <v>115.44533333333332</v>
      </c>
      <c r="T103" s="32">
        <v>112.92599999999999</v>
      </c>
      <c r="U103" s="32">
        <v>2.519333333333333</v>
      </c>
      <c r="V103" s="32">
        <v>0</v>
      </c>
      <c r="W103" s="32">
        <v>6.6877777777777778</v>
      </c>
      <c r="X103" s="32">
        <v>0</v>
      </c>
      <c r="Y103" s="32">
        <v>0</v>
      </c>
      <c r="Z103" s="32">
        <v>0</v>
      </c>
      <c r="AA103" s="32">
        <v>0</v>
      </c>
      <c r="AB103" s="32">
        <v>0</v>
      </c>
      <c r="AC103" s="32">
        <v>6.6877777777777778</v>
      </c>
      <c r="AD103" s="32">
        <v>0</v>
      </c>
      <c r="AE103" s="32">
        <v>0</v>
      </c>
      <c r="AF103" t="s">
        <v>189</v>
      </c>
      <c r="AG103">
        <v>10</v>
      </c>
      <c r="AH103"/>
    </row>
    <row r="104" spans="1:34" x14ac:dyDescent="0.25">
      <c r="A104" t="s">
        <v>546</v>
      </c>
      <c r="B104" t="s">
        <v>360</v>
      </c>
      <c r="C104" t="s">
        <v>465</v>
      </c>
      <c r="D104" t="s">
        <v>483</v>
      </c>
      <c r="E104" s="32">
        <v>81.388888888888886</v>
      </c>
      <c r="F104" s="32">
        <v>2.8997037542662123</v>
      </c>
      <c r="G104" s="32">
        <v>2.5853774744027307</v>
      </c>
      <c r="H104" s="32">
        <v>0.40411194539249146</v>
      </c>
      <c r="I104" s="32">
        <v>0.1477283276450512</v>
      </c>
      <c r="J104" s="32">
        <v>236.0036666666667</v>
      </c>
      <c r="K104" s="32">
        <v>210.42100000000002</v>
      </c>
      <c r="L104" s="32">
        <v>32.890222222222221</v>
      </c>
      <c r="M104" s="32">
        <v>12.023444444444443</v>
      </c>
      <c r="N104" s="32">
        <v>15.477888888888884</v>
      </c>
      <c r="O104" s="32">
        <v>5.3888888888888893</v>
      </c>
      <c r="P104" s="32">
        <v>83.730111111111128</v>
      </c>
      <c r="Q104" s="32">
        <v>79.014222222222244</v>
      </c>
      <c r="R104" s="32">
        <v>4.7158888888888892</v>
      </c>
      <c r="S104" s="32">
        <v>119.38333333333334</v>
      </c>
      <c r="T104" s="32">
        <v>113.52633333333334</v>
      </c>
      <c r="U104" s="32">
        <v>5.8570000000000002</v>
      </c>
      <c r="V104" s="32">
        <v>0</v>
      </c>
      <c r="W104" s="32">
        <v>0.92433333333333334</v>
      </c>
      <c r="X104" s="32">
        <v>0</v>
      </c>
      <c r="Y104" s="32">
        <v>0</v>
      </c>
      <c r="Z104" s="32">
        <v>0</v>
      </c>
      <c r="AA104" s="32">
        <v>0</v>
      </c>
      <c r="AB104" s="32">
        <v>0</v>
      </c>
      <c r="AC104" s="32">
        <v>0.92433333333333334</v>
      </c>
      <c r="AD104" s="32">
        <v>0</v>
      </c>
      <c r="AE104" s="32">
        <v>0</v>
      </c>
      <c r="AF104" t="s">
        <v>168</v>
      </c>
      <c r="AG104">
        <v>10</v>
      </c>
      <c r="AH104"/>
    </row>
    <row r="105" spans="1:34" x14ac:dyDescent="0.25">
      <c r="A105" t="s">
        <v>546</v>
      </c>
      <c r="B105" t="s">
        <v>322</v>
      </c>
      <c r="C105" t="s">
        <v>394</v>
      </c>
      <c r="D105" t="s">
        <v>492</v>
      </c>
      <c r="E105" s="32">
        <v>58.411111111111111</v>
      </c>
      <c r="F105" s="32">
        <v>3.5342419630968229</v>
      </c>
      <c r="G105" s="32">
        <v>3.1904089785048506</v>
      </c>
      <c r="H105" s="32">
        <v>0.69661974510176894</v>
      </c>
      <c r="I105" s="32">
        <v>0.49411641620696201</v>
      </c>
      <c r="J105" s="32">
        <v>206.43899999999999</v>
      </c>
      <c r="K105" s="32">
        <v>186.35533333333333</v>
      </c>
      <c r="L105" s="32">
        <v>40.690333333333328</v>
      </c>
      <c r="M105" s="32">
        <v>28.861888888888881</v>
      </c>
      <c r="N105" s="32">
        <v>6.3173333333333339</v>
      </c>
      <c r="O105" s="32">
        <v>5.5111111111111111</v>
      </c>
      <c r="P105" s="32">
        <v>42.598888888888915</v>
      </c>
      <c r="Q105" s="32">
        <v>34.343666666666692</v>
      </c>
      <c r="R105" s="32">
        <v>8.2552222222222245</v>
      </c>
      <c r="S105" s="32">
        <v>123.14977777777777</v>
      </c>
      <c r="T105" s="32">
        <v>109.87299999999999</v>
      </c>
      <c r="U105" s="32">
        <v>13.276777777777776</v>
      </c>
      <c r="V105" s="32">
        <v>0</v>
      </c>
      <c r="W105" s="32">
        <v>8.8888888888888892E-2</v>
      </c>
      <c r="X105" s="32">
        <v>0</v>
      </c>
      <c r="Y105" s="32">
        <v>0</v>
      </c>
      <c r="Z105" s="32">
        <v>0</v>
      </c>
      <c r="AA105" s="32">
        <v>0</v>
      </c>
      <c r="AB105" s="32">
        <v>0</v>
      </c>
      <c r="AC105" s="32">
        <v>8.8888888888888892E-2</v>
      </c>
      <c r="AD105" s="32">
        <v>0</v>
      </c>
      <c r="AE105" s="32">
        <v>0</v>
      </c>
      <c r="AF105" t="s">
        <v>128</v>
      </c>
      <c r="AG105">
        <v>10</v>
      </c>
      <c r="AH105"/>
    </row>
    <row r="106" spans="1:34" x14ac:dyDescent="0.25">
      <c r="A106" t="s">
        <v>546</v>
      </c>
      <c r="B106" t="s">
        <v>307</v>
      </c>
      <c r="C106" t="s">
        <v>414</v>
      </c>
      <c r="D106" t="s">
        <v>486</v>
      </c>
      <c r="E106" s="32">
        <v>51.12222222222222</v>
      </c>
      <c r="F106" s="32">
        <v>5.3925777004998912</v>
      </c>
      <c r="G106" s="32">
        <v>5.1146489893501412</v>
      </c>
      <c r="H106" s="32">
        <v>1.61100847641817</v>
      </c>
      <c r="I106" s="32">
        <v>1.3330797652684201</v>
      </c>
      <c r="J106" s="32">
        <v>275.68055555555554</v>
      </c>
      <c r="K106" s="32">
        <v>261.47222222222223</v>
      </c>
      <c r="L106" s="32">
        <v>82.358333333333334</v>
      </c>
      <c r="M106" s="32">
        <v>68.150000000000006</v>
      </c>
      <c r="N106" s="32">
        <v>8.7861111111111114</v>
      </c>
      <c r="O106" s="32">
        <v>5.4222222222222225</v>
      </c>
      <c r="P106" s="32">
        <v>26.155555555555555</v>
      </c>
      <c r="Q106" s="32">
        <v>26.155555555555555</v>
      </c>
      <c r="R106" s="32">
        <v>0</v>
      </c>
      <c r="S106" s="32">
        <v>167.16666666666666</v>
      </c>
      <c r="T106" s="32">
        <v>131.80277777777778</v>
      </c>
      <c r="U106" s="32">
        <v>35.363888888888887</v>
      </c>
      <c r="V106" s="32">
        <v>0</v>
      </c>
      <c r="W106" s="32">
        <v>0</v>
      </c>
      <c r="X106" s="32">
        <v>0</v>
      </c>
      <c r="Y106" s="32">
        <v>0</v>
      </c>
      <c r="Z106" s="32">
        <v>0</v>
      </c>
      <c r="AA106" s="32">
        <v>0</v>
      </c>
      <c r="AB106" s="32">
        <v>0</v>
      </c>
      <c r="AC106" s="32">
        <v>0</v>
      </c>
      <c r="AD106" s="32">
        <v>0</v>
      </c>
      <c r="AE106" s="32">
        <v>0</v>
      </c>
      <c r="AF106" t="s">
        <v>112</v>
      </c>
      <c r="AG106">
        <v>10</v>
      </c>
      <c r="AH106"/>
    </row>
    <row r="107" spans="1:34" x14ac:dyDescent="0.25">
      <c r="A107" t="s">
        <v>546</v>
      </c>
      <c r="B107" t="s">
        <v>229</v>
      </c>
      <c r="C107" t="s">
        <v>384</v>
      </c>
      <c r="D107" t="s">
        <v>481</v>
      </c>
      <c r="E107" s="32">
        <v>58.43333333333333</v>
      </c>
      <c r="F107" s="32">
        <v>3.3756892945426897</v>
      </c>
      <c r="G107" s="32">
        <v>3.1614470431641002</v>
      </c>
      <c r="H107" s="32">
        <v>0.54751093363757375</v>
      </c>
      <c r="I107" s="32">
        <v>0.33783228750713062</v>
      </c>
      <c r="J107" s="32">
        <v>197.25277777777782</v>
      </c>
      <c r="K107" s="32">
        <v>184.73388888888891</v>
      </c>
      <c r="L107" s="32">
        <v>31.992888888888888</v>
      </c>
      <c r="M107" s="32">
        <v>19.740666666666666</v>
      </c>
      <c r="N107" s="32">
        <v>6.3855555555555563</v>
      </c>
      <c r="O107" s="32">
        <v>5.8666666666666663</v>
      </c>
      <c r="P107" s="32">
        <v>55.712444444444444</v>
      </c>
      <c r="Q107" s="32">
        <v>55.445777777777778</v>
      </c>
      <c r="R107" s="32">
        <v>0.26666666666666666</v>
      </c>
      <c r="S107" s="32">
        <v>109.54744444444449</v>
      </c>
      <c r="T107" s="32">
        <v>93.516222222222254</v>
      </c>
      <c r="U107" s="32">
        <v>15.68833333333334</v>
      </c>
      <c r="V107" s="32">
        <v>0.34288888888888891</v>
      </c>
      <c r="W107" s="32">
        <v>67.781888888888886</v>
      </c>
      <c r="X107" s="32">
        <v>6.8633333333333315</v>
      </c>
      <c r="Y107" s="32">
        <v>0.69666666666666666</v>
      </c>
      <c r="Z107" s="32">
        <v>0</v>
      </c>
      <c r="AA107" s="32">
        <v>10.559555555555555</v>
      </c>
      <c r="AB107" s="32">
        <v>0.26666666666666666</v>
      </c>
      <c r="AC107" s="32">
        <v>45.381999999999998</v>
      </c>
      <c r="AD107" s="32">
        <v>4.0136666666666665</v>
      </c>
      <c r="AE107" s="32">
        <v>0</v>
      </c>
      <c r="AF107" t="s">
        <v>34</v>
      </c>
      <c r="AG107">
        <v>10</v>
      </c>
      <c r="AH107"/>
    </row>
    <row r="108" spans="1:34" x14ac:dyDescent="0.25">
      <c r="A108" t="s">
        <v>546</v>
      </c>
      <c r="B108" t="s">
        <v>289</v>
      </c>
      <c r="C108" t="s">
        <v>449</v>
      </c>
      <c r="D108" t="s">
        <v>481</v>
      </c>
      <c r="E108" s="32">
        <v>51.233333333333334</v>
      </c>
      <c r="F108" s="32">
        <v>3.5462459336369552</v>
      </c>
      <c r="G108" s="32">
        <v>3.2955085664714812</v>
      </c>
      <c r="H108" s="32">
        <v>0.71434612882238113</v>
      </c>
      <c r="I108" s="32">
        <v>0.46360876165690723</v>
      </c>
      <c r="J108" s="32">
        <v>181.68600000000001</v>
      </c>
      <c r="K108" s="32">
        <v>168.83988888888888</v>
      </c>
      <c r="L108" s="32">
        <v>36.598333333333329</v>
      </c>
      <c r="M108" s="32">
        <v>23.752222222222215</v>
      </c>
      <c r="N108" s="32">
        <v>3.6245555555555553</v>
      </c>
      <c r="O108" s="32">
        <v>9.2215555555555575</v>
      </c>
      <c r="P108" s="32">
        <v>32.848777777777784</v>
      </c>
      <c r="Q108" s="32">
        <v>32.848777777777784</v>
      </c>
      <c r="R108" s="32">
        <v>0</v>
      </c>
      <c r="S108" s="32">
        <v>112.23888888888889</v>
      </c>
      <c r="T108" s="32">
        <v>96.651111111111121</v>
      </c>
      <c r="U108" s="32">
        <v>15.587777777777779</v>
      </c>
      <c r="V108" s="32">
        <v>0</v>
      </c>
      <c r="W108" s="32">
        <v>83.356555555555559</v>
      </c>
      <c r="X108" s="32">
        <v>4.8499999999999996</v>
      </c>
      <c r="Y108" s="32">
        <v>0</v>
      </c>
      <c r="Z108" s="32">
        <v>0</v>
      </c>
      <c r="AA108" s="32">
        <v>8.8666666666666671</v>
      </c>
      <c r="AB108" s="32">
        <v>0</v>
      </c>
      <c r="AC108" s="32">
        <v>67.778777777777776</v>
      </c>
      <c r="AD108" s="32">
        <v>1.8611111111111112</v>
      </c>
      <c r="AE108" s="32">
        <v>0</v>
      </c>
      <c r="AF108" t="s">
        <v>94</v>
      </c>
      <c r="AG108">
        <v>10</v>
      </c>
      <c r="AH108"/>
    </row>
    <row r="109" spans="1:34" x14ac:dyDescent="0.25">
      <c r="A109" t="s">
        <v>546</v>
      </c>
      <c r="B109" t="s">
        <v>315</v>
      </c>
      <c r="C109" t="s">
        <v>414</v>
      </c>
      <c r="D109" t="s">
        <v>486</v>
      </c>
      <c r="E109" s="32">
        <v>82.3</v>
      </c>
      <c r="F109" s="32">
        <v>3.956609963547995</v>
      </c>
      <c r="G109" s="32">
        <v>3.5619832590792493</v>
      </c>
      <c r="H109" s="32">
        <v>1.0913878763331981</v>
      </c>
      <c r="I109" s="32">
        <v>0.80426083434588891</v>
      </c>
      <c r="J109" s="32">
        <v>325.62899999999996</v>
      </c>
      <c r="K109" s="32">
        <v>293.1512222222222</v>
      </c>
      <c r="L109" s="32">
        <v>89.821222222222204</v>
      </c>
      <c r="M109" s="32">
        <v>66.190666666666658</v>
      </c>
      <c r="N109" s="32">
        <v>18.030555555555555</v>
      </c>
      <c r="O109" s="32">
        <v>5.6</v>
      </c>
      <c r="P109" s="32">
        <v>58.885333333333335</v>
      </c>
      <c r="Q109" s="32">
        <v>50.038111111111114</v>
      </c>
      <c r="R109" s="32">
        <v>8.8472222222222214</v>
      </c>
      <c r="S109" s="32">
        <v>176.92244444444444</v>
      </c>
      <c r="T109" s="32">
        <v>131.92122222222221</v>
      </c>
      <c r="U109" s="32">
        <v>44.901222222222216</v>
      </c>
      <c r="V109" s="32">
        <v>0.1</v>
      </c>
      <c r="W109" s="32">
        <v>80.806777777777796</v>
      </c>
      <c r="X109" s="32">
        <v>6.3434444444444438</v>
      </c>
      <c r="Y109" s="32">
        <v>0</v>
      </c>
      <c r="Z109" s="32">
        <v>0</v>
      </c>
      <c r="AA109" s="32">
        <v>25.499222222222219</v>
      </c>
      <c r="AB109" s="32">
        <v>0</v>
      </c>
      <c r="AC109" s="32">
        <v>40.699000000000019</v>
      </c>
      <c r="AD109" s="32">
        <v>8.2651111111111106</v>
      </c>
      <c r="AE109" s="32">
        <v>0</v>
      </c>
      <c r="AF109" t="s">
        <v>120</v>
      </c>
      <c r="AG109">
        <v>10</v>
      </c>
      <c r="AH109"/>
    </row>
    <row r="110" spans="1:34" x14ac:dyDescent="0.25">
      <c r="A110" t="s">
        <v>546</v>
      </c>
      <c r="B110" t="s">
        <v>337</v>
      </c>
      <c r="C110" t="s">
        <v>408</v>
      </c>
      <c r="D110" t="s">
        <v>484</v>
      </c>
      <c r="E110" s="32">
        <v>61.62222222222222</v>
      </c>
      <c r="F110" s="32">
        <v>4.1863847818247386</v>
      </c>
      <c r="G110" s="32">
        <v>3.9917399927875947</v>
      </c>
      <c r="H110" s="32">
        <v>0.63306887847097004</v>
      </c>
      <c r="I110" s="32">
        <v>0.48868553912729895</v>
      </c>
      <c r="J110" s="32">
        <v>257.97433333333333</v>
      </c>
      <c r="K110" s="32">
        <v>245.97988888888889</v>
      </c>
      <c r="L110" s="32">
        <v>39.011111111111106</v>
      </c>
      <c r="M110" s="32">
        <v>30.113888888888887</v>
      </c>
      <c r="N110" s="32">
        <v>3.8305555555555557</v>
      </c>
      <c r="O110" s="32">
        <v>5.0666666666666664</v>
      </c>
      <c r="P110" s="32">
        <v>57.975000000000001</v>
      </c>
      <c r="Q110" s="32">
        <v>54.87777777777778</v>
      </c>
      <c r="R110" s="32">
        <v>3.0972222222222223</v>
      </c>
      <c r="S110" s="32">
        <v>160.98822222222222</v>
      </c>
      <c r="T110" s="32">
        <v>160.98822222222222</v>
      </c>
      <c r="U110" s="32">
        <v>0</v>
      </c>
      <c r="V110" s="32">
        <v>0</v>
      </c>
      <c r="W110" s="32">
        <v>31.177111111111117</v>
      </c>
      <c r="X110" s="32">
        <v>1.6194444444444445</v>
      </c>
      <c r="Y110" s="32">
        <v>0</v>
      </c>
      <c r="Z110" s="32">
        <v>0</v>
      </c>
      <c r="AA110" s="32">
        <v>0</v>
      </c>
      <c r="AB110" s="32">
        <v>0</v>
      </c>
      <c r="AC110" s="32">
        <v>29.557666666666673</v>
      </c>
      <c r="AD110" s="32">
        <v>0</v>
      </c>
      <c r="AE110" s="32">
        <v>0</v>
      </c>
      <c r="AF110" t="s">
        <v>145</v>
      </c>
      <c r="AG110">
        <v>10</v>
      </c>
      <c r="AH110"/>
    </row>
    <row r="111" spans="1:34" x14ac:dyDescent="0.25">
      <c r="A111" t="s">
        <v>546</v>
      </c>
      <c r="B111" t="s">
        <v>340</v>
      </c>
      <c r="C111" t="s">
        <v>460</v>
      </c>
      <c r="D111" t="s">
        <v>496</v>
      </c>
      <c r="E111" s="32">
        <v>36.355555555555554</v>
      </c>
      <c r="F111" s="32">
        <v>3.709352078239609</v>
      </c>
      <c r="G111" s="32">
        <v>3.1654187041564792</v>
      </c>
      <c r="H111" s="32">
        <v>1.1139211491442542</v>
      </c>
      <c r="I111" s="32">
        <v>0.56998777506112475</v>
      </c>
      <c r="J111" s="32">
        <v>134.85555555555555</v>
      </c>
      <c r="K111" s="32">
        <v>115.08055555555555</v>
      </c>
      <c r="L111" s="32">
        <v>40.49722222222222</v>
      </c>
      <c r="M111" s="32">
        <v>20.722222222222221</v>
      </c>
      <c r="N111" s="32">
        <v>14.08611111111111</v>
      </c>
      <c r="O111" s="32">
        <v>5.6888888888888891</v>
      </c>
      <c r="P111" s="32">
        <v>17.855555555555554</v>
      </c>
      <c r="Q111" s="32">
        <v>17.855555555555554</v>
      </c>
      <c r="R111" s="32">
        <v>0</v>
      </c>
      <c r="S111" s="32">
        <v>76.502777777777766</v>
      </c>
      <c r="T111" s="32">
        <v>66.011111111111106</v>
      </c>
      <c r="U111" s="32">
        <v>10.491666666666667</v>
      </c>
      <c r="V111" s="32">
        <v>0</v>
      </c>
      <c r="W111" s="32">
        <v>0</v>
      </c>
      <c r="X111" s="32">
        <v>0</v>
      </c>
      <c r="Y111" s="32">
        <v>0</v>
      </c>
      <c r="Z111" s="32">
        <v>0</v>
      </c>
      <c r="AA111" s="32">
        <v>0</v>
      </c>
      <c r="AB111" s="32">
        <v>0</v>
      </c>
      <c r="AC111" s="32">
        <v>0</v>
      </c>
      <c r="AD111" s="32">
        <v>0</v>
      </c>
      <c r="AE111" s="32">
        <v>0</v>
      </c>
      <c r="AF111" t="s">
        <v>148</v>
      </c>
      <c r="AG111">
        <v>10</v>
      </c>
      <c r="AH111"/>
    </row>
    <row r="112" spans="1:34" x14ac:dyDescent="0.25">
      <c r="A112" t="s">
        <v>546</v>
      </c>
      <c r="B112" t="s">
        <v>351</v>
      </c>
      <c r="C112" t="s">
        <v>463</v>
      </c>
      <c r="D112" t="s">
        <v>487</v>
      </c>
      <c r="E112" s="32">
        <v>38.233333333333334</v>
      </c>
      <c r="F112" s="32">
        <v>6.1760069747166524</v>
      </c>
      <c r="G112" s="32">
        <v>5.3342197035745418</v>
      </c>
      <c r="H112" s="32">
        <v>1.6529729729729736</v>
      </c>
      <c r="I112" s="32">
        <v>0.98842487648939292</v>
      </c>
      <c r="J112" s="32">
        <v>236.12933333333336</v>
      </c>
      <c r="K112" s="32">
        <v>203.94499999999999</v>
      </c>
      <c r="L112" s="32">
        <v>63.198666666666689</v>
      </c>
      <c r="M112" s="32">
        <v>37.790777777777791</v>
      </c>
      <c r="N112" s="32">
        <v>19.719000000000005</v>
      </c>
      <c r="O112" s="32">
        <v>5.6888888888888891</v>
      </c>
      <c r="P112" s="32">
        <v>46.461666666666666</v>
      </c>
      <c r="Q112" s="32">
        <v>39.685222222222222</v>
      </c>
      <c r="R112" s="32">
        <v>6.7764444444444445</v>
      </c>
      <c r="S112" s="32">
        <v>126.46899999999999</v>
      </c>
      <c r="T112" s="32">
        <v>126.46899999999999</v>
      </c>
      <c r="U112" s="32">
        <v>0</v>
      </c>
      <c r="V112" s="32">
        <v>0</v>
      </c>
      <c r="W112" s="32">
        <v>21.402111111111111</v>
      </c>
      <c r="X112" s="32">
        <v>2.3133333333333344</v>
      </c>
      <c r="Y112" s="32">
        <v>0</v>
      </c>
      <c r="Z112" s="32">
        <v>0</v>
      </c>
      <c r="AA112" s="32">
        <v>0</v>
      </c>
      <c r="AB112" s="32">
        <v>0</v>
      </c>
      <c r="AC112" s="32">
        <v>19.088777777777775</v>
      </c>
      <c r="AD112" s="32">
        <v>0</v>
      </c>
      <c r="AE112" s="32">
        <v>0</v>
      </c>
      <c r="AF112" t="s">
        <v>159</v>
      </c>
      <c r="AG112">
        <v>10</v>
      </c>
      <c r="AH112"/>
    </row>
    <row r="113" spans="1:34" x14ac:dyDescent="0.25">
      <c r="A113" t="s">
        <v>546</v>
      </c>
      <c r="B113" t="s">
        <v>244</v>
      </c>
      <c r="C113" t="s">
        <v>431</v>
      </c>
      <c r="D113" t="s">
        <v>480</v>
      </c>
      <c r="E113" s="32">
        <v>82.9</v>
      </c>
      <c r="F113" s="32">
        <v>4.495236563463342</v>
      </c>
      <c r="G113" s="32">
        <v>4.2368261627127719</v>
      </c>
      <c r="H113" s="32">
        <v>0.72687307331456918</v>
      </c>
      <c r="I113" s="32">
        <v>0.59498726712236971</v>
      </c>
      <c r="J113" s="32">
        <v>372.65511111111107</v>
      </c>
      <c r="K113" s="32">
        <v>351.23288888888885</v>
      </c>
      <c r="L113" s="32">
        <v>60.25777777777779</v>
      </c>
      <c r="M113" s="32">
        <v>49.324444444444453</v>
      </c>
      <c r="N113" s="32">
        <v>5.2444444444444445</v>
      </c>
      <c r="O113" s="32">
        <v>5.6888888888888891</v>
      </c>
      <c r="P113" s="32">
        <v>100.59599999999999</v>
      </c>
      <c r="Q113" s="32">
        <v>90.107111111111095</v>
      </c>
      <c r="R113" s="32">
        <v>10.488888888888889</v>
      </c>
      <c r="S113" s="32">
        <v>211.80133333333333</v>
      </c>
      <c r="T113" s="32">
        <v>194.92888888888888</v>
      </c>
      <c r="U113" s="32">
        <v>16.872444444444451</v>
      </c>
      <c r="V113" s="32">
        <v>0</v>
      </c>
      <c r="W113" s="32">
        <v>58.62222222222222</v>
      </c>
      <c r="X113" s="32">
        <v>4.4638888888888886</v>
      </c>
      <c r="Y113" s="32">
        <v>0</v>
      </c>
      <c r="Z113" s="32">
        <v>0</v>
      </c>
      <c r="AA113" s="32">
        <v>23.747222222222224</v>
      </c>
      <c r="AB113" s="32">
        <v>0</v>
      </c>
      <c r="AC113" s="32">
        <v>30.411111111111111</v>
      </c>
      <c r="AD113" s="32">
        <v>0</v>
      </c>
      <c r="AE113" s="32">
        <v>0</v>
      </c>
      <c r="AF113" t="s">
        <v>49</v>
      </c>
      <c r="AG113">
        <v>10</v>
      </c>
      <c r="AH113"/>
    </row>
    <row r="114" spans="1:34" x14ac:dyDescent="0.25">
      <c r="A114" t="s">
        <v>546</v>
      </c>
      <c r="B114" t="s">
        <v>213</v>
      </c>
      <c r="C114" t="s">
        <v>415</v>
      </c>
      <c r="D114" t="s">
        <v>479</v>
      </c>
      <c r="E114" s="32">
        <v>104.94444444444444</v>
      </c>
      <c r="F114" s="32">
        <v>3.6525346744309162</v>
      </c>
      <c r="G114" s="32">
        <v>3.3292429857067236</v>
      </c>
      <c r="H114" s="32">
        <v>0.58410481736368469</v>
      </c>
      <c r="I114" s="32">
        <v>0.41969613552144014</v>
      </c>
      <c r="J114" s="32">
        <v>383.31322222222224</v>
      </c>
      <c r="K114" s="32">
        <v>349.38555555555558</v>
      </c>
      <c r="L114" s="32">
        <v>61.298555555555581</v>
      </c>
      <c r="M114" s="32">
        <v>44.044777777777803</v>
      </c>
      <c r="N114" s="32">
        <v>12.275999999999996</v>
      </c>
      <c r="O114" s="32">
        <v>4.9777777777777779</v>
      </c>
      <c r="P114" s="32">
        <v>115.46666666666668</v>
      </c>
      <c r="Q114" s="32">
        <v>98.7927777777778</v>
      </c>
      <c r="R114" s="32">
        <v>16.673888888888886</v>
      </c>
      <c r="S114" s="32">
        <v>206.548</v>
      </c>
      <c r="T114" s="32">
        <v>143.48344444444442</v>
      </c>
      <c r="U114" s="32">
        <v>63.064555555555572</v>
      </c>
      <c r="V114" s="32">
        <v>0</v>
      </c>
      <c r="W114" s="32">
        <v>0</v>
      </c>
      <c r="X114" s="32">
        <v>0</v>
      </c>
      <c r="Y114" s="32">
        <v>0</v>
      </c>
      <c r="Z114" s="32">
        <v>0</v>
      </c>
      <c r="AA114" s="32">
        <v>0</v>
      </c>
      <c r="AB114" s="32">
        <v>0</v>
      </c>
      <c r="AC114" s="32">
        <v>0</v>
      </c>
      <c r="AD114" s="32">
        <v>0</v>
      </c>
      <c r="AE114" s="32">
        <v>0</v>
      </c>
      <c r="AF114" t="s">
        <v>18</v>
      </c>
      <c r="AG114">
        <v>10</v>
      </c>
      <c r="AH114"/>
    </row>
    <row r="115" spans="1:34" x14ac:dyDescent="0.25">
      <c r="A115" t="s">
        <v>546</v>
      </c>
      <c r="B115" t="s">
        <v>209</v>
      </c>
      <c r="C115" t="s">
        <v>413</v>
      </c>
      <c r="D115" t="s">
        <v>483</v>
      </c>
      <c r="E115" s="32">
        <v>48.077777777777776</v>
      </c>
      <c r="F115" s="32">
        <v>4.3899630228795941</v>
      </c>
      <c r="G115" s="32">
        <v>3.9351444418765893</v>
      </c>
      <c r="H115" s="32">
        <v>1.086921654726138</v>
      </c>
      <c r="I115" s="32">
        <v>0.63210307372313368</v>
      </c>
      <c r="J115" s="32">
        <v>211.05966666666669</v>
      </c>
      <c r="K115" s="32">
        <v>189.19300000000001</v>
      </c>
      <c r="L115" s="32">
        <v>52.256777777777771</v>
      </c>
      <c r="M115" s="32">
        <v>30.390111111111104</v>
      </c>
      <c r="N115" s="32">
        <v>16.355555555555554</v>
      </c>
      <c r="O115" s="32">
        <v>5.5111111111111111</v>
      </c>
      <c r="P115" s="32">
        <v>35.808333333333323</v>
      </c>
      <c r="Q115" s="32">
        <v>35.808333333333323</v>
      </c>
      <c r="R115" s="32">
        <v>0</v>
      </c>
      <c r="S115" s="32">
        <v>122.99455555555559</v>
      </c>
      <c r="T115" s="32">
        <v>108.35522222222225</v>
      </c>
      <c r="U115" s="32">
        <v>14.639333333333335</v>
      </c>
      <c r="V115" s="32">
        <v>0</v>
      </c>
      <c r="W115" s="32">
        <v>0</v>
      </c>
      <c r="X115" s="32">
        <v>0</v>
      </c>
      <c r="Y115" s="32">
        <v>0</v>
      </c>
      <c r="Z115" s="32">
        <v>0</v>
      </c>
      <c r="AA115" s="32">
        <v>0</v>
      </c>
      <c r="AB115" s="32">
        <v>0</v>
      </c>
      <c r="AC115" s="32">
        <v>0</v>
      </c>
      <c r="AD115" s="32">
        <v>0</v>
      </c>
      <c r="AE115" s="32">
        <v>0</v>
      </c>
      <c r="AF115" t="s">
        <v>14</v>
      </c>
      <c r="AG115">
        <v>10</v>
      </c>
      <c r="AH115"/>
    </row>
    <row r="116" spans="1:34" x14ac:dyDescent="0.25">
      <c r="A116" t="s">
        <v>546</v>
      </c>
      <c r="B116" t="s">
        <v>204</v>
      </c>
      <c r="C116" t="s">
        <v>409</v>
      </c>
      <c r="D116" t="s">
        <v>480</v>
      </c>
      <c r="E116" s="32">
        <v>92.855555555555554</v>
      </c>
      <c r="F116" s="32">
        <v>4.5870886681823624</v>
      </c>
      <c r="G116" s="32">
        <v>3.7901818834509995</v>
      </c>
      <c r="H116" s="32">
        <v>0.82317219097762362</v>
      </c>
      <c r="I116" s="32">
        <v>0.34895895656336007</v>
      </c>
      <c r="J116" s="32">
        <v>425.93666666666667</v>
      </c>
      <c r="K116" s="32">
        <v>351.93944444444446</v>
      </c>
      <c r="L116" s="32">
        <v>76.436111111111117</v>
      </c>
      <c r="M116" s="32">
        <v>32.402777777777779</v>
      </c>
      <c r="N116" s="32">
        <v>38.700000000000003</v>
      </c>
      <c r="O116" s="32">
        <v>5.333333333333333</v>
      </c>
      <c r="P116" s="32">
        <v>85.381111111111096</v>
      </c>
      <c r="Q116" s="32">
        <v>55.417222222222208</v>
      </c>
      <c r="R116" s="32">
        <v>29.963888888888889</v>
      </c>
      <c r="S116" s="32">
        <v>264.11944444444447</v>
      </c>
      <c r="T116" s="32">
        <v>264.11944444444447</v>
      </c>
      <c r="U116" s="32">
        <v>0</v>
      </c>
      <c r="V116" s="32">
        <v>0</v>
      </c>
      <c r="W116" s="32">
        <v>4.1311111111111112</v>
      </c>
      <c r="X116" s="32">
        <v>0</v>
      </c>
      <c r="Y116" s="32">
        <v>0</v>
      </c>
      <c r="Z116" s="32">
        <v>0</v>
      </c>
      <c r="AA116" s="32">
        <v>4.1311111111111112</v>
      </c>
      <c r="AB116" s="32">
        <v>0</v>
      </c>
      <c r="AC116" s="32">
        <v>0</v>
      </c>
      <c r="AD116" s="32">
        <v>0</v>
      </c>
      <c r="AE116" s="32">
        <v>0</v>
      </c>
      <c r="AF116" t="s">
        <v>9</v>
      </c>
      <c r="AG116">
        <v>10</v>
      </c>
      <c r="AH116"/>
    </row>
    <row r="117" spans="1:34" x14ac:dyDescent="0.25">
      <c r="A117" t="s">
        <v>546</v>
      </c>
      <c r="B117" t="s">
        <v>206</v>
      </c>
      <c r="C117" t="s">
        <v>410</v>
      </c>
      <c r="D117" t="s">
        <v>485</v>
      </c>
      <c r="E117" s="32">
        <v>68.233333333333334</v>
      </c>
      <c r="F117" s="32">
        <v>3.7745823155837805</v>
      </c>
      <c r="G117" s="32">
        <v>3.5100472235792211</v>
      </c>
      <c r="H117" s="32">
        <v>0.9377430385930634</v>
      </c>
      <c r="I117" s="32">
        <v>0.7853248656570595</v>
      </c>
      <c r="J117" s="32">
        <v>257.55233333333331</v>
      </c>
      <c r="K117" s="32">
        <v>239.5022222222222</v>
      </c>
      <c r="L117" s="32">
        <v>63.985333333333358</v>
      </c>
      <c r="M117" s="32">
        <v>53.585333333333359</v>
      </c>
      <c r="N117" s="32">
        <v>5.6</v>
      </c>
      <c r="O117" s="32">
        <v>4.8</v>
      </c>
      <c r="P117" s="32">
        <v>34.89177777777779</v>
      </c>
      <c r="Q117" s="32">
        <v>27.241666666666678</v>
      </c>
      <c r="R117" s="32">
        <v>7.6501111111111113</v>
      </c>
      <c r="S117" s="32">
        <v>158.67522222222217</v>
      </c>
      <c r="T117" s="32">
        <v>119.05466666666663</v>
      </c>
      <c r="U117" s="32">
        <v>39.620555555555548</v>
      </c>
      <c r="V117" s="32">
        <v>0</v>
      </c>
      <c r="W117" s="32">
        <v>4.4444444444444446</v>
      </c>
      <c r="X117" s="32">
        <v>4.4444444444444446</v>
      </c>
      <c r="Y117" s="32">
        <v>0</v>
      </c>
      <c r="Z117" s="32">
        <v>0</v>
      </c>
      <c r="AA117" s="32">
        <v>0</v>
      </c>
      <c r="AB117" s="32">
        <v>0</v>
      </c>
      <c r="AC117" s="32">
        <v>0</v>
      </c>
      <c r="AD117" s="32">
        <v>0</v>
      </c>
      <c r="AE117" s="32">
        <v>0</v>
      </c>
      <c r="AF117" t="s">
        <v>11</v>
      </c>
      <c r="AG117">
        <v>10</v>
      </c>
      <c r="AH117"/>
    </row>
    <row r="118" spans="1:34" x14ac:dyDescent="0.25">
      <c r="A118" t="s">
        <v>546</v>
      </c>
      <c r="B118" t="s">
        <v>193</v>
      </c>
      <c r="C118" t="s">
        <v>406</v>
      </c>
      <c r="D118" t="s">
        <v>481</v>
      </c>
      <c r="E118" s="32">
        <v>66.533333333333331</v>
      </c>
      <c r="F118" s="32">
        <v>4.5098680694722777</v>
      </c>
      <c r="G118" s="32">
        <v>4.1804275217100875</v>
      </c>
      <c r="H118" s="32">
        <v>0.83027722110888447</v>
      </c>
      <c r="I118" s="32">
        <v>0.50172678690714767</v>
      </c>
      <c r="J118" s="32">
        <v>300.05655555555552</v>
      </c>
      <c r="K118" s="32">
        <v>278.13777777777779</v>
      </c>
      <c r="L118" s="32">
        <v>55.24111111111111</v>
      </c>
      <c r="M118" s="32">
        <v>33.381555555555558</v>
      </c>
      <c r="N118" s="32">
        <v>15.303999999999997</v>
      </c>
      <c r="O118" s="32">
        <v>6.5555555555555554</v>
      </c>
      <c r="P118" s="32">
        <v>60.611888888888906</v>
      </c>
      <c r="Q118" s="32">
        <v>60.552666666666681</v>
      </c>
      <c r="R118" s="32">
        <v>5.9222222222222225E-2</v>
      </c>
      <c r="S118" s="32">
        <v>184.20355555555554</v>
      </c>
      <c r="T118" s="32">
        <v>184.20355555555554</v>
      </c>
      <c r="U118" s="32">
        <v>0</v>
      </c>
      <c r="V118" s="32">
        <v>0</v>
      </c>
      <c r="W118" s="32">
        <v>7.9823333333333348</v>
      </c>
      <c r="X118" s="32">
        <v>6.8514444444444456</v>
      </c>
      <c r="Y118" s="32">
        <v>0</v>
      </c>
      <c r="Z118" s="32">
        <v>0</v>
      </c>
      <c r="AA118" s="32">
        <v>9.5333333333333339E-2</v>
      </c>
      <c r="AB118" s="32">
        <v>0</v>
      </c>
      <c r="AC118" s="32">
        <v>1.0355555555555556</v>
      </c>
      <c r="AD118" s="32">
        <v>0</v>
      </c>
      <c r="AE118" s="32">
        <v>0</v>
      </c>
      <c r="AF118" t="s">
        <v>1</v>
      </c>
      <c r="AG118">
        <v>10</v>
      </c>
      <c r="AH118"/>
    </row>
    <row r="119" spans="1:34" x14ac:dyDescent="0.25">
      <c r="A119" t="s">
        <v>546</v>
      </c>
      <c r="B119" t="s">
        <v>242</v>
      </c>
      <c r="C119" t="s">
        <v>415</v>
      </c>
      <c r="D119" t="s">
        <v>479</v>
      </c>
      <c r="E119" s="32">
        <v>72.777777777777771</v>
      </c>
      <c r="F119" s="32">
        <v>4.3937618320610703</v>
      </c>
      <c r="G119" s="32">
        <v>4.1050977099236663</v>
      </c>
      <c r="H119" s="32">
        <v>0.65152213740458009</v>
      </c>
      <c r="I119" s="32">
        <v>0.49682748091603057</v>
      </c>
      <c r="J119" s="32">
        <v>319.76822222222233</v>
      </c>
      <c r="K119" s="32">
        <v>298.75988888888901</v>
      </c>
      <c r="L119" s="32">
        <v>47.416333333333327</v>
      </c>
      <c r="M119" s="32">
        <v>36.158000000000001</v>
      </c>
      <c r="N119" s="32">
        <v>5.613888888888888</v>
      </c>
      <c r="O119" s="32">
        <v>5.6444444444444422</v>
      </c>
      <c r="P119" s="32">
        <v>82.38033333333334</v>
      </c>
      <c r="Q119" s="32">
        <v>72.63033333333334</v>
      </c>
      <c r="R119" s="32">
        <v>9.7499999999999982</v>
      </c>
      <c r="S119" s="32">
        <v>189.97155555555565</v>
      </c>
      <c r="T119" s="32">
        <v>189.97155555555565</v>
      </c>
      <c r="U119" s="32">
        <v>0</v>
      </c>
      <c r="V119" s="32">
        <v>0</v>
      </c>
      <c r="W119" s="32">
        <v>2.9738888888888892</v>
      </c>
      <c r="X119" s="32">
        <v>0.34755555555555556</v>
      </c>
      <c r="Y119" s="32">
        <v>0</v>
      </c>
      <c r="Z119" s="32">
        <v>0</v>
      </c>
      <c r="AA119" s="32">
        <v>1.4353333333333333</v>
      </c>
      <c r="AB119" s="32">
        <v>0</v>
      </c>
      <c r="AC119" s="32">
        <v>1.1910000000000001</v>
      </c>
      <c r="AD119" s="32">
        <v>0</v>
      </c>
      <c r="AE119" s="32">
        <v>0</v>
      </c>
      <c r="AF119" t="s">
        <v>47</v>
      </c>
      <c r="AG119">
        <v>10</v>
      </c>
      <c r="AH119"/>
    </row>
    <row r="120" spans="1:34" x14ac:dyDescent="0.25">
      <c r="A120" t="s">
        <v>546</v>
      </c>
      <c r="B120" t="s">
        <v>355</v>
      </c>
      <c r="C120" t="s">
        <v>406</v>
      </c>
      <c r="D120" t="s">
        <v>481</v>
      </c>
      <c r="E120" s="32">
        <v>17.933333333333334</v>
      </c>
      <c r="F120" s="32">
        <v>7.3030607187112757</v>
      </c>
      <c r="G120" s="32">
        <v>6.9907930607187119</v>
      </c>
      <c r="H120" s="32">
        <v>2.0206691449814125</v>
      </c>
      <c r="I120" s="32">
        <v>1.7084014869888473</v>
      </c>
      <c r="J120" s="32">
        <v>130.96822222222221</v>
      </c>
      <c r="K120" s="32">
        <v>125.36822222222223</v>
      </c>
      <c r="L120" s="32">
        <v>36.237333333333332</v>
      </c>
      <c r="M120" s="32">
        <v>30.637333333333331</v>
      </c>
      <c r="N120" s="32">
        <v>0</v>
      </c>
      <c r="O120" s="32">
        <v>5.6</v>
      </c>
      <c r="P120" s="32">
        <v>11.422222222222222</v>
      </c>
      <c r="Q120" s="32">
        <v>11.422222222222222</v>
      </c>
      <c r="R120" s="32">
        <v>0</v>
      </c>
      <c r="S120" s="32">
        <v>83.308666666666667</v>
      </c>
      <c r="T120" s="32">
        <v>81.305888888888887</v>
      </c>
      <c r="U120" s="32">
        <v>2.0027777777777778</v>
      </c>
      <c r="V120" s="32">
        <v>0</v>
      </c>
      <c r="W120" s="32">
        <v>14.266666666666667</v>
      </c>
      <c r="X120" s="32">
        <v>1.5111111111111111</v>
      </c>
      <c r="Y120" s="32">
        <v>0</v>
      </c>
      <c r="Z120" s="32">
        <v>0</v>
      </c>
      <c r="AA120" s="32">
        <v>0</v>
      </c>
      <c r="AB120" s="32">
        <v>0</v>
      </c>
      <c r="AC120" s="32">
        <v>12.755555555555556</v>
      </c>
      <c r="AD120" s="32">
        <v>0</v>
      </c>
      <c r="AE120" s="32">
        <v>0</v>
      </c>
      <c r="AF120" t="s">
        <v>163</v>
      </c>
      <c r="AG120">
        <v>10</v>
      </c>
      <c r="AH120"/>
    </row>
    <row r="121" spans="1:34" x14ac:dyDescent="0.25">
      <c r="A121" t="s">
        <v>546</v>
      </c>
      <c r="B121" t="s">
        <v>258</v>
      </c>
      <c r="C121" t="s">
        <v>406</v>
      </c>
      <c r="D121" t="s">
        <v>481</v>
      </c>
      <c r="E121" s="32">
        <v>81.022222222222226</v>
      </c>
      <c r="F121" s="32">
        <v>3.6859448710916061</v>
      </c>
      <c r="G121" s="32">
        <v>3.5323669775095987</v>
      </c>
      <c r="H121" s="32">
        <v>0.72782089961601737</v>
      </c>
      <c r="I121" s="32">
        <v>0.65760696653867234</v>
      </c>
      <c r="J121" s="32">
        <v>298.64344444444436</v>
      </c>
      <c r="K121" s="32">
        <v>286.20022222222218</v>
      </c>
      <c r="L121" s="32">
        <v>58.969666666666654</v>
      </c>
      <c r="M121" s="32">
        <v>53.280777777777764</v>
      </c>
      <c r="N121" s="32">
        <v>0</v>
      </c>
      <c r="O121" s="32">
        <v>5.6888888888888891</v>
      </c>
      <c r="P121" s="32">
        <v>63.348222222222205</v>
      </c>
      <c r="Q121" s="32">
        <v>56.593888888888877</v>
      </c>
      <c r="R121" s="32">
        <v>6.7543333333333315</v>
      </c>
      <c r="S121" s="32">
        <v>176.32555555555555</v>
      </c>
      <c r="T121" s="32">
        <v>175.99222222222221</v>
      </c>
      <c r="U121" s="32">
        <v>0.33333333333333331</v>
      </c>
      <c r="V121" s="32">
        <v>0</v>
      </c>
      <c r="W121" s="32">
        <v>5.1184444444444441</v>
      </c>
      <c r="X121" s="32">
        <v>0.1388888888888889</v>
      </c>
      <c r="Y121" s="32">
        <v>0</v>
      </c>
      <c r="Z121" s="32">
        <v>0</v>
      </c>
      <c r="AA121" s="32">
        <v>1.617</v>
      </c>
      <c r="AB121" s="32">
        <v>0</v>
      </c>
      <c r="AC121" s="32">
        <v>3.0292222222222223</v>
      </c>
      <c r="AD121" s="32">
        <v>0.33333333333333331</v>
      </c>
      <c r="AE121" s="32">
        <v>0</v>
      </c>
      <c r="AF121" t="s">
        <v>63</v>
      </c>
      <c r="AG121">
        <v>10</v>
      </c>
      <c r="AH121"/>
    </row>
    <row r="122" spans="1:34" x14ac:dyDescent="0.25">
      <c r="A122" t="s">
        <v>546</v>
      </c>
      <c r="B122" t="s">
        <v>260</v>
      </c>
      <c r="C122" t="s">
        <v>438</v>
      </c>
      <c r="D122" t="s">
        <v>473</v>
      </c>
      <c r="E122" s="32">
        <v>55.222222222222221</v>
      </c>
      <c r="F122" s="32">
        <v>4.4828953722334024</v>
      </c>
      <c r="G122" s="32">
        <v>3.9580281690140864</v>
      </c>
      <c r="H122" s="32">
        <v>1.4486217303822939</v>
      </c>
      <c r="I122" s="32">
        <v>1.1136156941649902</v>
      </c>
      <c r="J122" s="32">
        <v>247.55544444444456</v>
      </c>
      <c r="K122" s="32">
        <v>218.57111111111121</v>
      </c>
      <c r="L122" s="32">
        <v>79.996111111111119</v>
      </c>
      <c r="M122" s="32">
        <v>61.496333333333347</v>
      </c>
      <c r="N122" s="32">
        <v>13.505333333333333</v>
      </c>
      <c r="O122" s="32">
        <v>4.9944444444444445</v>
      </c>
      <c r="P122" s="32">
        <v>35.201000000000008</v>
      </c>
      <c r="Q122" s="32">
        <v>24.716444444444456</v>
      </c>
      <c r="R122" s="32">
        <v>10.484555555555554</v>
      </c>
      <c r="S122" s="32">
        <v>132.35833333333341</v>
      </c>
      <c r="T122" s="32">
        <v>115.82633333333341</v>
      </c>
      <c r="U122" s="32">
        <v>16.532000000000004</v>
      </c>
      <c r="V122" s="32">
        <v>0</v>
      </c>
      <c r="W122" s="32">
        <v>6.5333333333333332</v>
      </c>
      <c r="X122" s="32">
        <v>0</v>
      </c>
      <c r="Y122" s="32">
        <v>0</v>
      </c>
      <c r="Z122" s="32">
        <v>0</v>
      </c>
      <c r="AA122" s="32">
        <v>1.711111111111111</v>
      </c>
      <c r="AB122" s="32">
        <v>0</v>
      </c>
      <c r="AC122" s="32">
        <v>4.822222222222222</v>
      </c>
      <c r="AD122" s="32">
        <v>0</v>
      </c>
      <c r="AE122" s="32">
        <v>0</v>
      </c>
      <c r="AF122" t="s">
        <v>65</v>
      </c>
      <c r="AG122">
        <v>10</v>
      </c>
      <c r="AH122"/>
    </row>
    <row r="123" spans="1:34" x14ac:dyDescent="0.25">
      <c r="A123" t="s">
        <v>546</v>
      </c>
      <c r="B123" t="s">
        <v>261</v>
      </c>
      <c r="C123" t="s">
        <v>439</v>
      </c>
      <c r="D123" t="s">
        <v>477</v>
      </c>
      <c r="E123" s="32">
        <v>51.9</v>
      </c>
      <c r="F123" s="32">
        <v>3.7260779276386216</v>
      </c>
      <c r="G123" s="32">
        <v>3.4439092271462215</v>
      </c>
      <c r="H123" s="32">
        <v>0.9872725326482551</v>
      </c>
      <c r="I123" s="32">
        <v>0.70510383215585515</v>
      </c>
      <c r="J123" s="32">
        <v>193.38344444444445</v>
      </c>
      <c r="K123" s="32">
        <v>178.73888888888888</v>
      </c>
      <c r="L123" s="32">
        <v>51.239444444444437</v>
      </c>
      <c r="M123" s="32">
        <v>36.594888888888882</v>
      </c>
      <c r="N123" s="32">
        <v>9.2334444444444426</v>
      </c>
      <c r="O123" s="32">
        <v>5.4111111111111114</v>
      </c>
      <c r="P123" s="32">
        <v>20.638333333333325</v>
      </c>
      <c r="Q123" s="32">
        <v>20.638333333333325</v>
      </c>
      <c r="R123" s="32">
        <v>0</v>
      </c>
      <c r="S123" s="32">
        <v>121.50566666666668</v>
      </c>
      <c r="T123" s="32">
        <v>108.86655555555558</v>
      </c>
      <c r="U123" s="32">
        <v>12.639111111111111</v>
      </c>
      <c r="V123" s="32">
        <v>0</v>
      </c>
      <c r="W123" s="32">
        <v>19.041444444444444</v>
      </c>
      <c r="X123" s="32">
        <v>5.4962222222222215</v>
      </c>
      <c r="Y123" s="32">
        <v>0</v>
      </c>
      <c r="Z123" s="32">
        <v>0</v>
      </c>
      <c r="AA123" s="32">
        <v>1.4666666666666666</v>
      </c>
      <c r="AB123" s="32">
        <v>0</v>
      </c>
      <c r="AC123" s="32">
        <v>12.078555555555557</v>
      </c>
      <c r="AD123" s="32">
        <v>0</v>
      </c>
      <c r="AE123" s="32">
        <v>0</v>
      </c>
      <c r="AF123" t="s">
        <v>66</v>
      </c>
      <c r="AG123">
        <v>10</v>
      </c>
      <c r="AH123"/>
    </row>
    <row r="124" spans="1:34" x14ac:dyDescent="0.25">
      <c r="A124" t="s">
        <v>546</v>
      </c>
      <c r="B124" t="s">
        <v>238</v>
      </c>
      <c r="C124" t="s">
        <v>429</v>
      </c>
      <c r="D124" t="s">
        <v>482</v>
      </c>
      <c r="E124" s="32">
        <v>55.055555555555557</v>
      </c>
      <c r="F124" s="32">
        <v>4.1159313824419765</v>
      </c>
      <c r="G124" s="32">
        <v>3.6979313824419764</v>
      </c>
      <c r="H124" s="32">
        <v>0.99465388496468221</v>
      </c>
      <c r="I124" s="32">
        <v>0.85424217961654902</v>
      </c>
      <c r="J124" s="32">
        <v>226.60488888888881</v>
      </c>
      <c r="K124" s="32">
        <v>203.59166666666658</v>
      </c>
      <c r="L124" s="32">
        <v>54.76122222222223</v>
      </c>
      <c r="M124" s="32">
        <v>47.030777777777786</v>
      </c>
      <c r="N124" s="32">
        <v>2.3193333333333328</v>
      </c>
      <c r="O124" s="32">
        <v>5.4111111111111114</v>
      </c>
      <c r="P124" s="32">
        <v>34.306333333333328</v>
      </c>
      <c r="Q124" s="32">
        <v>19.023555555555546</v>
      </c>
      <c r="R124" s="32">
        <v>15.282777777777778</v>
      </c>
      <c r="S124" s="32">
        <v>137.53733333333327</v>
      </c>
      <c r="T124" s="32">
        <v>137.53733333333327</v>
      </c>
      <c r="U124" s="32">
        <v>0</v>
      </c>
      <c r="V124" s="32">
        <v>0</v>
      </c>
      <c r="W124" s="32">
        <v>2.8601111111111113</v>
      </c>
      <c r="X124" s="32">
        <v>0.91155555555555545</v>
      </c>
      <c r="Y124" s="32">
        <v>0</v>
      </c>
      <c r="Z124" s="32">
        <v>0</v>
      </c>
      <c r="AA124" s="32">
        <v>1.9485555555555556</v>
      </c>
      <c r="AB124" s="32">
        <v>0</v>
      </c>
      <c r="AC124" s="32">
        <v>0</v>
      </c>
      <c r="AD124" s="32">
        <v>0</v>
      </c>
      <c r="AE124" s="32">
        <v>0</v>
      </c>
      <c r="AF124" t="s">
        <v>43</v>
      </c>
      <c r="AG124">
        <v>10</v>
      </c>
      <c r="AH124"/>
    </row>
    <row r="125" spans="1:34" x14ac:dyDescent="0.25">
      <c r="A125" t="s">
        <v>546</v>
      </c>
      <c r="B125" t="s">
        <v>254</v>
      </c>
      <c r="C125" t="s">
        <v>436</v>
      </c>
      <c r="D125" t="s">
        <v>494</v>
      </c>
      <c r="E125" s="32">
        <v>55.644444444444446</v>
      </c>
      <c r="F125" s="32">
        <v>4.1906789137380196</v>
      </c>
      <c r="G125" s="32">
        <v>3.8396625399361031</v>
      </c>
      <c r="H125" s="32">
        <v>0.67051717252396159</v>
      </c>
      <c r="I125" s="32">
        <v>0.51518769968051115</v>
      </c>
      <c r="J125" s="32">
        <v>233.18800000000005</v>
      </c>
      <c r="K125" s="32">
        <v>213.65588888888894</v>
      </c>
      <c r="L125" s="32">
        <v>37.310555555555553</v>
      </c>
      <c r="M125" s="32">
        <v>28.667333333333332</v>
      </c>
      <c r="N125" s="32">
        <v>3.2598888888888888</v>
      </c>
      <c r="O125" s="32">
        <v>5.3833333333333337</v>
      </c>
      <c r="P125" s="32">
        <v>44.503666666666675</v>
      </c>
      <c r="Q125" s="32">
        <v>33.614777777777789</v>
      </c>
      <c r="R125" s="32">
        <v>10.888888888888889</v>
      </c>
      <c r="S125" s="32">
        <v>151.3737777777778</v>
      </c>
      <c r="T125" s="32">
        <v>123.70844444444448</v>
      </c>
      <c r="U125" s="32">
        <v>27.665333333333333</v>
      </c>
      <c r="V125" s="32">
        <v>0</v>
      </c>
      <c r="W125" s="32">
        <v>20.544333333333334</v>
      </c>
      <c r="X125" s="32">
        <v>3.2848888888888887</v>
      </c>
      <c r="Y125" s="32">
        <v>0</v>
      </c>
      <c r="Z125" s="32">
        <v>0</v>
      </c>
      <c r="AA125" s="32">
        <v>3.9490000000000003</v>
      </c>
      <c r="AB125" s="32">
        <v>0</v>
      </c>
      <c r="AC125" s="32">
        <v>13.310444444444444</v>
      </c>
      <c r="AD125" s="32">
        <v>0</v>
      </c>
      <c r="AE125" s="32">
        <v>0</v>
      </c>
      <c r="AF125" t="s">
        <v>59</v>
      </c>
      <c r="AG125">
        <v>10</v>
      </c>
      <c r="AH125"/>
    </row>
    <row r="126" spans="1:34" x14ac:dyDescent="0.25">
      <c r="A126" t="s">
        <v>546</v>
      </c>
      <c r="B126" t="s">
        <v>306</v>
      </c>
      <c r="C126" t="s">
        <v>391</v>
      </c>
      <c r="D126" t="s">
        <v>478</v>
      </c>
      <c r="E126" s="32">
        <v>74.966666666666669</v>
      </c>
      <c r="F126" s="32">
        <v>4.7864680598784641</v>
      </c>
      <c r="G126" s="32">
        <v>4.3764888098414101</v>
      </c>
      <c r="H126" s="32">
        <v>0.88728768341485098</v>
      </c>
      <c r="I126" s="32">
        <v>0.68912257299540525</v>
      </c>
      <c r="J126" s="32">
        <v>358.82555555555552</v>
      </c>
      <c r="K126" s="32">
        <v>328.0907777777777</v>
      </c>
      <c r="L126" s="32">
        <v>66.516999999999996</v>
      </c>
      <c r="M126" s="32">
        <v>51.661222222222214</v>
      </c>
      <c r="N126" s="32">
        <v>9.4724444444444451</v>
      </c>
      <c r="O126" s="32">
        <v>5.3833333333333337</v>
      </c>
      <c r="P126" s="32">
        <v>74.020111111111106</v>
      </c>
      <c r="Q126" s="32">
        <v>58.141111111111101</v>
      </c>
      <c r="R126" s="32">
        <v>15.879</v>
      </c>
      <c r="S126" s="32">
        <v>218.28844444444442</v>
      </c>
      <c r="T126" s="32">
        <v>200.27344444444441</v>
      </c>
      <c r="U126" s="32">
        <v>18.015000000000008</v>
      </c>
      <c r="V126" s="32">
        <v>0</v>
      </c>
      <c r="W126" s="32">
        <v>35.321222222222218</v>
      </c>
      <c r="X126" s="32">
        <v>6.1300000000000008</v>
      </c>
      <c r="Y126" s="32">
        <v>1.1111111111111112E-2</v>
      </c>
      <c r="Z126" s="32">
        <v>0</v>
      </c>
      <c r="AA126" s="32">
        <v>13.021333333333335</v>
      </c>
      <c r="AB126" s="32">
        <v>0</v>
      </c>
      <c r="AC126" s="32">
        <v>16.158777777777775</v>
      </c>
      <c r="AD126" s="32">
        <v>0</v>
      </c>
      <c r="AE126" s="32">
        <v>0</v>
      </c>
      <c r="AF126" t="s">
        <v>111</v>
      </c>
      <c r="AG126">
        <v>10</v>
      </c>
      <c r="AH126"/>
    </row>
    <row r="127" spans="1:34" x14ac:dyDescent="0.25">
      <c r="A127" t="s">
        <v>546</v>
      </c>
      <c r="B127" t="s">
        <v>376</v>
      </c>
      <c r="C127" t="s">
        <v>430</v>
      </c>
      <c r="D127" t="s">
        <v>492</v>
      </c>
      <c r="E127" s="32">
        <v>54.322222222222223</v>
      </c>
      <c r="F127" s="32">
        <v>4.7113847412558805</v>
      </c>
      <c r="G127" s="32">
        <v>4.1331315197381882</v>
      </c>
      <c r="H127" s="32">
        <v>1.3280936796890983</v>
      </c>
      <c r="I127" s="32">
        <v>0.77742892206995329</v>
      </c>
      <c r="J127" s="32">
        <v>255.9328888888889</v>
      </c>
      <c r="K127" s="32">
        <v>224.52088888888889</v>
      </c>
      <c r="L127" s="32">
        <v>72.145000000000024</v>
      </c>
      <c r="M127" s="32">
        <v>42.231666666666683</v>
      </c>
      <c r="N127" s="32">
        <v>24.779999999999994</v>
      </c>
      <c r="O127" s="32">
        <v>5.1333333333333337</v>
      </c>
      <c r="P127" s="32">
        <v>49.143000000000008</v>
      </c>
      <c r="Q127" s="32">
        <v>47.644333333333343</v>
      </c>
      <c r="R127" s="32">
        <v>1.4986666666666666</v>
      </c>
      <c r="S127" s="32">
        <v>134.64488888888886</v>
      </c>
      <c r="T127" s="32">
        <v>126.33811111111109</v>
      </c>
      <c r="U127" s="32">
        <v>8.3067777777777785</v>
      </c>
      <c r="V127" s="32">
        <v>0</v>
      </c>
      <c r="W127" s="32">
        <v>2.5277777777777777</v>
      </c>
      <c r="X127" s="32">
        <v>0</v>
      </c>
      <c r="Y127" s="32">
        <v>0</v>
      </c>
      <c r="Z127" s="32">
        <v>0</v>
      </c>
      <c r="AA127" s="32">
        <v>0</v>
      </c>
      <c r="AB127" s="32">
        <v>0</v>
      </c>
      <c r="AC127" s="32">
        <v>2.5277777777777777</v>
      </c>
      <c r="AD127" s="32">
        <v>0</v>
      </c>
      <c r="AE127" s="32">
        <v>0</v>
      </c>
      <c r="AF127" t="s">
        <v>184</v>
      </c>
      <c r="AG127">
        <v>10</v>
      </c>
      <c r="AH127"/>
    </row>
    <row r="128" spans="1:34" x14ac:dyDescent="0.25">
      <c r="A128" t="s">
        <v>546</v>
      </c>
      <c r="B128" t="s">
        <v>335</v>
      </c>
      <c r="C128" t="s">
        <v>459</v>
      </c>
      <c r="D128" t="s">
        <v>479</v>
      </c>
      <c r="E128" s="32">
        <v>52.06666666666667</v>
      </c>
      <c r="F128" s="32">
        <v>4.3147247119078092</v>
      </c>
      <c r="G128" s="32">
        <v>3.9057639778062301</v>
      </c>
      <c r="H128" s="32">
        <v>0.96861502347417838</v>
      </c>
      <c r="I128" s="32">
        <v>0.5596542893725992</v>
      </c>
      <c r="J128" s="32">
        <v>224.65333333333328</v>
      </c>
      <c r="K128" s="32">
        <v>203.36011111111105</v>
      </c>
      <c r="L128" s="32">
        <v>50.43255555555556</v>
      </c>
      <c r="M128" s="32">
        <v>29.139333333333333</v>
      </c>
      <c r="N128" s="32">
        <v>15.871</v>
      </c>
      <c r="O128" s="32">
        <v>5.4222222222222225</v>
      </c>
      <c r="P128" s="32">
        <v>44.117888888888892</v>
      </c>
      <c r="Q128" s="32">
        <v>44.117888888888892</v>
      </c>
      <c r="R128" s="32">
        <v>0</v>
      </c>
      <c r="S128" s="32">
        <v>130.10288888888883</v>
      </c>
      <c r="T128" s="32">
        <v>114.88322222222217</v>
      </c>
      <c r="U128" s="32">
        <v>15.219666666666662</v>
      </c>
      <c r="V128" s="32">
        <v>0</v>
      </c>
      <c r="W128" s="32">
        <v>132.54222222222228</v>
      </c>
      <c r="X128" s="32">
        <v>20.293222222222216</v>
      </c>
      <c r="Y128" s="32">
        <v>0</v>
      </c>
      <c r="Z128" s="32">
        <v>0</v>
      </c>
      <c r="AA128" s="32">
        <v>28.824777777777779</v>
      </c>
      <c r="AB128" s="32">
        <v>0</v>
      </c>
      <c r="AC128" s="32">
        <v>83.424222222222269</v>
      </c>
      <c r="AD128" s="32">
        <v>0</v>
      </c>
      <c r="AE128" s="32">
        <v>0</v>
      </c>
      <c r="AF128" t="s">
        <v>142</v>
      </c>
      <c r="AG128">
        <v>10</v>
      </c>
      <c r="AH128"/>
    </row>
    <row r="129" spans="1:34" x14ac:dyDescent="0.25">
      <c r="A129" t="s">
        <v>546</v>
      </c>
      <c r="B129" t="s">
        <v>374</v>
      </c>
      <c r="C129" t="s">
        <v>409</v>
      </c>
      <c r="D129" t="s">
        <v>480</v>
      </c>
      <c r="E129" s="32">
        <v>75.24444444444444</v>
      </c>
      <c r="F129" s="32">
        <v>3.6845525694034262</v>
      </c>
      <c r="G129" s="32">
        <v>3.3223759598346128</v>
      </c>
      <c r="H129" s="32">
        <v>0.81891464855286511</v>
      </c>
      <c r="I129" s="32">
        <v>0.45673803898405224</v>
      </c>
      <c r="J129" s="32">
        <v>277.24211111111111</v>
      </c>
      <c r="K129" s="32">
        <v>249.9903333333333</v>
      </c>
      <c r="L129" s="32">
        <v>61.618777777777801</v>
      </c>
      <c r="M129" s="32">
        <v>34.367000000000019</v>
      </c>
      <c r="N129" s="32">
        <v>21.829555555555558</v>
      </c>
      <c r="O129" s="32">
        <v>5.4222222222222225</v>
      </c>
      <c r="P129" s="32">
        <v>67.741666666666646</v>
      </c>
      <c r="Q129" s="32">
        <v>67.741666666666646</v>
      </c>
      <c r="R129" s="32">
        <v>0</v>
      </c>
      <c r="S129" s="32">
        <v>147.88166666666666</v>
      </c>
      <c r="T129" s="32">
        <v>143.64377777777776</v>
      </c>
      <c r="U129" s="32">
        <v>4.2378888888888895</v>
      </c>
      <c r="V129" s="32">
        <v>0</v>
      </c>
      <c r="W129" s="32">
        <v>87.371777777777766</v>
      </c>
      <c r="X129" s="32">
        <v>0.30166666666666664</v>
      </c>
      <c r="Y129" s="32">
        <v>10.359777777777778</v>
      </c>
      <c r="Z129" s="32">
        <v>0</v>
      </c>
      <c r="AA129" s="32">
        <v>23.81377777777778</v>
      </c>
      <c r="AB129" s="32">
        <v>0</v>
      </c>
      <c r="AC129" s="32">
        <v>52.896555555555551</v>
      </c>
      <c r="AD129" s="32">
        <v>0</v>
      </c>
      <c r="AE129" s="32">
        <v>0</v>
      </c>
      <c r="AF129" t="s">
        <v>182</v>
      </c>
      <c r="AG129">
        <v>10</v>
      </c>
      <c r="AH129"/>
    </row>
    <row r="130" spans="1:34" x14ac:dyDescent="0.25">
      <c r="A130" t="s">
        <v>546</v>
      </c>
      <c r="B130" t="s">
        <v>278</v>
      </c>
      <c r="C130" t="s">
        <v>444</v>
      </c>
      <c r="D130" t="s">
        <v>492</v>
      </c>
      <c r="E130" s="32">
        <v>88.844444444444449</v>
      </c>
      <c r="F130" s="32">
        <v>3.7175362681340673</v>
      </c>
      <c r="G130" s="32">
        <v>3.3300512756378193</v>
      </c>
      <c r="H130" s="32">
        <v>0.99779514757378673</v>
      </c>
      <c r="I130" s="32">
        <v>0.62520135067533755</v>
      </c>
      <c r="J130" s="32">
        <v>330.28244444444448</v>
      </c>
      <c r="K130" s="32">
        <v>295.85655555555559</v>
      </c>
      <c r="L130" s="32">
        <v>88.648555555555546</v>
      </c>
      <c r="M130" s="32">
        <v>55.545666666666662</v>
      </c>
      <c r="N130" s="32">
        <v>28.013999999999992</v>
      </c>
      <c r="O130" s="32">
        <v>5.0888888888888886</v>
      </c>
      <c r="P130" s="32">
        <v>59.369000000000014</v>
      </c>
      <c r="Q130" s="32">
        <v>58.046000000000014</v>
      </c>
      <c r="R130" s="32">
        <v>1.3230000000000002</v>
      </c>
      <c r="S130" s="32">
        <v>182.26488888888895</v>
      </c>
      <c r="T130" s="32">
        <v>174.57188888888894</v>
      </c>
      <c r="U130" s="32">
        <v>7.6929999999999996</v>
      </c>
      <c r="V130" s="32">
        <v>0</v>
      </c>
      <c r="W130" s="32">
        <v>106.87433333333334</v>
      </c>
      <c r="X130" s="32">
        <v>37.708000000000006</v>
      </c>
      <c r="Y130" s="32">
        <v>11.652333333333337</v>
      </c>
      <c r="Z130" s="32">
        <v>0</v>
      </c>
      <c r="AA130" s="32">
        <v>20.660444444444447</v>
      </c>
      <c r="AB130" s="32">
        <v>0.72711111111111104</v>
      </c>
      <c r="AC130" s="32">
        <v>36.126444444444431</v>
      </c>
      <c r="AD130" s="32">
        <v>0</v>
      </c>
      <c r="AE130" s="32">
        <v>0</v>
      </c>
      <c r="AF130" t="s">
        <v>83</v>
      </c>
      <c r="AG130">
        <v>10</v>
      </c>
      <c r="AH130"/>
    </row>
    <row r="131" spans="1:34" x14ac:dyDescent="0.25">
      <c r="A131" t="s">
        <v>546</v>
      </c>
      <c r="B131" t="s">
        <v>373</v>
      </c>
      <c r="C131" t="s">
        <v>425</v>
      </c>
      <c r="D131" t="s">
        <v>473</v>
      </c>
      <c r="E131" s="32">
        <v>62.577777777777776</v>
      </c>
      <c r="F131" s="32">
        <v>3.8876455965909091</v>
      </c>
      <c r="G131" s="32">
        <v>3.5110511363636361</v>
      </c>
      <c r="H131" s="32">
        <v>1.0265838068181818</v>
      </c>
      <c r="I131" s="32">
        <v>0.64998934659090912</v>
      </c>
      <c r="J131" s="32">
        <v>243.28022222222222</v>
      </c>
      <c r="K131" s="32">
        <v>219.71377777777775</v>
      </c>
      <c r="L131" s="32">
        <v>64.24133333333333</v>
      </c>
      <c r="M131" s="32">
        <v>40.674888888888887</v>
      </c>
      <c r="N131" s="32">
        <v>18.499777777777776</v>
      </c>
      <c r="O131" s="32">
        <v>5.0666666666666664</v>
      </c>
      <c r="P131" s="32">
        <v>53.402888888888903</v>
      </c>
      <c r="Q131" s="32">
        <v>53.402888888888903</v>
      </c>
      <c r="R131" s="32">
        <v>0</v>
      </c>
      <c r="S131" s="32">
        <v>125.63599999999997</v>
      </c>
      <c r="T131" s="32">
        <v>92.712111111111099</v>
      </c>
      <c r="U131" s="32">
        <v>32.923888888888875</v>
      </c>
      <c r="V131" s="32">
        <v>0</v>
      </c>
      <c r="W131" s="32">
        <v>13.746999999999996</v>
      </c>
      <c r="X131" s="32">
        <v>0</v>
      </c>
      <c r="Y131" s="32">
        <v>0</v>
      </c>
      <c r="Z131" s="32">
        <v>0</v>
      </c>
      <c r="AA131" s="32">
        <v>4.7664444444444438</v>
      </c>
      <c r="AB131" s="32">
        <v>0</v>
      </c>
      <c r="AC131" s="32">
        <v>8.9805555555555525</v>
      </c>
      <c r="AD131" s="32">
        <v>0</v>
      </c>
      <c r="AE131" s="32">
        <v>0</v>
      </c>
      <c r="AF131" t="s">
        <v>181</v>
      </c>
      <c r="AG131">
        <v>10</v>
      </c>
      <c r="AH131"/>
    </row>
    <row r="132" spans="1:34" x14ac:dyDescent="0.25">
      <c r="A132" t="s">
        <v>546</v>
      </c>
      <c r="B132" t="s">
        <v>280</v>
      </c>
      <c r="C132" t="s">
        <v>408</v>
      </c>
      <c r="D132" t="s">
        <v>484</v>
      </c>
      <c r="E132" s="32">
        <v>74.666666666666671</v>
      </c>
      <c r="F132" s="32">
        <v>3.5091235119047615</v>
      </c>
      <c r="G132" s="32">
        <v>3.1555907738095232</v>
      </c>
      <c r="H132" s="32">
        <v>0.78186458333333331</v>
      </c>
      <c r="I132" s="32">
        <v>0.4976383928571429</v>
      </c>
      <c r="J132" s="32">
        <v>262.01455555555555</v>
      </c>
      <c r="K132" s="32">
        <v>235.61744444444443</v>
      </c>
      <c r="L132" s="32">
        <v>58.379222222222225</v>
      </c>
      <c r="M132" s="32">
        <v>37.157000000000004</v>
      </c>
      <c r="N132" s="32">
        <v>15.888888888888886</v>
      </c>
      <c r="O132" s="32">
        <v>5.333333333333333</v>
      </c>
      <c r="P132" s="32">
        <v>63.170333333333311</v>
      </c>
      <c r="Q132" s="32">
        <v>57.995444444444423</v>
      </c>
      <c r="R132" s="32">
        <v>5.1748888888888889</v>
      </c>
      <c r="S132" s="32">
        <v>140.465</v>
      </c>
      <c r="T132" s="32">
        <v>128.91266666666667</v>
      </c>
      <c r="U132" s="32">
        <v>11.552333333333333</v>
      </c>
      <c r="V132" s="32">
        <v>0</v>
      </c>
      <c r="W132" s="32">
        <v>73.494000000000014</v>
      </c>
      <c r="X132" s="32">
        <v>4.7246666666666659</v>
      </c>
      <c r="Y132" s="32">
        <v>4.7976666666666681</v>
      </c>
      <c r="Z132" s="32">
        <v>0</v>
      </c>
      <c r="AA132" s="32">
        <v>0</v>
      </c>
      <c r="AB132" s="32">
        <v>0</v>
      </c>
      <c r="AC132" s="32">
        <v>63.971666666666678</v>
      </c>
      <c r="AD132" s="32">
        <v>0</v>
      </c>
      <c r="AE132" s="32">
        <v>0</v>
      </c>
      <c r="AF132" t="s">
        <v>85</v>
      </c>
      <c r="AG132">
        <v>10</v>
      </c>
      <c r="AH132"/>
    </row>
    <row r="133" spans="1:34" x14ac:dyDescent="0.25">
      <c r="A133" t="s">
        <v>546</v>
      </c>
      <c r="B133" t="s">
        <v>265</v>
      </c>
      <c r="C133" t="s">
        <v>415</v>
      </c>
      <c r="D133" t="s">
        <v>479</v>
      </c>
      <c r="E133" s="32">
        <v>81.900000000000006</v>
      </c>
      <c r="F133" s="32">
        <v>3.5404856871523536</v>
      </c>
      <c r="G133" s="32">
        <v>3.1860480260480255</v>
      </c>
      <c r="H133" s="32">
        <v>1.0139248405915071</v>
      </c>
      <c r="I133" s="32">
        <v>0.65948717948717928</v>
      </c>
      <c r="J133" s="32">
        <v>289.96577777777776</v>
      </c>
      <c r="K133" s="32">
        <v>260.9373333333333</v>
      </c>
      <c r="L133" s="32">
        <v>83.040444444444432</v>
      </c>
      <c r="M133" s="32">
        <v>54.011999999999986</v>
      </c>
      <c r="N133" s="32">
        <v>23.561777777777777</v>
      </c>
      <c r="O133" s="32">
        <v>5.4666666666666668</v>
      </c>
      <c r="P133" s="32">
        <v>55.716666666666676</v>
      </c>
      <c r="Q133" s="32">
        <v>55.716666666666676</v>
      </c>
      <c r="R133" s="32">
        <v>0</v>
      </c>
      <c r="S133" s="32">
        <v>151.20866666666663</v>
      </c>
      <c r="T133" s="32">
        <v>138.19855555555552</v>
      </c>
      <c r="U133" s="32">
        <v>13.010111111111119</v>
      </c>
      <c r="V133" s="32">
        <v>0</v>
      </c>
      <c r="W133" s="32">
        <v>58.144333333333329</v>
      </c>
      <c r="X133" s="32">
        <v>17.322111111111116</v>
      </c>
      <c r="Y133" s="32">
        <v>5.8042222222222222</v>
      </c>
      <c r="Z133" s="32">
        <v>0</v>
      </c>
      <c r="AA133" s="32">
        <v>4.6838888888888883</v>
      </c>
      <c r="AB133" s="32">
        <v>0</v>
      </c>
      <c r="AC133" s="32">
        <v>30.334111111111103</v>
      </c>
      <c r="AD133" s="32">
        <v>0</v>
      </c>
      <c r="AE133" s="32">
        <v>0</v>
      </c>
      <c r="AF133" t="s">
        <v>70</v>
      </c>
      <c r="AG133">
        <v>10</v>
      </c>
      <c r="AH133"/>
    </row>
    <row r="134" spans="1:34" x14ac:dyDescent="0.25">
      <c r="A134" t="s">
        <v>546</v>
      </c>
      <c r="B134" t="s">
        <v>329</v>
      </c>
      <c r="C134" t="s">
        <v>405</v>
      </c>
      <c r="D134" t="s">
        <v>481</v>
      </c>
      <c r="E134" s="32">
        <v>67.722222222222229</v>
      </c>
      <c r="F134" s="32">
        <v>4.4248203445447079</v>
      </c>
      <c r="G134" s="32">
        <v>4.0127005742411805</v>
      </c>
      <c r="H134" s="32">
        <v>1.073929450369155</v>
      </c>
      <c r="I134" s="32">
        <v>0.74529942575881869</v>
      </c>
      <c r="J134" s="32">
        <v>299.65866666666665</v>
      </c>
      <c r="K134" s="32">
        <v>271.74899999999997</v>
      </c>
      <c r="L134" s="32">
        <v>72.728888888888889</v>
      </c>
      <c r="M134" s="32">
        <v>50.473333333333336</v>
      </c>
      <c r="N134" s="32">
        <v>18.344444444444445</v>
      </c>
      <c r="O134" s="32">
        <v>3.911111111111111</v>
      </c>
      <c r="P134" s="32">
        <v>47.124222222222237</v>
      </c>
      <c r="Q134" s="32">
        <v>41.470111111111123</v>
      </c>
      <c r="R134" s="32">
        <v>5.6541111111111118</v>
      </c>
      <c r="S134" s="32">
        <v>179.80555555555551</v>
      </c>
      <c r="T134" s="32">
        <v>177.44544444444441</v>
      </c>
      <c r="U134" s="32">
        <v>2.3601111111111113</v>
      </c>
      <c r="V134" s="32">
        <v>0</v>
      </c>
      <c r="W134" s="32">
        <v>25.552777777777777</v>
      </c>
      <c r="X134" s="32">
        <v>0.27500000000000002</v>
      </c>
      <c r="Y134" s="32">
        <v>0</v>
      </c>
      <c r="Z134" s="32">
        <v>0</v>
      </c>
      <c r="AA134" s="32">
        <v>11.236111111111111</v>
      </c>
      <c r="AB134" s="32">
        <v>0</v>
      </c>
      <c r="AC134" s="32">
        <v>14.041666666666666</v>
      </c>
      <c r="AD134" s="32">
        <v>0</v>
      </c>
      <c r="AE134" s="32">
        <v>0</v>
      </c>
      <c r="AF134" t="s">
        <v>135</v>
      </c>
      <c r="AG134">
        <v>10</v>
      </c>
      <c r="AH134"/>
    </row>
    <row r="135" spans="1:34" x14ac:dyDescent="0.25">
      <c r="A135" t="s">
        <v>546</v>
      </c>
      <c r="B135" t="s">
        <v>312</v>
      </c>
      <c r="C135" t="s">
        <v>431</v>
      </c>
      <c r="D135" t="s">
        <v>480</v>
      </c>
      <c r="E135" s="32">
        <v>62.666666666666664</v>
      </c>
      <c r="F135" s="32">
        <v>4.5803634751773057</v>
      </c>
      <c r="G135" s="32">
        <v>3.2385886524822691</v>
      </c>
      <c r="H135" s="32">
        <v>1.4627180851063828</v>
      </c>
      <c r="I135" s="32">
        <v>0.59869326241134768</v>
      </c>
      <c r="J135" s="32">
        <v>287.03611111111115</v>
      </c>
      <c r="K135" s="32">
        <v>202.95155555555553</v>
      </c>
      <c r="L135" s="32">
        <v>91.663666666666657</v>
      </c>
      <c r="M135" s="32">
        <v>37.518111111111118</v>
      </c>
      <c r="N135" s="32">
        <v>50.234444444444435</v>
      </c>
      <c r="O135" s="32">
        <v>3.911111111111111</v>
      </c>
      <c r="P135" s="32">
        <v>77.856777777777808</v>
      </c>
      <c r="Q135" s="32">
        <v>47.917777777777793</v>
      </c>
      <c r="R135" s="32">
        <v>29.939000000000014</v>
      </c>
      <c r="S135" s="32">
        <v>117.51566666666663</v>
      </c>
      <c r="T135" s="32">
        <v>111.91444444444441</v>
      </c>
      <c r="U135" s="32">
        <v>0</v>
      </c>
      <c r="V135" s="32">
        <v>5.6012222222222219</v>
      </c>
      <c r="W135" s="32">
        <v>36.075000000000003</v>
      </c>
      <c r="X135" s="32">
        <v>4.0555555555555554</v>
      </c>
      <c r="Y135" s="32">
        <v>0</v>
      </c>
      <c r="Z135" s="32">
        <v>0</v>
      </c>
      <c r="AA135" s="32">
        <v>15.691666666666666</v>
      </c>
      <c r="AB135" s="32">
        <v>0</v>
      </c>
      <c r="AC135" s="32">
        <v>16.327777777777779</v>
      </c>
      <c r="AD135" s="32">
        <v>0</v>
      </c>
      <c r="AE135" s="32">
        <v>0</v>
      </c>
      <c r="AF135" t="s">
        <v>117</v>
      </c>
      <c r="AG135">
        <v>10</v>
      </c>
      <c r="AH135"/>
    </row>
    <row r="136" spans="1:34" x14ac:dyDescent="0.25">
      <c r="A136" t="s">
        <v>546</v>
      </c>
      <c r="B136" t="s">
        <v>225</v>
      </c>
      <c r="C136" t="s">
        <v>406</v>
      </c>
      <c r="D136" t="s">
        <v>481</v>
      </c>
      <c r="E136" s="32">
        <v>152.78888888888889</v>
      </c>
      <c r="F136" s="32">
        <v>4.4099934550214526</v>
      </c>
      <c r="G136" s="32">
        <v>4.1307519453130679</v>
      </c>
      <c r="H136" s="32">
        <v>1.1315649770925751</v>
      </c>
      <c r="I136" s="32">
        <v>0.85232346738419029</v>
      </c>
      <c r="J136" s="32">
        <v>673.798</v>
      </c>
      <c r="K136" s="32">
        <v>631.13300000000004</v>
      </c>
      <c r="L136" s="32">
        <v>172.89055555555555</v>
      </c>
      <c r="M136" s="32">
        <v>130.22555555555556</v>
      </c>
      <c r="N136" s="32">
        <v>42.664999999999999</v>
      </c>
      <c r="O136" s="32">
        <v>0</v>
      </c>
      <c r="P136" s="32">
        <v>76.350444444444449</v>
      </c>
      <c r="Q136" s="32">
        <v>76.350444444444449</v>
      </c>
      <c r="R136" s="32">
        <v>0</v>
      </c>
      <c r="S136" s="32">
        <v>424.5569999999999</v>
      </c>
      <c r="T136" s="32">
        <v>417.92733333333325</v>
      </c>
      <c r="U136" s="32">
        <v>6.6296666666666653</v>
      </c>
      <c r="V136" s="32">
        <v>0</v>
      </c>
      <c r="W136" s="32">
        <v>15.5</v>
      </c>
      <c r="X136" s="32">
        <v>4.55</v>
      </c>
      <c r="Y136" s="32">
        <v>0</v>
      </c>
      <c r="Z136" s="32">
        <v>0</v>
      </c>
      <c r="AA136" s="32">
        <v>4.4833333333333334</v>
      </c>
      <c r="AB136" s="32">
        <v>0</v>
      </c>
      <c r="AC136" s="32">
        <v>6.4666666666666668</v>
      </c>
      <c r="AD136" s="32">
        <v>0</v>
      </c>
      <c r="AE136" s="32">
        <v>0</v>
      </c>
      <c r="AF136" t="s">
        <v>30</v>
      </c>
      <c r="AG136">
        <v>10</v>
      </c>
      <c r="AH136"/>
    </row>
    <row r="137" spans="1:34" x14ac:dyDescent="0.25">
      <c r="A137" t="s">
        <v>546</v>
      </c>
      <c r="B137" t="s">
        <v>326</v>
      </c>
      <c r="C137" t="s">
        <v>408</v>
      </c>
      <c r="D137" t="s">
        <v>484</v>
      </c>
      <c r="E137" s="32">
        <v>58.18888888888889</v>
      </c>
      <c r="F137" s="32">
        <v>4.9653694863471447</v>
      </c>
      <c r="G137" s="32">
        <v>4.2465380943288142</v>
      </c>
      <c r="H137" s="32">
        <v>1.3650868818025583</v>
      </c>
      <c r="I137" s="32">
        <v>0.95107504296352841</v>
      </c>
      <c r="J137" s="32">
        <v>288.92933333333332</v>
      </c>
      <c r="K137" s="32">
        <v>247.10133333333332</v>
      </c>
      <c r="L137" s="32">
        <v>79.432888888888868</v>
      </c>
      <c r="M137" s="32">
        <v>55.341999999999985</v>
      </c>
      <c r="N137" s="32">
        <v>24.09088888888888</v>
      </c>
      <c r="O137" s="32">
        <v>0</v>
      </c>
      <c r="P137" s="32">
        <v>35.831111111111113</v>
      </c>
      <c r="Q137" s="32">
        <v>18.093999999999998</v>
      </c>
      <c r="R137" s="32">
        <v>17.737111111111115</v>
      </c>
      <c r="S137" s="32">
        <v>173.66533333333334</v>
      </c>
      <c r="T137" s="32">
        <v>173.66533333333334</v>
      </c>
      <c r="U137" s="32">
        <v>0</v>
      </c>
      <c r="V137" s="32">
        <v>0</v>
      </c>
      <c r="W137" s="32">
        <v>60.75</v>
      </c>
      <c r="X137" s="32">
        <v>1.3444444444444446</v>
      </c>
      <c r="Y137" s="32">
        <v>0</v>
      </c>
      <c r="Z137" s="32">
        <v>0</v>
      </c>
      <c r="AA137" s="32">
        <v>9.5388888888888896</v>
      </c>
      <c r="AB137" s="32">
        <v>0</v>
      </c>
      <c r="AC137" s="32">
        <v>49.866666666666667</v>
      </c>
      <c r="AD137" s="32">
        <v>0</v>
      </c>
      <c r="AE137" s="32">
        <v>0</v>
      </c>
      <c r="AF137" t="s">
        <v>132</v>
      </c>
      <c r="AG137">
        <v>10</v>
      </c>
      <c r="AH137"/>
    </row>
    <row r="138" spans="1:34" x14ac:dyDescent="0.25">
      <c r="A138" t="s">
        <v>546</v>
      </c>
      <c r="B138" t="s">
        <v>269</v>
      </c>
      <c r="C138" t="s">
        <v>431</v>
      </c>
      <c r="D138" t="s">
        <v>480</v>
      </c>
      <c r="E138" s="32">
        <v>97.933333333333337</v>
      </c>
      <c r="F138" s="32">
        <v>3.6460279101429545</v>
      </c>
      <c r="G138" s="32">
        <v>3.3769400953029267</v>
      </c>
      <c r="H138" s="32">
        <v>0.59284547311095981</v>
      </c>
      <c r="I138" s="32">
        <v>0.35898457000226902</v>
      </c>
      <c r="J138" s="32">
        <v>357.0676666666667</v>
      </c>
      <c r="K138" s="32">
        <v>330.71499999999997</v>
      </c>
      <c r="L138" s="32">
        <v>58.059333333333335</v>
      </c>
      <c r="M138" s="32">
        <v>35.156555555555549</v>
      </c>
      <c r="N138" s="32">
        <v>17.213888888888896</v>
      </c>
      <c r="O138" s="32">
        <v>5.6888888888888891</v>
      </c>
      <c r="P138" s="32">
        <v>68.188555555555538</v>
      </c>
      <c r="Q138" s="32">
        <v>64.738666666666646</v>
      </c>
      <c r="R138" s="32">
        <v>3.4498888888888888</v>
      </c>
      <c r="S138" s="32">
        <v>230.8197777777778</v>
      </c>
      <c r="T138" s="32">
        <v>138.82066666666668</v>
      </c>
      <c r="U138" s="32">
        <v>91.999111111111105</v>
      </c>
      <c r="V138" s="32">
        <v>0</v>
      </c>
      <c r="W138" s="32">
        <v>0.77555555555555544</v>
      </c>
      <c r="X138" s="32">
        <v>0</v>
      </c>
      <c r="Y138" s="32">
        <v>0.76444444444444437</v>
      </c>
      <c r="Z138" s="32">
        <v>0</v>
      </c>
      <c r="AA138" s="32">
        <v>0</v>
      </c>
      <c r="AB138" s="32">
        <v>1.1111111111111112E-2</v>
      </c>
      <c r="AC138" s="32">
        <v>0</v>
      </c>
      <c r="AD138" s="32">
        <v>0</v>
      </c>
      <c r="AE138" s="32">
        <v>0</v>
      </c>
      <c r="AF138" t="s">
        <v>74</v>
      </c>
      <c r="AG138">
        <v>10</v>
      </c>
      <c r="AH138"/>
    </row>
    <row r="139" spans="1:34" x14ac:dyDescent="0.25">
      <c r="A139" t="s">
        <v>546</v>
      </c>
      <c r="B139" t="s">
        <v>234</v>
      </c>
      <c r="C139" t="s">
        <v>427</v>
      </c>
      <c r="D139" t="s">
        <v>479</v>
      </c>
      <c r="E139" s="32">
        <v>57.93333333333333</v>
      </c>
      <c r="F139" s="32">
        <v>4.9271192942079027</v>
      </c>
      <c r="G139" s="32">
        <v>4.5115554276946686</v>
      </c>
      <c r="H139" s="32">
        <v>0.68833908707326441</v>
      </c>
      <c r="I139" s="32">
        <v>0.45526467203682397</v>
      </c>
      <c r="J139" s="32">
        <v>285.44444444444446</v>
      </c>
      <c r="K139" s="32">
        <v>261.36944444444447</v>
      </c>
      <c r="L139" s="32">
        <v>39.87777777777778</v>
      </c>
      <c r="M139" s="32">
        <v>26.375</v>
      </c>
      <c r="N139" s="32">
        <v>7.8138888888888891</v>
      </c>
      <c r="O139" s="32">
        <v>5.6888888888888891</v>
      </c>
      <c r="P139" s="32">
        <v>68.711111111111109</v>
      </c>
      <c r="Q139" s="32">
        <v>58.138888888888886</v>
      </c>
      <c r="R139" s="32">
        <v>10.572222222222223</v>
      </c>
      <c r="S139" s="32">
        <v>176.85555555555555</v>
      </c>
      <c r="T139" s="32">
        <v>173.15</v>
      </c>
      <c r="U139" s="32">
        <v>3.7055555555555557</v>
      </c>
      <c r="V139" s="32">
        <v>0</v>
      </c>
      <c r="W139" s="32">
        <v>0</v>
      </c>
      <c r="X139" s="32">
        <v>0</v>
      </c>
      <c r="Y139" s="32">
        <v>0</v>
      </c>
      <c r="Z139" s="32">
        <v>0</v>
      </c>
      <c r="AA139" s="32">
        <v>0</v>
      </c>
      <c r="AB139" s="32">
        <v>0</v>
      </c>
      <c r="AC139" s="32">
        <v>0</v>
      </c>
      <c r="AD139" s="32">
        <v>0</v>
      </c>
      <c r="AE139" s="32">
        <v>0</v>
      </c>
      <c r="AF139" t="s">
        <v>39</v>
      </c>
      <c r="AG139">
        <v>10</v>
      </c>
      <c r="AH139"/>
    </row>
    <row r="140" spans="1:34" x14ac:dyDescent="0.25">
      <c r="A140" t="s">
        <v>546</v>
      </c>
      <c r="B140" t="s">
        <v>231</v>
      </c>
      <c r="C140" t="s">
        <v>406</v>
      </c>
      <c r="D140" t="s">
        <v>481</v>
      </c>
      <c r="E140" s="32">
        <v>104.12222222222222</v>
      </c>
      <c r="F140" s="32">
        <v>4.334676128481485</v>
      </c>
      <c r="G140" s="32">
        <v>4.0287322590972146</v>
      </c>
      <c r="H140" s="32">
        <v>1.1895475402838542</v>
      </c>
      <c r="I140" s="32">
        <v>0.97953793618610607</v>
      </c>
      <c r="J140" s="32">
        <v>451.33611111111105</v>
      </c>
      <c r="K140" s="32">
        <v>419.48055555555555</v>
      </c>
      <c r="L140" s="32">
        <v>123.85833333333332</v>
      </c>
      <c r="M140" s="32">
        <v>101.99166666666666</v>
      </c>
      <c r="N140" s="32">
        <v>16.533333333333335</v>
      </c>
      <c r="O140" s="32">
        <v>5.333333333333333</v>
      </c>
      <c r="P140" s="32">
        <v>65.352777777777774</v>
      </c>
      <c r="Q140" s="32">
        <v>55.363888888888887</v>
      </c>
      <c r="R140" s="32">
        <v>9.9888888888888889</v>
      </c>
      <c r="S140" s="32">
        <v>262.125</v>
      </c>
      <c r="T140" s="32">
        <v>213.86944444444444</v>
      </c>
      <c r="U140" s="32">
        <v>48.255555555555553</v>
      </c>
      <c r="V140" s="32">
        <v>0</v>
      </c>
      <c r="W140" s="32">
        <v>0</v>
      </c>
      <c r="X140" s="32">
        <v>0</v>
      </c>
      <c r="Y140" s="32">
        <v>0</v>
      </c>
      <c r="Z140" s="32">
        <v>0</v>
      </c>
      <c r="AA140" s="32">
        <v>0</v>
      </c>
      <c r="AB140" s="32">
        <v>0</v>
      </c>
      <c r="AC140" s="32">
        <v>0</v>
      </c>
      <c r="AD140" s="32">
        <v>0</v>
      </c>
      <c r="AE140" s="32">
        <v>0</v>
      </c>
      <c r="AF140" t="s">
        <v>36</v>
      </c>
      <c r="AG140">
        <v>10</v>
      </c>
      <c r="AH140"/>
    </row>
    <row r="141" spans="1:34" x14ac:dyDescent="0.25">
      <c r="A141" t="s">
        <v>546</v>
      </c>
      <c r="B141" t="s">
        <v>271</v>
      </c>
      <c r="C141" t="s">
        <v>427</v>
      </c>
      <c r="D141" t="s">
        <v>479</v>
      </c>
      <c r="E141" s="32">
        <v>92.86666666666666</v>
      </c>
      <c r="F141" s="32">
        <v>4.8115853074898309</v>
      </c>
      <c r="G141" s="32">
        <v>4.5166499162479061</v>
      </c>
      <c r="H141" s="32">
        <v>0.96891600861450133</v>
      </c>
      <c r="I141" s="32">
        <v>0.85094520220148395</v>
      </c>
      <c r="J141" s="32">
        <v>446.83588888888892</v>
      </c>
      <c r="K141" s="32">
        <v>419.44622222222222</v>
      </c>
      <c r="L141" s="32">
        <v>89.980000000000018</v>
      </c>
      <c r="M141" s="32">
        <v>79.02444444444447</v>
      </c>
      <c r="N141" s="32">
        <v>5.4444444444444446</v>
      </c>
      <c r="O141" s="32">
        <v>5.5111111111111111</v>
      </c>
      <c r="P141" s="32">
        <v>102.10844444444447</v>
      </c>
      <c r="Q141" s="32">
        <v>85.674333333333365</v>
      </c>
      <c r="R141" s="32">
        <v>16.434111111111108</v>
      </c>
      <c r="S141" s="32">
        <v>254.74744444444437</v>
      </c>
      <c r="T141" s="32">
        <v>233.95999999999992</v>
      </c>
      <c r="U141" s="32">
        <v>20.78744444444445</v>
      </c>
      <c r="V141" s="32">
        <v>0</v>
      </c>
      <c r="W141" s="32">
        <v>0</v>
      </c>
      <c r="X141" s="32">
        <v>0</v>
      </c>
      <c r="Y141" s="32">
        <v>0</v>
      </c>
      <c r="Z141" s="32">
        <v>0</v>
      </c>
      <c r="AA141" s="32">
        <v>0</v>
      </c>
      <c r="AB141" s="32">
        <v>0</v>
      </c>
      <c r="AC141" s="32">
        <v>0</v>
      </c>
      <c r="AD141" s="32">
        <v>0</v>
      </c>
      <c r="AE141" s="32">
        <v>0</v>
      </c>
      <c r="AF141" t="s">
        <v>76</v>
      </c>
      <c r="AG141">
        <v>10</v>
      </c>
      <c r="AH141"/>
    </row>
    <row r="142" spans="1:34" x14ac:dyDescent="0.25">
      <c r="A142" t="s">
        <v>546</v>
      </c>
      <c r="B142" t="s">
        <v>224</v>
      </c>
      <c r="C142" t="s">
        <v>403</v>
      </c>
      <c r="D142" t="s">
        <v>481</v>
      </c>
      <c r="E142" s="32">
        <v>68.466666666666669</v>
      </c>
      <c r="F142" s="32">
        <v>3.2771324245374882</v>
      </c>
      <c r="G142" s="32">
        <v>3.0926533592989296</v>
      </c>
      <c r="H142" s="32">
        <v>0.45000162284972411</v>
      </c>
      <c r="I142" s="32">
        <v>0.34082278481012657</v>
      </c>
      <c r="J142" s="32">
        <v>224.37433333333337</v>
      </c>
      <c r="K142" s="32">
        <v>211.74366666666671</v>
      </c>
      <c r="L142" s="32">
        <v>30.810111111111112</v>
      </c>
      <c r="M142" s="32">
        <v>23.335000000000001</v>
      </c>
      <c r="N142" s="32">
        <v>1.7862222222222222</v>
      </c>
      <c r="O142" s="32">
        <v>5.6888888888888891</v>
      </c>
      <c r="P142" s="32">
        <v>68.64755555555557</v>
      </c>
      <c r="Q142" s="32">
        <v>63.492000000000019</v>
      </c>
      <c r="R142" s="32">
        <v>5.1555555555555559</v>
      </c>
      <c r="S142" s="32">
        <v>124.91666666666667</v>
      </c>
      <c r="T142" s="32">
        <v>123.00633333333334</v>
      </c>
      <c r="U142" s="32">
        <v>1.910333333333333</v>
      </c>
      <c r="V142" s="32">
        <v>0</v>
      </c>
      <c r="W142" s="32">
        <v>10.726222222222223</v>
      </c>
      <c r="X142" s="32">
        <v>1.1425555555555555</v>
      </c>
      <c r="Y142" s="32">
        <v>0</v>
      </c>
      <c r="Z142" s="32">
        <v>0</v>
      </c>
      <c r="AA142" s="32">
        <v>5.8756666666666675</v>
      </c>
      <c r="AB142" s="32">
        <v>0</v>
      </c>
      <c r="AC142" s="32">
        <v>3.7080000000000002</v>
      </c>
      <c r="AD142" s="32">
        <v>0</v>
      </c>
      <c r="AE142" s="32">
        <v>0</v>
      </c>
      <c r="AF142" t="s">
        <v>29</v>
      </c>
      <c r="AG142">
        <v>10</v>
      </c>
      <c r="AH142"/>
    </row>
    <row r="143" spans="1:34" x14ac:dyDescent="0.25">
      <c r="A143" t="s">
        <v>546</v>
      </c>
      <c r="B143" t="s">
        <v>303</v>
      </c>
      <c r="C143" t="s">
        <v>408</v>
      </c>
      <c r="D143" t="s">
        <v>484</v>
      </c>
      <c r="E143" s="32">
        <v>73.37777777777778</v>
      </c>
      <c r="F143" s="32">
        <v>4.5190157480314976</v>
      </c>
      <c r="G143" s="32">
        <v>4.0008116293155673</v>
      </c>
      <c r="H143" s="32">
        <v>1.2486296184130827</v>
      </c>
      <c r="I143" s="32">
        <v>0.73042549969715309</v>
      </c>
      <c r="J143" s="32">
        <v>331.59533333333343</v>
      </c>
      <c r="K143" s="32">
        <v>293.57066666666674</v>
      </c>
      <c r="L143" s="32">
        <v>91.621666666666655</v>
      </c>
      <c r="M143" s="32">
        <v>53.596999999999994</v>
      </c>
      <c r="N143" s="32">
        <v>32.602888888888884</v>
      </c>
      <c r="O143" s="32">
        <v>5.4217777777777778</v>
      </c>
      <c r="P143" s="32">
        <v>59.552555555555593</v>
      </c>
      <c r="Q143" s="32">
        <v>59.552555555555593</v>
      </c>
      <c r="R143" s="32">
        <v>0</v>
      </c>
      <c r="S143" s="32">
        <v>180.42111111111114</v>
      </c>
      <c r="T143" s="32">
        <v>180.42111111111114</v>
      </c>
      <c r="U143" s="32">
        <v>0</v>
      </c>
      <c r="V143" s="32">
        <v>0</v>
      </c>
      <c r="W143" s="32">
        <v>0</v>
      </c>
      <c r="X143" s="32">
        <v>0</v>
      </c>
      <c r="Y143" s="32">
        <v>0</v>
      </c>
      <c r="Z143" s="32">
        <v>0</v>
      </c>
      <c r="AA143" s="32">
        <v>0</v>
      </c>
      <c r="AB143" s="32">
        <v>0</v>
      </c>
      <c r="AC143" s="32">
        <v>0</v>
      </c>
      <c r="AD143" s="32">
        <v>0</v>
      </c>
      <c r="AE143" s="32">
        <v>0</v>
      </c>
      <c r="AF143" t="s">
        <v>108</v>
      </c>
      <c r="AG143">
        <v>10</v>
      </c>
      <c r="AH143"/>
    </row>
    <row r="144" spans="1:34" x14ac:dyDescent="0.25">
      <c r="A144" t="s">
        <v>546</v>
      </c>
      <c r="B144" t="s">
        <v>207</v>
      </c>
      <c r="C144" t="s">
        <v>411</v>
      </c>
      <c r="D144" t="s">
        <v>485</v>
      </c>
      <c r="E144" s="32">
        <v>68.422222222222217</v>
      </c>
      <c r="F144" s="32">
        <v>3.8683517375771359</v>
      </c>
      <c r="G144" s="32">
        <v>3.7124845729132838</v>
      </c>
      <c r="H144" s="32">
        <v>1.1544283858395583</v>
      </c>
      <c r="I144" s="32">
        <v>0.99856122117570645</v>
      </c>
      <c r="J144" s="32">
        <v>264.68122222222223</v>
      </c>
      <c r="K144" s="32">
        <v>254.01644444444446</v>
      </c>
      <c r="L144" s="32">
        <v>78.98855555555555</v>
      </c>
      <c r="M144" s="32">
        <v>68.323777777777778</v>
      </c>
      <c r="N144" s="32">
        <v>5.6874444444444441</v>
      </c>
      <c r="O144" s="32">
        <v>4.9773333333333376</v>
      </c>
      <c r="P144" s="32">
        <v>24.145999999999997</v>
      </c>
      <c r="Q144" s="32">
        <v>24.145999999999997</v>
      </c>
      <c r="R144" s="32">
        <v>0</v>
      </c>
      <c r="S144" s="32">
        <v>161.54666666666668</v>
      </c>
      <c r="T144" s="32">
        <v>161.54666666666668</v>
      </c>
      <c r="U144" s="32">
        <v>0</v>
      </c>
      <c r="V144" s="32">
        <v>0</v>
      </c>
      <c r="W144" s="32">
        <v>2.2222222222222223</v>
      </c>
      <c r="X144" s="32">
        <v>0</v>
      </c>
      <c r="Y144" s="32">
        <v>0</v>
      </c>
      <c r="Z144" s="32">
        <v>0</v>
      </c>
      <c r="AA144" s="32">
        <v>0</v>
      </c>
      <c r="AB144" s="32">
        <v>0</v>
      </c>
      <c r="AC144" s="32">
        <v>2.2222222222222223</v>
      </c>
      <c r="AD144" s="32">
        <v>0</v>
      </c>
      <c r="AE144" s="32">
        <v>0</v>
      </c>
      <c r="AF144" t="s">
        <v>12</v>
      </c>
      <c r="AG144">
        <v>10</v>
      </c>
      <c r="AH144"/>
    </row>
    <row r="145" spans="1:34" x14ac:dyDescent="0.25">
      <c r="A145" t="s">
        <v>546</v>
      </c>
      <c r="B145" t="s">
        <v>305</v>
      </c>
      <c r="C145" t="s">
        <v>412</v>
      </c>
      <c r="D145" t="s">
        <v>471</v>
      </c>
      <c r="E145" s="32">
        <v>33.277777777777779</v>
      </c>
      <c r="F145" s="32">
        <v>3.8586644407345574</v>
      </c>
      <c r="G145" s="32">
        <v>3.4515893155258763</v>
      </c>
      <c r="H145" s="32">
        <v>0.90067779632721212</v>
      </c>
      <c r="I145" s="32">
        <v>0.49360267111853096</v>
      </c>
      <c r="J145" s="32">
        <v>128.40777777777777</v>
      </c>
      <c r="K145" s="32">
        <v>114.86122222222222</v>
      </c>
      <c r="L145" s="32">
        <v>29.972555555555559</v>
      </c>
      <c r="M145" s="32">
        <v>16.426000000000002</v>
      </c>
      <c r="N145" s="32">
        <v>7.9453333333333349</v>
      </c>
      <c r="O145" s="32">
        <v>5.6012222222222228</v>
      </c>
      <c r="P145" s="32">
        <v>22.233888888888885</v>
      </c>
      <c r="Q145" s="32">
        <v>22.233888888888885</v>
      </c>
      <c r="R145" s="32">
        <v>0</v>
      </c>
      <c r="S145" s="32">
        <v>76.201333333333338</v>
      </c>
      <c r="T145" s="32">
        <v>76.201333333333338</v>
      </c>
      <c r="U145" s="32">
        <v>0</v>
      </c>
      <c r="V145" s="32">
        <v>0</v>
      </c>
      <c r="W145" s="32">
        <v>12.935222222222226</v>
      </c>
      <c r="X145" s="32">
        <v>3.7427777777777789</v>
      </c>
      <c r="Y145" s="32">
        <v>0</v>
      </c>
      <c r="Z145" s="32">
        <v>0</v>
      </c>
      <c r="AA145" s="32">
        <v>5.3452222222222252</v>
      </c>
      <c r="AB145" s="32">
        <v>0</v>
      </c>
      <c r="AC145" s="32">
        <v>3.8472222222222223</v>
      </c>
      <c r="AD145" s="32">
        <v>0</v>
      </c>
      <c r="AE145" s="32">
        <v>0</v>
      </c>
      <c r="AF145" t="s">
        <v>110</v>
      </c>
      <c r="AG145">
        <v>10</v>
      </c>
      <c r="AH145"/>
    </row>
    <row r="146" spans="1:34" x14ac:dyDescent="0.25">
      <c r="A146" t="s">
        <v>546</v>
      </c>
      <c r="B146" t="s">
        <v>296</v>
      </c>
      <c r="C146" t="s">
        <v>387</v>
      </c>
      <c r="D146" t="s">
        <v>492</v>
      </c>
      <c r="E146" s="32">
        <v>57.766666666666666</v>
      </c>
      <c r="F146" s="32">
        <v>3.7079880746297369</v>
      </c>
      <c r="G146" s="32">
        <v>3.4918445854972111</v>
      </c>
      <c r="H146" s="32">
        <v>0.84905174071936895</v>
      </c>
      <c r="I146" s="32">
        <v>0.6343758415079821</v>
      </c>
      <c r="J146" s="32">
        <v>214.19811111111113</v>
      </c>
      <c r="K146" s="32">
        <v>201.71222222222224</v>
      </c>
      <c r="L146" s="32">
        <v>49.04688888888888</v>
      </c>
      <c r="M146" s="32">
        <v>36.645777777777766</v>
      </c>
      <c r="N146" s="32">
        <v>7.0526666666666653</v>
      </c>
      <c r="O146" s="32">
        <v>5.3484444444444463</v>
      </c>
      <c r="P146" s="32">
        <v>34.221000000000018</v>
      </c>
      <c r="Q146" s="32">
        <v>34.136222222222237</v>
      </c>
      <c r="R146" s="32">
        <v>8.4777777777777771E-2</v>
      </c>
      <c r="S146" s="32">
        <v>130.93022222222223</v>
      </c>
      <c r="T146" s="32">
        <v>130.93022222222223</v>
      </c>
      <c r="U146" s="32">
        <v>0</v>
      </c>
      <c r="V146" s="32">
        <v>0</v>
      </c>
      <c r="W146" s="32">
        <v>0</v>
      </c>
      <c r="X146" s="32">
        <v>0</v>
      </c>
      <c r="Y146" s="32">
        <v>0</v>
      </c>
      <c r="Z146" s="32">
        <v>0</v>
      </c>
      <c r="AA146" s="32">
        <v>0</v>
      </c>
      <c r="AB146" s="32">
        <v>0</v>
      </c>
      <c r="AC146" s="32">
        <v>0</v>
      </c>
      <c r="AD146" s="32">
        <v>0</v>
      </c>
      <c r="AE146" s="32">
        <v>0</v>
      </c>
      <c r="AF146" t="s">
        <v>101</v>
      </c>
      <c r="AG146">
        <v>10</v>
      </c>
      <c r="AH146"/>
    </row>
    <row r="147" spans="1:34" x14ac:dyDescent="0.25">
      <c r="A147" t="s">
        <v>546</v>
      </c>
      <c r="B147" t="s">
        <v>273</v>
      </c>
      <c r="C147" t="s">
        <v>442</v>
      </c>
      <c r="D147" t="s">
        <v>497</v>
      </c>
      <c r="E147" s="32">
        <v>51.766666666666666</v>
      </c>
      <c r="F147" s="32">
        <v>3.6440652500536599</v>
      </c>
      <c r="G147" s="32">
        <v>3.2088624168276456</v>
      </c>
      <c r="H147" s="32">
        <v>0.92203477141017365</v>
      </c>
      <c r="I147" s="32">
        <v>0.59228160549474129</v>
      </c>
      <c r="J147" s="32">
        <v>188.64111111111112</v>
      </c>
      <c r="K147" s="32">
        <v>166.11211111111112</v>
      </c>
      <c r="L147" s="32">
        <v>47.730666666666657</v>
      </c>
      <c r="M147" s="32">
        <v>30.66044444444444</v>
      </c>
      <c r="N147" s="32">
        <v>11.470555555555553</v>
      </c>
      <c r="O147" s="32">
        <v>5.5996666666666641</v>
      </c>
      <c r="P147" s="32">
        <v>39.343666666666678</v>
      </c>
      <c r="Q147" s="32">
        <v>33.884888888888902</v>
      </c>
      <c r="R147" s="32">
        <v>5.458777777777776</v>
      </c>
      <c r="S147" s="32">
        <v>101.56677777777779</v>
      </c>
      <c r="T147" s="32">
        <v>101.56677777777779</v>
      </c>
      <c r="U147" s="32">
        <v>0</v>
      </c>
      <c r="V147" s="32">
        <v>0</v>
      </c>
      <c r="W147" s="32">
        <v>20.730555555555558</v>
      </c>
      <c r="X147" s="32">
        <v>0</v>
      </c>
      <c r="Y147" s="32">
        <v>0</v>
      </c>
      <c r="Z147" s="32">
        <v>0</v>
      </c>
      <c r="AA147" s="32">
        <v>0.39444444444444443</v>
      </c>
      <c r="AB147" s="32">
        <v>0</v>
      </c>
      <c r="AC147" s="32">
        <v>20.336111111111112</v>
      </c>
      <c r="AD147" s="32">
        <v>0</v>
      </c>
      <c r="AE147" s="32">
        <v>0</v>
      </c>
      <c r="AF147" t="s">
        <v>78</v>
      </c>
      <c r="AG147">
        <v>10</v>
      </c>
      <c r="AH147"/>
    </row>
    <row r="148" spans="1:34" x14ac:dyDescent="0.25">
      <c r="A148" t="s">
        <v>546</v>
      </c>
      <c r="B148" t="s">
        <v>331</v>
      </c>
      <c r="C148" t="s">
        <v>399</v>
      </c>
      <c r="D148" t="s">
        <v>496</v>
      </c>
      <c r="E148" s="32">
        <v>37.177777777777777</v>
      </c>
      <c r="F148" s="32">
        <v>4.7475791990436358</v>
      </c>
      <c r="G148" s="32">
        <v>4.3387806335923509</v>
      </c>
      <c r="H148" s="32">
        <v>0.99933353257621038</v>
      </c>
      <c r="I148" s="32">
        <v>0.59053496712492526</v>
      </c>
      <c r="J148" s="32">
        <v>176.50444444444452</v>
      </c>
      <c r="K148" s="32">
        <v>161.30622222222229</v>
      </c>
      <c r="L148" s="32">
        <v>37.152999999999999</v>
      </c>
      <c r="M148" s="32">
        <v>21.954777777777775</v>
      </c>
      <c r="N148" s="32">
        <v>9.5101111111111098</v>
      </c>
      <c r="O148" s="32">
        <v>5.6881111111111133</v>
      </c>
      <c r="P148" s="32">
        <v>16.763333333333343</v>
      </c>
      <c r="Q148" s="32">
        <v>16.763333333333343</v>
      </c>
      <c r="R148" s="32">
        <v>0</v>
      </c>
      <c r="S148" s="32">
        <v>122.58811111111117</v>
      </c>
      <c r="T148" s="32">
        <v>122.58811111111117</v>
      </c>
      <c r="U148" s="32">
        <v>0</v>
      </c>
      <c r="V148" s="32">
        <v>0</v>
      </c>
      <c r="W148" s="32">
        <v>0</v>
      </c>
      <c r="X148" s="32">
        <v>0</v>
      </c>
      <c r="Y148" s="32">
        <v>0</v>
      </c>
      <c r="Z148" s="32">
        <v>0</v>
      </c>
      <c r="AA148" s="32">
        <v>0</v>
      </c>
      <c r="AB148" s="32">
        <v>0</v>
      </c>
      <c r="AC148" s="32">
        <v>0</v>
      </c>
      <c r="AD148" s="32">
        <v>0</v>
      </c>
      <c r="AE148" s="32">
        <v>0</v>
      </c>
      <c r="AF148" t="s">
        <v>138</v>
      </c>
      <c r="AG148">
        <v>10</v>
      </c>
      <c r="AH148"/>
    </row>
    <row r="149" spans="1:34" x14ac:dyDescent="0.25">
      <c r="A149" t="s">
        <v>546</v>
      </c>
      <c r="B149" t="s">
        <v>368</v>
      </c>
      <c r="C149" t="s">
        <v>431</v>
      </c>
      <c r="D149" t="s">
        <v>480</v>
      </c>
      <c r="E149" s="32">
        <v>19.977777777777778</v>
      </c>
      <c r="F149" s="32">
        <v>4.0747385984427149</v>
      </c>
      <c r="G149" s="32">
        <v>3.7458286985539502</v>
      </c>
      <c r="H149" s="32">
        <v>0.86036707452725247</v>
      </c>
      <c r="I149" s="32">
        <v>0.5314571746384873</v>
      </c>
      <c r="J149" s="32">
        <v>81.404222222222245</v>
      </c>
      <c r="K149" s="32">
        <v>74.833333333333357</v>
      </c>
      <c r="L149" s="32">
        <v>17.188222222222223</v>
      </c>
      <c r="M149" s="32">
        <v>10.617333333333335</v>
      </c>
      <c r="N149" s="32">
        <v>0.88277777777777777</v>
      </c>
      <c r="O149" s="32">
        <v>5.6881111111111116</v>
      </c>
      <c r="P149" s="32">
        <v>17.460555555555555</v>
      </c>
      <c r="Q149" s="32">
        <v>17.460555555555555</v>
      </c>
      <c r="R149" s="32">
        <v>0</v>
      </c>
      <c r="S149" s="32">
        <v>46.755444444444464</v>
      </c>
      <c r="T149" s="32">
        <v>46.755444444444464</v>
      </c>
      <c r="U149" s="32">
        <v>0</v>
      </c>
      <c r="V149" s="32">
        <v>0</v>
      </c>
      <c r="W149" s="32">
        <v>19.855444444444448</v>
      </c>
      <c r="X149" s="32">
        <v>0</v>
      </c>
      <c r="Y149" s="32">
        <v>0</v>
      </c>
      <c r="Z149" s="32">
        <v>0</v>
      </c>
      <c r="AA149" s="32">
        <v>4.0185555555555554</v>
      </c>
      <c r="AB149" s="32">
        <v>0</v>
      </c>
      <c r="AC149" s="32">
        <v>15.836888888888891</v>
      </c>
      <c r="AD149" s="32">
        <v>0</v>
      </c>
      <c r="AE149" s="32">
        <v>0</v>
      </c>
      <c r="AF149" t="s">
        <v>176</v>
      </c>
      <c r="AG149">
        <v>10</v>
      </c>
      <c r="AH149"/>
    </row>
    <row r="150" spans="1:34" x14ac:dyDescent="0.25">
      <c r="A150" t="s">
        <v>546</v>
      </c>
      <c r="B150" t="s">
        <v>270</v>
      </c>
      <c r="C150" t="s">
        <v>440</v>
      </c>
      <c r="D150" t="s">
        <v>496</v>
      </c>
      <c r="E150" s="32">
        <v>35.044444444444444</v>
      </c>
      <c r="F150" s="32">
        <v>4.3036842105263151</v>
      </c>
      <c r="G150" s="32">
        <v>3.9030342422320858</v>
      </c>
      <c r="H150" s="32">
        <v>0.93575776791376042</v>
      </c>
      <c r="I150" s="32">
        <v>0.70955928979074223</v>
      </c>
      <c r="J150" s="32">
        <v>150.82022222222221</v>
      </c>
      <c r="K150" s="32">
        <v>136.77966666666666</v>
      </c>
      <c r="L150" s="32">
        <v>32.793111111111116</v>
      </c>
      <c r="M150" s="32">
        <v>24.86611111111112</v>
      </c>
      <c r="N150" s="32">
        <v>2.3254444444444444</v>
      </c>
      <c r="O150" s="32">
        <v>5.6015555555555538</v>
      </c>
      <c r="P150" s="32">
        <v>14.440222222222221</v>
      </c>
      <c r="Q150" s="32">
        <v>8.3266666666666644</v>
      </c>
      <c r="R150" s="32">
        <v>6.113555555555557</v>
      </c>
      <c r="S150" s="32">
        <v>103.58688888888888</v>
      </c>
      <c r="T150" s="32">
        <v>103.58688888888888</v>
      </c>
      <c r="U150" s="32">
        <v>0</v>
      </c>
      <c r="V150" s="32">
        <v>0</v>
      </c>
      <c r="W150" s="32">
        <v>0</v>
      </c>
      <c r="X150" s="32">
        <v>0</v>
      </c>
      <c r="Y150" s="32">
        <v>0</v>
      </c>
      <c r="Z150" s="32">
        <v>0</v>
      </c>
      <c r="AA150" s="32">
        <v>0</v>
      </c>
      <c r="AB150" s="32">
        <v>0</v>
      </c>
      <c r="AC150" s="32">
        <v>0</v>
      </c>
      <c r="AD150" s="32">
        <v>0</v>
      </c>
      <c r="AE150" s="32">
        <v>0</v>
      </c>
      <c r="AF150" t="s">
        <v>75</v>
      </c>
      <c r="AG150">
        <v>10</v>
      </c>
      <c r="AH150"/>
    </row>
    <row r="151" spans="1:34" x14ac:dyDescent="0.25">
      <c r="A151" t="s">
        <v>546</v>
      </c>
      <c r="B151" t="s">
        <v>309</v>
      </c>
      <c r="C151" t="s">
        <v>451</v>
      </c>
      <c r="D151" t="s">
        <v>489</v>
      </c>
      <c r="E151" s="32">
        <v>39.611111111111114</v>
      </c>
      <c r="F151" s="32">
        <v>4.2647237026647966</v>
      </c>
      <c r="G151" s="32">
        <v>3.7201851332398315</v>
      </c>
      <c r="H151" s="32">
        <v>1.1021093969144458</v>
      </c>
      <c r="I151" s="32">
        <v>0.69777559607293116</v>
      </c>
      <c r="J151" s="32">
        <v>168.93044444444445</v>
      </c>
      <c r="K151" s="32">
        <v>147.36066666666667</v>
      </c>
      <c r="L151" s="32">
        <v>43.655777777777772</v>
      </c>
      <c r="M151" s="32">
        <v>27.639666666666663</v>
      </c>
      <c r="N151" s="32">
        <v>10.871333333333336</v>
      </c>
      <c r="O151" s="32">
        <v>5.1447777777777786</v>
      </c>
      <c r="P151" s="32">
        <v>17.464555555555553</v>
      </c>
      <c r="Q151" s="32">
        <v>11.910888888888886</v>
      </c>
      <c r="R151" s="32">
        <v>5.5536666666666665</v>
      </c>
      <c r="S151" s="32">
        <v>107.81011111111113</v>
      </c>
      <c r="T151" s="32">
        <v>107.81011111111113</v>
      </c>
      <c r="U151" s="32">
        <v>0</v>
      </c>
      <c r="V151" s="32">
        <v>0</v>
      </c>
      <c r="W151" s="32">
        <v>0</v>
      </c>
      <c r="X151" s="32">
        <v>0</v>
      </c>
      <c r="Y151" s="32">
        <v>0</v>
      </c>
      <c r="Z151" s="32">
        <v>0</v>
      </c>
      <c r="AA151" s="32">
        <v>0</v>
      </c>
      <c r="AB151" s="32">
        <v>0</v>
      </c>
      <c r="AC151" s="32">
        <v>0</v>
      </c>
      <c r="AD151" s="32">
        <v>0</v>
      </c>
      <c r="AE151" s="32">
        <v>0</v>
      </c>
      <c r="AF151" t="s">
        <v>114</v>
      </c>
      <c r="AG151">
        <v>10</v>
      </c>
      <c r="AH151"/>
    </row>
    <row r="152" spans="1:34" x14ac:dyDescent="0.25">
      <c r="A152" t="s">
        <v>546</v>
      </c>
      <c r="B152" t="s">
        <v>367</v>
      </c>
      <c r="C152" t="s">
        <v>388</v>
      </c>
      <c r="D152" t="s">
        <v>471</v>
      </c>
      <c r="E152" s="32">
        <v>63.888888888888886</v>
      </c>
      <c r="F152" s="32">
        <v>4.3742191304347839</v>
      </c>
      <c r="G152" s="32">
        <v>3.7163913043478272</v>
      </c>
      <c r="H152" s="32">
        <v>1.6482573913043488</v>
      </c>
      <c r="I152" s="32">
        <v>0.99042956521739212</v>
      </c>
      <c r="J152" s="32">
        <v>279.46400000000006</v>
      </c>
      <c r="K152" s="32">
        <v>237.43611111111116</v>
      </c>
      <c r="L152" s="32">
        <v>105.30533333333339</v>
      </c>
      <c r="M152" s="32">
        <v>63.277444444444491</v>
      </c>
      <c r="N152" s="32">
        <v>37.20011111111112</v>
      </c>
      <c r="O152" s="32">
        <v>4.8277777777777775</v>
      </c>
      <c r="P152" s="32">
        <v>13.92966666666667</v>
      </c>
      <c r="Q152" s="32">
        <v>13.92966666666667</v>
      </c>
      <c r="R152" s="32">
        <v>0</v>
      </c>
      <c r="S152" s="32">
        <v>160.22900000000001</v>
      </c>
      <c r="T152" s="32">
        <v>138.55500000000001</v>
      </c>
      <c r="U152" s="32">
        <v>21.673999999999999</v>
      </c>
      <c r="V152" s="32">
        <v>0</v>
      </c>
      <c r="W152" s="32">
        <v>0</v>
      </c>
      <c r="X152" s="32">
        <v>0</v>
      </c>
      <c r="Y152" s="32">
        <v>0</v>
      </c>
      <c r="Z152" s="32">
        <v>0</v>
      </c>
      <c r="AA152" s="32">
        <v>0</v>
      </c>
      <c r="AB152" s="32">
        <v>0</v>
      </c>
      <c r="AC152" s="32">
        <v>0</v>
      </c>
      <c r="AD152" s="32">
        <v>0</v>
      </c>
      <c r="AE152" s="32">
        <v>0</v>
      </c>
      <c r="AF152" t="s">
        <v>175</v>
      </c>
      <c r="AG152">
        <v>10</v>
      </c>
      <c r="AH152"/>
    </row>
    <row r="153" spans="1:34" x14ac:dyDescent="0.25">
      <c r="A153" t="s">
        <v>546</v>
      </c>
      <c r="B153" t="s">
        <v>353</v>
      </c>
      <c r="C153" t="s">
        <v>464</v>
      </c>
      <c r="D153" t="s">
        <v>481</v>
      </c>
      <c r="E153" s="32">
        <v>93.6</v>
      </c>
      <c r="F153" s="32">
        <v>4.0212191358024691</v>
      </c>
      <c r="G153" s="32">
        <v>3.8255876068376073</v>
      </c>
      <c r="H153" s="32">
        <v>0.5401828110161444</v>
      </c>
      <c r="I153" s="32">
        <v>0.46610873694207033</v>
      </c>
      <c r="J153" s="32">
        <v>376.38611111111112</v>
      </c>
      <c r="K153" s="32">
        <v>358.07500000000005</v>
      </c>
      <c r="L153" s="32">
        <v>50.561111111111117</v>
      </c>
      <c r="M153" s="32">
        <v>43.62777777777778</v>
      </c>
      <c r="N153" s="32">
        <v>1.2444444444444445</v>
      </c>
      <c r="O153" s="32">
        <v>5.6888888888888891</v>
      </c>
      <c r="P153" s="32">
        <v>95.688888888888897</v>
      </c>
      <c r="Q153" s="32">
        <v>84.311111111111117</v>
      </c>
      <c r="R153" s="32">
        <v>11.377777777777778</v>
      </c>
      <c r="S153" s="32">
        <v>230.13611111111109</v>
      </c>
      <c r="T153" s="32">
        <v>195.7861111111111</v>
      </c>
      <c r="U153" s="32">
        <v>34.35</v>
      </c>
      <c r="V153" s="32">
        <v>0</v>
      </c>
      <c r="W153" s="32">
        <v>23.81111111111111</v>
      </c>
      <c r="X153" s="32">
        <v>10.080555555555556</v>
      </c>
      <c r="Y153" s="32">
        <v>0</v>
      </c>
      <c r="Z153" s="32">
        <v>0</v>
      </c>
      <c r="AA153" s="32">
        <v>2.6388888888888888</v>
      </c>
      <c r="AB153" s="32">
        <v>0</v>
      </c>
      <c r="AC153" s="32">
        <v>11.091666666666667</v>
      </c>
      <c r="AD153" s="32">
        <v>0</v>
      </c>
      <c r="AE153" s="32">
        <v>0</v>
      </c>
      <c r="AF153" t="s">
        <v>161</v>
      </c>
      <c r="AG153">
        <v>10</v>
      </c>
      <c r="AH153"/>
    </row>
    <row r="154" spans="1:34" x14ac:dyDescent="0.25">
      <c r="A154" t="s">
        <v>546</v>
      </c>
      <c r="B154" t="s">
        <v>299</v>
      </c>
      <c r="C154" t="s">
        <v>391</v>
      </c>
      <c r="D154" t="s">
        <v>478</v>
      </c>
      <c r="E154" s="32">
        <v>2.8888888888888888</v>
      </c>
      <c r="F154" s="32">
        <v>5.244192307692308</v>
      </c>
      <c r="G154" s="32">
        <v>4.6076923076923082</v>
      </c>
      <c r="H154" s="32">
        <v>0.68957692307692298</v>
      </c>
      <c r="I154" s="32">
        <v>0.22253846153846152</v>
      </c>
      <c r="J154" s="32">
        <v>15.149888888888889</v>
      </c>
      <c r="K154" s="32">
        <v>13.311111111111112</v>
      </c>
      <c r="L154" s="32">
        <v>1.9921111111111109</v>
      </c>
      <c r="M154" s="32">
        <v>0.64288888888888884</v>
      </c>
      <c r="N154" s="32">
        <v>0.10477777777777778</v>
      </c>
      <c r="O154" s="32">
        <v>1.2444444444444445</v>
      </c>
      <c r="P154" s="32">
        <v>5.6564444444444444</v>
      </c>
      <c r="Q154" s="32">
        <v>5.1668888888888889</v>
      </c>
      <c r="R154" s="32">
        <v>0.48955555555555558</v>
      </c>
      <c r="S154" s="32">
        <v>7.5013333333333341</v>
      </c>
      <c r="T154" s="32">
        <v>6.2533333333333339</v>
      </c>
      <c r="U154" s="32">
        <v>1.248</v>
      </c>
      <c r="V154" s="32">
        <v>0</v>
      </c>
      <c r="W154" s="32">
        <v>0</v>
      </c>
      <c r="X154" s="32">
        <v>0</v>
      </c>
      <c r="Y154" s="32">
        <v>0</v>
      </c>
      <c r="Z154" s="32">
        <v>0</v>
      </c>
      <c r="AA154" s="32">
        <v>0</v>
      </c>
      <c r="AB154" s="32">
        <v>0</v>
      </c>
      <c r="AC154" s="32">
        <v>0</v>
      </c>
      <c r="AD154" s="32">
        <v>0</v>
      </c>
      <c r="AE154" s="32">
        <v>0</v>
      </c>
      <c r="AF154" t="s">
        <v>104</v>
      </c>
      <c r="AG154">
        <v>10</v>
      </c>
      <c r="AH154"/>
    </row>
    <row r="155" spans="1:34" x14ac:dyDescent="0.25">
      <c r="A155" t="s">
        <v>546</v>
      </c>
      <c r="B155" t="s">
        <v>202</v>
      </c>
      <c r="C155" t="s">
        <v>408</v>
      </c>
      <c r="D155" t="s">
        <v>484</v>
      </c>
      <c r="E155" s="32">
        <v>28.088888888888889</v>
      </c>
      <c r="F155" s="32">
        <v>6.1246835443037959</v>
      </c>
      <c r="G155" s="32">
        <v>5.776582278481011</v>
      </c>
      <c r="H155" s="32">
        <v>2.1263963607594936</v>
      </c>
      <c r="I155" s="32">
        <v>1.7782950949367089</v>
      </c>
      <c r="J155" s="32">
        <v>172.0355555555555</v>
      </c>
      <c r="K155" s="32">
        <v>162.25777777777773</v>
      </c>
      <c r="L155" s="32">
        <v>59.728111111111104</v>
      </c>
      <c r="M155" s="32">
        <v>49.950333333333333</v>
      </c>
      <c r="N155" s="32">
        <v>4.8888888888888893</v>
      </c>
      <c r="O155" s="32">
        <v>4.8888888888888893</v>
      </c>
      <c r="P155" s="32">
        <v>17.121222222222219</v>
      </c>
      <c r="Q155" s="32">
        <v>17.121222222222219</v>
      </c>
      <c r="R155" s="32">
        <v>0</v>
      </c>
      <c r="S155" s="32">
        <v>95.186222222222199</v>
      </c>
      <c r="T155" s="32">
        <v>95.186222222222199</v>
      </c>
      <c r="U155" s="32">
        <v>0</v>
      </c>
      <c r="V155" s="32">
        <v>0</v>
      </c>
      <c r="W155" s="32">
        <v>0</v>
      </c>
      <c r="X155" s="32">
        <v>0</v>
      </c>
      <c r="Y155" s="32">
        <v>0</v>
      </c>
      <c r="Z155" s="32">
        <v>0</v>
      </c>
      <c r="AA155" s="32">
        <v>0</v>
      </c>
      <c r="AB155" s="32">
        <v>0</v>
      </c>
      <c r="AC155" s="32">
        <v>0</v>
      </c>
      <c r="AD155" s="32">
        <v>0</v>
      </c>
      <c r="AE155" s="32">
        <v>0</v>
      </c>
      <c r="AF155" t="s">
        <v>7</v>
      </c>
      <c r="AG155">
        <v>10</v>
      </c>
      <c r="AH155"/>
    </row>
    <row r="156" spans="1:34" x14ac:dyDescent="0.25">
      <c r="A156" t="s">
        <v>546</v>
      </c>
      <c r="B156" t="s">
        <v>248</v>
      </c>
      <c r="C156" t="s">
        <v>409</v>
      </c>
      <c r="D156" t="s">
        <v>480</v>
      </c>
      <c r="E156" s="32">
        <v>63.155555555555559</v>
      </c>
      <c r="F156" s="32">
        <v>3.5243807178043629</v>
      </c>
      <c r="G156" s="32">
        <v>3.3412790288529206</v>
      </c>
      <c r="H156" s="32">
        <v>0.48152005629838135</v>
      </c>
      <c r="I156" s="32">
        <v>0.29841836734693872</v>
      </c>
      <c r="J156" s="32">
        <v>222.58422222222222</v>
      </c>
      <c r="K156" s="32">
        <v>211.02033333333335</v>
      </c>
      <c r="L156" s="32">
        <v>30.410666666666664</v>
      </c>
      <c r="M156" s="32">
        <v>18.846777777777774</v>
      </c>
      <c r="N156" s="32">
        <v>5.875</v>
      </c>
      <c r="O156" s="32">
        <v>5.6888888888888891</v>
      </c>
      <c r="P156" s="32">
        <v>53.946222222222218</v>
      </c>
      <c r="Q156" s="32">
        <v>53.946222222222218</v>
      </c>
      <c r="R156" s="32">
        <v>0</v>
      </c>
      <c r="S156" s="32">
        <v>138.22733333333335</v>
      </c>
      <c r="T156" s="32">
        <v>106.77844444444447</v>
      </c>
      <c r="U156" s="32">
        <v>31.448888888888884</v>
      </c>
      <c r="V156" s="32">
        <v>0</v>
      </c>
      <c r="W156" s="32">
        <v>69.078222222222223</v>
      </c>
      <c r="X156" s="32">
        <v>5.4349999999999996</v>
      </c>
      <c r="Y156" s="32">
        <v>0</v>
      </c>
      <c r="Z156" s="32">
        <v>0</v>
      </c>
      <c r="AA156" s="32">
        <v>13.659444444444446</v>
      </c>
      <c r="AB156" s="32">
        <v>0</v>
      </c>
      <c r="AC156" s="32">
        <v>49.983777777777775</v>
      </c>
      <c r="AD156" s="32">
        <v>0</v>
      </c>
      <c r="AE156" s="32">
        <v>0</v>
      </c>
      <c r="AF156" t="s">
        <v>53</v>
      </c>
      <c r="AG156">
        <v>10</v>
      </c>
      <c r="AH156"/>
    </row>
    <row r="157" spans="1:34" x14ac:dyDescent="0.25">
      <c r="A157" t="s">
        <v>546</v>
      </c>
      <c r="B157" t="s">
        <v>308</v>
      </c>
      <c r="C157" t="s">
        <v>408</v>
      </c>
      <c r="D157" t="s">
        <v>484</v>
      </c>
      <c r="E157" s="32">
        <v>96.933333333333337</v>
      </c>
      <c r="F157" s="32">
        <v>4.559885373681797</v>
      </c>
      <c r="G157" s="32">
        <v>4.1335900962861061</v>
      </c>
      <c r="H157" s="32">
        <v>0.87656006419073795</v>
      </c>
      <c r="I157" s="32">
        <v>0.52113250802384214</v>
      </c>
      <c r="J157" s="32">
        <v>442.00488888888884</v>
      </c>
      <c r="K157" s="32">
        <v>400.68266666666659</v>
      </c>
      <c r="L157" s="32">
        <v>84.967888888888865</v>
      </c>
      <c r="M157" s="32">
        <v>50.515111111111096</v>
      </c>
      <c r="N157" s="32">
        <v>28.941666666666666</v>
      </c>
      <c r="O157" s="32">
        <v>5.5111111111111111</v>
      </c>
      <c r="P157" s="32">
        <v>98.651777777777767</v>
      </c>
      <c r="Q157" s="32">
        <v>91.782333333333327</v>
      </c>
      <c r="R157" s="32">
        <v>6.8694444444444445</v>
      </c>
      <c r="S157" s="32">
        <v>258.38522222222218</v>
      </c>
      <c r="T157" s="32">
        <v>201.32411111111108</v>
      </c>
      <c r="U157" s="32">
        <v>32.725000000000001</v>
      </c>
      <c r="V157" s="32">
        <v>24.336111111111112</v>
      </c>
      <c r="W157" s="32">
        <v>66.549333333333323</v>
      </c>
      <c r="X157" s="32">
        <v>7.345666666666669</v>
      </c>
      <c r="Y157" s="32">
        <v>0</v>
      </c>
      <c r="Z157" s="32">
        <v>0</v>
      </c>
      <c r="AA157" s="32">
        <v>26.160111111111103</v>
      </c>
      <c r="AB157" s="32">
        <v>0</v>
      </c>
      <c r="AC157" s="32">
        <v>33.043555555555557</v>
      </c>
      <c r="AD157" s="32">
        <v>0</v>
      </c>
      <c r="AE157" s="32">
        <v>0</v>
      </c>
      <c r="AF157" t="s">
        <v>113</v>
      </c>
      <c r="AG157">
        <v>10</v>
      </c>
      <c r="AH157"/>
    </row>
    <row r="158" spans="1:34" x14ac:dyDescent="0.25">
      <c r="A158" t="s">
        <v>546</v>
      </c>
      <c r="B158" t="s">
        <v>328</v>
      </c>
      <c r="C158" t="s">
        <v>406</v>
      </c>
      <c r="D158" t="s">
        <v>481</v>
      </c>
      <c r="E158" s="32">
        <v>30.855555555555554</v>
      </c>
      <c r="F158" s="32">
        <v>3.8348649621894131</v>
      </c>
      <c r="G158" s="32">
        <v>3.6677781778898093</v>
      </c>
      <c r="H158" s="32">
        <v>1.0955779618293124</v>
      </c>
      <c r="I158" s="32">
        <v>0.92849117752970833</v>
      </c>
      <c r="J158" s="32">
        <v>118.32688888888889</v>
      </c>
      <c r="K158" s="32">
        <v>113.17133333333334</v>
      </c>
      <c r="L158" s="32">
        <v>33.80466666666667</v>
      </c>
      <c r="M158" s="32">
        <v>28.649111111111111</v>
      </c>
      <c r="N158" s="32">
        <v>0</v>
      </c>
      <c r="O158" s="32">
        <v>5.1555555555555559</v>
      </c>
      <c r="P158" s="32">
        <v>12.891666666666667</v>
      </c>
      <c r="Q158" s="32">
        <v>12.891666666666667</v>
      </c>
      <c r="R158" s="32">
        <v>0</v>
      </c>
      <c r="S158" s="32">
        <v>71.63055555555556</v>
      </c>
      <c r="T158" s="32">
        <v>70.62777777777778</v>
      </c>
      <c r="U158" s="32">
        <v>1.0027777777777778</v>
      </c>
      <c r="V158" s="32">
        <v>0</v>
      </c>
      <c r="W158" s="32">
        <v>1.1491111111111112</v>
      </c>
      <c r="X158" s="32">
        <v>0.97688888888888892</v>
      </c>
      <c r="Y158" s="32">
        <v>0</v>
      </c>
      <c r="Z158" s="32">
        <v>0</v>
      </c>
      <c r="AA158" s="32">
        <v>0</v>
      </c>
      <c r="AB158" s="32">
        <v>0</v>
      </c>
      <c r="AC158" s="32">
        <v>0.17222222222222222</v>
      </c>
      <c r="AD158" s="32">
        <v>0</v>
      </c>
      <c r="AE158" s="32">
        <v>0</v>
      </c>
      <c r="AF158" t="s">
        <v>134</v>
      </c>
      <c r="AG158">
        <v>10</v>
      </c>
      <c r="AH158"/>
    </row>
    <row r="159" spans="1:34" x14ac:dyDescent="0.25">
      <c r="A159" t="s">
        <v>546</v>
      </c>
      <c r="B159" t="s">
        <v>274</v>
      </c>
      <c r="C159" t="s">
        <v>406</v>
      </c>
      <c r="D159" t="s">
        <v>481</v>
      </c>
      <c r="E159" s="32">
        <v>82.466666666666669</v>
      </c>
      <c r="F159" s="32">
        <v>4.3449043384532473</v>
      </c>
      <c r="G159" s="32">
        <v>3.955032336297494</v>
      </c>
      <c r="H159" s="32">
        <v>0.86214766909188889</v>
      </c>
      <c r="I159" s="32">
        <v>0.75360414982484503</v>
      </c>
      <c r="J159" s="32">
        <v>358.30977777777781</v>
      </c>
      <c r="K159" s="32">
        <v>326.15833333333336</v>
      </c>
      <c r="L159" s="32">
        <v>71.098444444444439</v>
      </c>
      <c r="M159" s="32">
        <v>62.147222222222226</v>
      </c>
      <c r="N159" s="32">
        <v>3.35</v>
      </c>
      <c r="O159" s="32">
        <v>5.6012222222222228</v>
      </c>
      <c r="P159" s="32">
        <v>90.091888888888889</v>
      </c>
      <c r="Q159" s="32">
        <v>66.891666666666666</v>
      </c>
      <c r="R159" s="32">
        <v>23.200222222222227</v>
      </c>
      <c r="S159" s="32">
        <v>197.11944444444444</v>
      </c>
      <c r="T159" s="32">
        <v>172.30833333333334</v>
      </c>
      <c r="U159" s="32">
        <v>24.81111111111111</v>
      </c>
      <c r="V159" s="32">
        <v>0</v>
      </c>
      <c r="W159" s="32">
        <v>6.4486666666666679</v>
      </c>
      <c r="X159" s="32">
        <v>0.66666666666666663</v>
      </c>
      <c r="Y159" s="32">
        <v>0</v>
      </c>
      <c r="Z159" s="32">
        <v>4.2678888888888897</v>
      </c>
      <c r="AA159" s="32">
        <v>0</v>
      </c>
      <c r="AB159" s="32">
        <v>1.5141111111111112</v>
      </c>
      <c r="AC159" s="32">
        <v>0</v>
      </c>
      <c r="AD159" s="32">
        <v>0</v>
      </c>
      <c r="AE159" s="32">
        <v>0</v>
      </c>
      <c r="AF159" t="s">
        <v>79</v>
      </c>
      <c r="AG159">
        <v>10</v>
      </c>
      <c r="AH159"/>
    </row>
    <row r="160" spans="1:34" x14ac:dyDescent="0.25">
      <c r="A160" t="s">
        <v>546</v>
      </c>
      <c r="B160" t="s">
        <v>220</v>
      </c>
      <c r="C160" t="s">
        <v>420</v>
      </c>
      <c r="D160" t="s">
        <v>488</v>
      </c>
      <c r="E160" s="32">
        <v>76.322222222222223</v>
      </c>
      <c r="F160" s="32">
        <v>3.2082632115300624</v>
      </c>
      <c r="G160" s="32">
        <v>2.9933862279807832</v>
      </c>
      <c r="H160" s="32">
        <v>0.76933032464696482</v>
      </c>
      <c r="I160" s="32">
        <v>0.60743630805066251</v>
      </c>
      <c r="J160" s="32">
        <v>244.86177777777777</v>
      </c>
      <c r="K160" s="32">
        <v>228.46188888888889</v>
      </c>
      <c r="L160" s="32">
        <v>58.717000000000013</v>
      </c>
      <c r="M160" s="32">
        <v>46.360888888888894</v>
      </c>
      <c r="N160" s="32">
        <v>12.300555555555558</v>
      </c>
      <c r="O160" s="32">
        <v>5.5555555555555552E-2</v>
      </c>
      <c r="P160" s="32">
        <v>61.954444444444441</v>
      </c>
      <c r="Q160" s="32">
        <v>57.910666666666664</v>
      </c>
      <c r="R160" s="32">
        <v>4.0437777777777777</v>
      </c>
      <c r="S160" s="32">
        <v>124.19033333333334</v>
      </c>
      <c r="T160" s="32">
        <v>104.24744444444445</v>
      </c>
      <c r="U160" s="32">
        <v>19.942888888888891</v>
      </c>
      <c r="V160" s="32">
        <v>0</v>
      </c>
      <c r="W160" s="32">
        <v>49.909444444444418</v>
      </c>
      <c r="X160" s="32">
        <v>0</v>
      </c>
      <c r="Y160" s="32">
        <v>0.52666666666666662</v>
      </c>
      <c r="Z160" s="32">
        <v>5.5555555555555552E-2</v>
      </c>
      <c r="AA160" s="32">
        <v>0</v>
      </c>
      <c r="AB160" s="32">
        <v>0.2722222222222222</v>
      </c>
      <c r="AC160" s="32">
        <v>40.311111111111089</v>
      </c>
      <c r="AD160" s="32">
        <v>8.7438888888888862</v>
      </c>
      <c r="AE160" s="32">
        <v>0</v>
      </c>
      <c r="AF160" t="s">
        <v>25</v>
      </c>
      <c r="AG160">
        <v>10</v>
      </c>
      <c r="AH160"/>
    </row>
    <row r="161" spans="1:34" x14ac:dyDescent="0.25">
      <c r="A161" t="s">
        <v>546</v>
      </c>
      <c r="B161" t="s">
        <v>192</v>
      </c>
      <c r="C161" t="s">
        <v>391</v>
      </c>
      <c r="D161" t="s">
        <v>478</v>
      </c>
      <c r="E161" s="32">
        <v>37.81111111111111</v>
      </c>
      <c r="F161" s="32">
        <v>4.9619688510138111</v>
      </c>
      <c r="G161" s="32">
        <v>4.707414046429621</v>
      </c>
      <c r="H161" s="32">
        <v>1.4400528945048487</v>
      </c>
      <c r="I161" s="32">
        <v>1.1854980899206584</v>
      </c>
      <c r="J161" s="32">
        <v>187.61755555555555</v>
      </c>
      <c r="K161" s="32">
        <v>177.99255555555555</v>
      </c>
      <c r="L161" s="32">
        <v>54.45</v>
      </c>
      <c r="M161" s="32">
        <v>44.825000000000003</v>
      </c>
      <c r="N161" s="32">
        <v>3.9361111111111109</v>
      </c>
      <c r="O161" s="32">
        <v>5.6888888888888891</v>
      </c>
      <c r="P161" s="32">
        <v>17.105555555555554</v>
      </c>
      <c r="Q161" s="32">
        <v>17.105555555555554</v>
      </c>
      <c r="R161" s="32">
        <v>0</v>
      </c>
      <c r="S161" s="32">
        <v>116.062</v>
      </c>
      <c r="T161" s="32">
        <v>116.062</v>
      </c>
      <c r="U161" s="32">
        <v>0</v>
      </c>
      <c r="V161" s="32">
        <v>0</v>
      </c>
      <c r="W161" s="32">
        <v>7.8008888888888892</v>
      </c>
      <c r="X161" s="32">
        <v>5.6888888888888891</v>
      </c>
      <c r="Y161" s="32">
        <v>0</v>
      </c>
      <c r="Z161" s="32">
        <v>0</v>
      </c>
      <c r="AA161" s="32">
        <v>0</v>
      </c>
      <c r="AB161" s="32">
        <v>0</v>
      </c>
      <c r="AC161" s="32">
        <v>2.1120000000000001</v>
      </c>
      <c r="AD161" s="32">
        <v>0</v>
      </c>
      <c r="AE161" s="32">
        <v>0</v>
      </c>
      <c r="AF161" t="s">
        <v>137</v>
      </c>
      <c r="AG161">
        <v>10</v>
      </c>
      <c r="AH161"/>
    </row>
    <row r="162" spans="1:34" x14ac:dyDescent="0.25">
      <c r="A162" t="s">
        <v>546</v>
      </c>
      <c r="B162" t="s">
        <v>362</v>
      </c>
      <c r="C162" t="s">
        <v>386</v>
      </c>
      <c r="D162" t="s">
        <v>476</v>
      </c>
      <c r="E162" s="32">
        <v>37.822222222222223</v>
      </c>
      <c r="F162" s="32">
        <v>3.9666803760282017</v>
      </c>
      <c r="G162" s="32">
        <v>3.4893742655699174</v>
      </c>
      <c r="H162" s="32">
        <v>0.84437426556991768</v>
      </c>
      <c r="I162" s="32">
        <v>0.36706815511163338</v>
      </c>
      <c r="J162" s="32">
        <v>150.02866666666665</v>
      </c>
      <c r="K162" s="32">
        <v>131.97588888888887</v>
      </c>
      <c r="L162" s="32">
        <v>31.93611111111111</v>
      </c>
      <c r="M162" s="32">
        <v>13.883333333333333</v>
      </c>
      <c r="N162" s="32">
        <v>12.397222222222222</v>
      </c>
      <c r="O162" s="32">
        <v>5.6555555555555559</v>
      </c>
      <c r="P162" s="32">
        <v>32.258333333333333</v>
      </c>
      <c r="Q162" s="32">
        <v>32.258333333333333</v>
      </c>
      <c r="R162" s="32">
        <v>0</v>
      </c>
      <c r="S162" s="32">
        <v>85.834222222222223</v>
      </c>
      <c r="T162" s="32">
        <v>59.925888888888885</v>
      </c>
      <c r="U162" s="32">
        <v>25.908333333333335</v>
      </c>
      <c r="V162" s="32">
        <v>0</v>
      </c>
      <c r="W162" s="32">
        <v>9.1397777777777769</v>
      </c>
      <c r="X162" s="32">
        <v>0</v>
      </c>
      <c r="Y162" s="32">
        <v>0</v>
      </c>
      <c r="Z162" s="32">
        <v>0</v>
      </c>
      <c r="AA162" s="32">
        <v>0</v>
      </c>
      <c r="AB162" s="32">
        <v>0</v>
      </c>
      <c r="AC162" s="32">
        <v>5.589777777777778</v>
      </c>
      <c r="AD162" s="32">
        <v>3.55</v>
      </c>
      <c r="AE162" s="32">
        <v>0</v>
      </c>
      <c r="AF162" t="s">
        <v>170</v>
      </c>
      <c r="AG162">
        <v>10</v>
      </c>
      <c r="AH162"/>
    </row>
    <row r="163" spans="1:34" x14ac:dyDescent="0.25">
      <c r="A163" t="s">
        <v>546</v>
      </c>
      <c r="B163" t="s">
        <v>253</v>
      </c>
      <c r="C163" t="s">
        <v>406</v>
      </c>
      <c r="D163" t="s">
        <v>481</v>
      </c>
      <c r="E163" s="32">
        <v>85.266666666666666</v>
      </c>
      <c r="F163" s="32">
        <v>3.8351224915298405</v>
      </c>
      <c r="G163" s="32">
        <v>3.6158639562157933</v>
      </c>
      <c r="H163" s="32">
        <v>0.50228303362001547</v>
      </c>
      <c r="I163" s="32">
        <v>0.3959499609069585</v>
      </c>
      <c r="J163" s="32">
        <v>327.00811111111108</v>
      </c>
      <c r="K163" s="32">
        <v>308.31266666666664</v>
      </c>
      <c r="L163" s="32">
        <v>42.827999999999989</v>
      </c>
      <c r="M163" s="32">
        <v>33.761333333333326</v>
      </c>
      <c r="N163" s="32">
        <v>2.9333333333333331</v>
      </c>
      <c r="O163" s="32">
        <v>6.1333333333333337</v>
      </c>
      <c r="P163" s="32">
        <v>103.22499999999999</v>
      </c>
      <c r="Q163" s="32">
        <v>93.596222222222224</v>
      </c>
      <c r="R163" s="32">
        <v>9.6287777777777777</v>
      </c>
      <c r="S163" s="32">
        <v>180.95511111111111</v>
      </c>
      <c r="T163" s="32">
        <v>176.01244444444444</v>
      </c>
      <c r="U163" s="32">
        <v>4.9426666666666659</v>
      </c>
      <c r="V163" s="32">
        <v>0</v>
      </c>
      <c r="W163" s="32">
        <v>0</v>
      </c>
      <c r="X163" s="32">
        <v>0</v>
      </c>
      <c r="Y163" s="32">
        <v>0</v>
      </c>
      <c r="Z163" s="32">
        <v>0</v>
      </c>
      <c r="AA163" s="32">
        <v>0</v>
      </c>
      <c r="AB163" s="32">
        <v>0</v>
      </c>
      <c r="AC163" s="32">
        <v>0</v>
      </c>
      <c r="AD163" s="32">
        <v>0</v>
      </c>
      <c r="AE163" s="32">
        <v>0</v>
      </c>
      <c r="AF163" t="s">
        <v>58</v>
      </c>
      <c r="AG163">
        <v>10</v>
      </c>
      <c r="AH163"/>
    </row>
    <row r="164" spans="1:34" x14ac:dyDescent="0.25">
      <c r="A164" t="s">
        <v>546</v>
      </c>
      <c r="B164" t="s">
        <v>215</v>
      </c>
      <c r="C164" t="s">
        <v>414</v>
      </c>
      <c r="D164" t="s">
        <v>486</v>
      </c>
      <c r="E164" s="32">
        <v>27.466666666666665</v>
      </c>
      <c r="F164" s="32">
        <v>4.4876982200647255</v>
      </c>
      <c r="G164" s="32">
        <v>4.0626375404530757</v>
      </c>
      <c r="H164" s="32">
        <v>1.274878640776699</v>
      </c>
      <c r="I164" s="32">
        <v>0.99514563106796117</v>
      </c>
      <c r="J164" s="32">
        <v>123.26211111111112</v>
      </c>
      <c r="K164" s="32">
        <v>111.58711111111113</v>
      </c>
      <c r="L164" s="32">
        <v>35.016666666666666</v>
      </c>
      <c r="M164" s="32">
        <v>27.333333333333332</v>
      </c>
      <c r="N164" s="32">
        <v>3.2611111111111111</v>
      </c>
      <c r="O164" s="32">
        <v>4.4222222222222225</v>
      </c>
      <c r="P164" s="32">
        <v>21.105555555555554</v>
      </c>
      <c r="Q164" s="32">
        <v>17.113888888888887</v>
      </c>
      <c r="R164" s="32">
        <v>3.9916666666666667</v>
      </c>
      <c r="S164" s="32">
        <v>67.139888888888905</v>
      </c>
      <c r="T164" s="32">
        <v>67.139888888888905</v>
      </c>
      <c r="U164" s="32">
        <v>0</v>
      </c>
      <c r="V164" s="32">
        <v>0</v>
      </c>
      <c r="W164" s="32">
        <v>5.623222222222223</v>
      </c>
      <c r="X164" s="32">
        <v>0</v>
      </c>
      <c r="Y164" s="32">
        <v>0</v>
      </c>
      <c r="Z164" s="32">
        <v>2.7555555555555555</v>
      </c>
      <c r="AA164" s="32">
        <v>0</v>
      </c>
      <c r="AB164" s="32">
        <v>0</v>
      </c>
      <c r="AC164" s="32">
        <v>2.867666666666667</v>
      </c>
      <c r="AD164" s="32">
        <v>0</v>
      </c>
      <c r="AE164" s="32">
        <v>0</v>
      </c>
      <c r="AF164" t="s">
        <v>20</v>
      </c>
      <c r="AG164">
        <v>10</v>
      </c>
      <c r="AH164"/>
    </row>
    <row r="165" spans="1:34" x14ac:dyDescent="0.25">
      <c r="A165" t="s">
        <v>546</v>
      </c>
      <c r="B165" t="s">
        <v>288</v>
      </c>
      <c r="C165" t="s">
        <v>448</v>
      </c>
      <c r="D165" t="s">
        <v>492</v>
      </c>
      <c r="E165" s="32">
        <v>48.355555555555554</v>
      </c>
      <c r="F165" s="32">
        <v>1.3912752757352942</v>
      </c>
      <c r="G165" s="32">
        <v>1.2011328125</v>
      </c>
      <c r="H165" s="32">
        <v>0.30809512867647054</v>
      </c>
      <c r="I165" s="32">
        <v>0.18585248161764703</v>
      </c>
      <c r="J165" s="32">
        <v>67.275888888888886</v>
      </c>
      <c r="K165" s="32">
        <v>58.081444444444443</v>
      </c>
      <c r="L165" s="32">
        <v>14.89811111111111</v>
      </c>
      <c r="M165" s="32">
        <v>8.9869999999999983</v>
      </c>
      <c r="N165" s="32">
        <v>4.0444444444444443</v>
      </c>
      <c r="O165" s="32">
        <v>1.8666666666666667</v>
      </c>
      <c r="P165" s="32">
        <v>13.841666666666667</v>
      </c>
      <c r="Q165" s="32">
        <v>10.558333333333334</v>
      </c>
      <c r="R165" s="32">
        <v>3.2833333333333332</v>
      </c>
      <c r="S165" s="32">
        <v>38.536111111111111</v>
      </c>
      <c r="T165" s="32">
        <v>31.277777777777779</v>
      </c>
      <c r="U165" s="32">
        <v>7.2583333333333337</v>
      </c>
      <c r="V165" s="32">
        <v>0</v>
      </c>
      <c r="W165" s="32">
        <v>3.298111111111111</v>
      </c>
      <c r="X165" s="32">
        <v>1.1981111111111113</v>
      </c>
      <c r="Y165" s="32">
        <v>0</v>
      </c>
      <c r="Z165" s="32">
        <v>0</v>
      </c>
      <c r="AA165" s="32">
        <v>0.53333333333333333</v>
      </c>
      <c r="AB165" s="32">
        <v>0</v>
      </c>
      <c r="AC165" s="32">
        <v>1.5666666666666667</v>
      </c>
      <c r="AD165" s="32">
        <v>0</v>
      </c>
      <c r="AE165" s="32">
        <v>0</v>
      </c>
      <c r="AF165" t="s">
        <v>93</v>
      </c>
      <c r="AG165">
        <v>10</v>
      </c>
      <c r="AH165"/>
    </row>
    <row r="166" spans="1:34" x14ac:dyDescent="0.25">
      <c r="A166" t="s">
        <v>546</v>
      </c>
      <c r="B166" t="s">
        <v>235</v>
      </c>
      <c r="C166" t="s">
        <v>428</v>
      </c>
      <c r="D166" t="s">
        <v>490</v>
      </c>
      <c r="E166" s="32">
        <v>31.933333333333334</v>
      </c>
      <c r="F166" s="32">
        <v>4.2670494084899087</v>
      </c>
      <c r="G166" s="32">
        <v>4.0916840640222683</v>
      </c>
      <c r="H166" s="32">
        <v>0.93841336116910234</v>
      </c>
      <c r="I166" s="32">
        <v>0.76304801670146138</v>
      </c>
      <c r="J166" s="32">
        <v>136.26111111111109</v>
      </c>
      <c r="K166" s="32">
        <v>130.6611111111111</v>
      </c>
      <c r="L166" s="32">
        <v>29.966666666666669</v>
      </c>
      <c r="M166" s="32">
        <v>24.366666666666667</v>
      </c>
      <c r="N166" s="32">
        <v>0</v>
      </c>
      <c r="O166" s="32">
        <v>5.6</v>
      </c>
      <c r="P166" s="32">
        <v>23.852777777777778</v>
      </c>
      <c r="Q166" s="32">
        <v>23.852777777777778</v>
      </c>
      <c r="R166" s="32">
        <v>0</v>
      </c>
      <c r="S166" s="32">
        <v>82.441666666666663</v>
      </c>
      <c r="T166" s="32">
        <v>77.974999999999994</v>
      </c>
      <c r="U166" s="32">
        <v>0</v>
      </c>
      <c r="V166" s="32">
        <v>4.4666666666666668</v>
      </c>
      <c r="W166" s="32">
        <v>0</v>
      </c>
      <c r="X166" s="32">
        <v>0</v>
      </c>
      <c r="Y166" s="32">
        <v>0</v>
      </c>
      <c r="Z166" s="32">
        <v>0</v>
      </c>
      <c r="AA166" s="32">
        <v>0</v>
      </c>
      <c r="AB166" s="32">
        <v>0</v>
      </c>
      <c r="AC166" s="32">
        <v>0</v>
      </c>
      <c r="AD166" s="32">
        <v>0</v>
      </c>
      <c r="AE166" s="32">
        <v>0</v>
      </c>
      <c r="AF166" t="s">
        <v>40</v>
      </c>
      <c r="AG166">
        <v>10</v>
      </c>
      <c r="AH166"/>
    </row>
    <row r="167" spans="1:34" x14ac:dyDescent="0.25">
      <c r="A167" t="s">
        <v>546</v>
      </c>
      <c r="B167" t="s">
        <v>363</v>
      </c>
      <c r="C167" t="s">
        <v>408</v>
      </c>
      <c r="D167" t="s">
        <v>484</v>
      </c>
      <c r="E167" s="32">
        <v>67.911111111111111</v>
      </c>
      <c r="F167" s="32">
        <v>4.5693390052356015</v>
      </c>
      <c r="G167" s="32">
        <v>4.2257035340314131</v>
      </c>
      <c r="H167" s="32">
        <v>1.2803992146596859</v>
      </c>
      <c r="I167" s="32">
        <v>0.93676374345549751</v>
      </c>
      <c r="J167" s="32">
        <v>310.30888888888887</v>
      </c>
      <c r="K167" s="32">
        <v>286.97222222222217</v>
      </c>
      <c r="L167" s="32">
        <v>86.953333333333333</v>
      </c>
      <c r="M167" s="32">
        <v>63.616666666666674</v>
      </c>
      <c r="N167" s="32">
        <v>23.336666666666662</v>
      </c>
      <c r="O167" s="32">
        <v>0</v>
      </c>
      <c r="P167" s="32">
        <v>17.345555555555556</v>
      </c>
      <c r="Q167" s="32">
        <v>17.345555555555556</v>
      </c>
      <c r="R167" s="32">
        <v>0</v>
      </c>
      <c r="S167" s="32">
        <v>206.00999999999996</v>
      </c>
      <c r="T167" s="32">
        <v>206.00999999999996</v>
      </c>
      <c r="U167" s="32">
        <v>0</v>
      </c>
      <c r="V167" s="32">
        <v>0</v>
      </c>
      <c r="W167" s="32">
        <v>0</v>
      </c>
      <c r="X167" s="32">
        <v>0</v>
      </c>
      <c r="Y167" s="32">
        <v>0</v>
      </c>
      <c r="Z167" s="32">
        <v>0</v>
      </c>
      <c r="AA167" s="32">
        <v>0</v>
      </c>
      <c r="AB167" s="32">
        <v>0</v>
      </c>
      <c r="AC167" s="32">
        <v>0</v>
      </c>
      <c r="AD167" s="32">
        <v>0</v>
      </c>
      <c r="AE167" s="32">
        <v>0</v>
      </c>
      <c r="AF167" t="s">
        <v>171</v>
      </c>
      <c r="AG167">
        <v>10</v>
      </c>
      <c r="AH167"/>
    </row>
    <row r="168" spans="1:34" x14ac:dyDescent="0.25">
      <c r="A168" t="s">
        <v>546</v>
      </c>
      <c r="B168" t="s">
        <v>304</v>
      </c>
      <c r="C168" t="s">
        <v>389</v>
      </c>
      <c r="D168" t="s">
        <v>481</v>
      </c>
      <c r="E168" s="32">
        <v>23.766666666666666</v>
      </c>
      <c r="F168" s="32">
        <v>6.9802477793361382</v>
      </c>
      <c r="G168" s="32">
        <v>6.7446236559139789</v>
      </c>
      <c r="H168" s="32">
        <v>1.8451098644226269</v>
      </c>
      <c r="I168" s="32">
        <v>1.609485741000467</v>
      </c>
      <c r="J168" s="32">
        <v>165.89722222222221</v>
      </c>
      <c r="K168" s="32">
        <v>160.29722222222222</v>
      </c>
      <c r="L168" s="32">
        <v>43.8521111111111</v>
      </c>
      <c r="M168" s="32">
        <v>38.252111111111098</v>
      </c>
      <c r="N168" s="32">
        <v>5.6</v>
      </c>
      <c r="O168" s="32">
        <v>0</v>
      </c>
      <c r="P168" s="32">
        <v>33.911000000000016</v>
      </c>
      <c r="Q168" s="32">
        <v>33.911000000000016</v>
      </c>
      <c r="R168" s="32">
        <v>0</v>
      </c>
      <c r="S168" s="32">
        <v>88.134111111111096</v>
      </c>
      <c r="T168" s="32">
        <v>88.134111111111096</v>
      </c>
      <c r="U168" s="32">
        <v>0</v>
      </c>
      <c r="V168" s="32">
        <v>0</v>
      </c>
      <c r="W168" s="32">
        <v>25.072000000000006</v>
      </c>
      <c r="X168" s="32">
        <v>8.44455555555556</v>
      </c>
      <c r="Y168" s="32">
        <v>0</v>
      </c>
      <c r="Z168" s="32">
        <v>0</v>
      </c>
      <c r="AA168" s="32">
        <v>9.4495555555555555</v>
      </c>
      <c r="AB168" s="32">
        <v>0</v>
      </c>
      <c r="AC168" s="32">
        <v>7.1778888888888899</v>
      </c>
      <c r="AD168" s="32">
        <v>0</v>
      </c>
      <c r="AE168" s="32">
        <v>0</v>
      </c>
      <c r="AF168" t="s">
        <v>109</v>
      </c>
      <c r="AG168">
        <v>10</v>
      </c>
      <c r="AH168"/>
    </row>
    <row r="169" spans="1:34" x14ac:dyDescent="0.25">
      <c r="A169" t="s">
        <v>546</v>
      </c>
      <c r="B169" t="s">
        <v>268</v>
      </c>
      <c r="C169" t="s">
        <v>414</v>
      </c>
      <c r="D169" t="s">
        <v>486</v>
      </c>
      <c r="E169" s="32">
        <v>45.31111111111111</v>
      </c>
      <c r="F169" s="32">
        <v>4.5755468366846497</v>
      </c>
      <c r="G169" s="32">
        <v>4.3261598822952427</v>
      </c>
      <c r="H169" s="32">
        <v>1.2370647376164787</v>
      </c>
      <c r="I169" s="32">
        <v>0.98976213830308979</v>
      </c>
      <c r="J169" s="32">
        <v>207.3231111111111</v>
      </c>
      <c r="K169" s="32">
        <v>196.02311111111112</v>
      </c>
      <c r="L169" s="32">
        <v>56.052777777777777</v>
      </c>
      <c r="M169" s="32">
        <v>44.847222222222221</v>
      </c>
      <c r="N169" s="32">
        <v>7.3833333333333337</v>
      </c>
      <c r="O169" s="32">
        <v>3.8222222222222224</v>
      </c>
      <c r="P169" s="32">
        <v>32.084222222222223</v>
      </c>
      <c r="Q169" s="32">
        <v>31.989777777777778</v>
      </c>
      <c r="R169" s="32">
        <v>9.4444444444444442E-2</v>
      </c>
      <c r="S169" s="32">
        <v>119.18611111111112</v>
      </c>
      <c r="T169" s="32">
        <v>89.25833333333334</v>
      </c>
      <c r="U169" s="32">
        <v>29.927777777777777</v>
      </c>
      <c r="V169" s="32">
        <v>0</v>
      </c>
      <c r="W169" s="32">
        <v>15.867555555555555</v>
      </c>
      <c r="X169" s="32">
        <v>1.6416666666666666</v>
      </c>
      <c r="Y169" s="32">
        <v>0</v>
      </c>
      <c r="Z169" s="32">
        <v>0</v>
      </c>
      <c r="AA169" s="32">
        <v>1.3647777777777779</v>
      </c>
      <c r="AB169" s="32">
        <v>0</v>
      </c>
      <c r="AC169" s="32">
        <v>12.861111111111111</v>
      </c>
      <c r="AD169" s="32">
        <v>0</v>
      </c>
      <c r="AE169" s="32">
        <v>0</v>
      </c>
      <c r="AF169" t="s">
        <v>73</v>
      </c>
      <c r="AG169">
        <v>10</v>
      </c>
      <c r="AH169"/>
    </row>
    <row r="170" spans="1:34" x14ac:dyDescent="0.25">
      <c r="A170" t="s">
        <v>546</v>
      </c>
      <c r="B170" t="s">
        <v>366</v>
      </c>
      <c r="C170" t="s">
        <v>392</v>
      </c>
      <c r="D170" t="s">
        <v>481</v>
      </c>
      <c r="E170" s="32">
        <v>73.766666666666666</v>
      </c>
      <c r="F170" s="32">
        <v>4.902635939147463</v>
      </c>
      <c r="G170" s="32">
        <v>4.6873926796204257</v>
      </c>
      <c r="H170" s="32">
        <v>0.76632022895014307</v>
      </c>
      <c r="I170" s="32">
        <v>0.56504744690465425</v>
      </c>
      <c r="J170" s="32">
        <v>361.65111111111116</v>
      </c>
      <c r="K170" s="32">
        <v>345.77333333333337</v>
      </c>
      <c r="L170" s="32">
        <v>56.528888888888886</v>
      </c>
      <c r="M170" s="32">
        <v>41.681666666666665</v>
      </c>
      <c r="N170" s="32">
        <v>12.180555555555555</v>
      </c>
      <c r="O170" s="32">
        <v>2.6666666666666665</v>
      </c>
      <c r="P170" s="32">
        <v>72.683333333333323</v>
      </c>
      <c r="Q170" s="32">
        <v>71.652777777777771</v>
      </c>
      <c r="R170" s="32">
        <v>1.0305555555555554</v>
      </c>
      <c r="S170" s="32">
        <v>232.4388888888889</v>
      </c>
      <c r="T170" s="32">
        <v>220.8388888888889</v>
      </c>
      <c r="U170" s="32">
        <v>11.6</v>
      </c>
      <c r="V170" s="32">
        <v>0</v>
      </c>
      <c r="W170" s="32">
        <v>38.945555555555558</v>
      </c>
      <c r="X170" s="32">
        <v>4.2649999999999997</v>
      </c>
      <c r="Y170" s="32">
        <v>0</v>
      </c>
      <c r="Z170" s="32">
        <v>0</v>
      </c>
      <c r="AA170" s="32">
        <v>11.824999999999999</v>
      </c>
      <c r="AB170" s="32">
        <v>0</v>
      </c>
      <c r="AC170" s="32">
        <v>22.855555555555554</v>
      </c>
      <c r="AD170" s="32">
        <v>0</v>
      </c>
      <c r="AE170" s="32">
        <v>0</v>
      </c>
      <c r="AF170" t="s">
        <v>174</v>
      </c>
      <c r="AG170">
        <v>10</v>
      </c>
      <c r="AH170"/>
    </row>
    <row r="171" spans="1:34" x14ac:dyDescent="0.25">
      <c r="A171" t="s">
        <v>546</v>
      </c>
      <c r="B171" t="s">
        <v>266</v>
      </c>
      <c r="C171" t="s">
        <v>418</v>
      </c>
      <c r="D171" t="s">
        <v>487</v>
      </c>
      <c r="E171" s="32">
        <v>83.955555555555549</v>
      </c>
      <c r="F171" s="32">
        <v>4.9766079936474332</v>
      </c>
      <c r="G171" s="32">
        <v>4.5275608787718369</v>
      </c>
      <c r="H171" s="32">
        <v>0.77865272631021709</v>
      </c>
      <c r="I171" s="32">
        <v>0.54562599258867128</v>
      </c>
      <c r="J171" s="32">
        <v>417.81388888888893</v>
      </c>
      <c r="K171" s="32">
        <v>380.11388888888888</v>
      </c>
      <c r="L171" s="32">
        <v>65.37222222222222</v>
      </c>
      <c r="M171" s="32">
        <v>45.80833333333333</v>
      </c>
      <c r="N171" s="32">
        <v>13.963888888888889</v>
      </c>
      <c r="O171" s="32">
        <v>5.6</v>
      </c>
      <c r="P171" s="32">
        <v>90.50555555555556</v>
      </c>
      <c r="Q171" s="32">
        <v>72.36944444444444</v>
      </c>
      <c r="R171" s="32">
        <v>18.136111111111113</v>
      </c>
      <c r="S171" s="32">
        <v>261.93611111111113</v>
      </c>
      <c r="T171" s="32">
        <v>162.60277777777779</v>
      </c>
      <c r="U171" s="32">
        <v>96.408333333333331</v>
      </c>
      <c r="V171" s="32">
        <v>2.9249999999999998</v>
      </c>
      <c r="W171" s="32">
        <v>0.21666666666666667</v>
      </c>
      <c r="X171" s="32">
        <v>0</v>
      </c>
      <c r="Y171" s="32">
        <v>0.21666666666666667</v>
      </c>
      <c r="Z171" s="32">
        <v>0</v>
      </c>
      <c r="AA171" s="32">
        <v>0</v>
      </c>
      <c r="AB171" s="32">
        <v>0</v>
      </c>
      <c r="AC171" s="32">
        <v>0</v>
      </c>
      <c r="AD171" s="32">
        <v>0</v>
      </c>
      <c r="AE171" s="32">
        <v>0</v>
      </c>
      <c r="AF171" t="s">
        <v>71</v>
      </c>
      <c r="AG171">
        <v>10</v>
      </c>
      <c r="AH171"/>
    </row>
    <row r="172" spans="1:34" x14ac:dyDescent="0.25">
      <c r="A172" t="s">
        <v>546</v>
      </c>
      <c r="B172" t="s">
        <v>236</v>
      </c>
      <c r="C172" t="s">
        <v>426</v>
      </c>
      <c r="D172" t="s">
        <v>487</v>
      </c>
      <c r="E172" s="32">
        <v>70.044444444444451</v>
      </c>
      <c r="F172" s="32">
        <v>5.5180092005076125</v>
      </c>
      <c r="G172" s="32">
        <v>5.0896303934010136</v>
      </c>
      <c r="H172" s="32">
        <v>0.98380076142131945</v>
      </c>
      <c r="I172" s="32">
        <v>0.66277442893400995</v>
      </c>
      <c r="J172" s="32">
        <v>386.50588888888882</v>
      </c>
      <c r="K172" s="32">
        <v>356.50033333333329</v>
      </c>
      <c r="L172" s="32">
        <v>68.909777777777762</v>
      </c>
      <c r="M172" s="32">
        <v>46.423666666666655</v>
      </c>
      <c r="N172" s="32">
        <v>16.886111111111113</v>
      </c>
      <c r="O172" s="32">
        <v>5.6</v>
      </c>
      <c r="P172" s="32">
        <v>69.143444444444441</v>
      </c>
      <c r="Q172" s="32">
        <v>61.623999999999995</v>
      </c>
      <c r="R172" s="32">
        <v>7.5194444444444448</v>
      </c>
      <c r="S172" s="32">
        <v>248.45266666666663</v>
      </c>
      <c r="T172" s="32">
        <v>197.08877777777775</v>
      </c>
      <c r="U172" s="32">
        <v>51.363888888888887</v>
      </c>
      <c r="V172" s="32">
        <v>0</v>
      </c>
      <c r="W172" s="32">
        <v>51.369777777777784</v>
      </c>
      <c r="X172" s="32">
        <v>2.1014444444444447</v>
      </c>
      <c r="Y172" s="32">
        <v>0</v>
      </c>
      <c r="Z172" s="32">
        <v>0</v>
      </c>
      <c r="AA172" s="32">
        <v>7.5128888888888898</v>
      </c>
      <c r="AB172" s="32">
        <v>0</v>
      </c>
      <c r="AC172" s="32">
        <v>41.75544444444445</v>
      </c>
      <c r="AD172" s="32">
        <v>0</v>
      </c>
      <c r="AE172" s="32">
        <v>0</v>
      </c>
      <c r="AF172" t="s">
        <v>41</v>
      </c>
      <c r="AG172">
        <v>10</v>
      </c>
      <c r="AH172"/>
    </row>
    <row r="173" spans="1:34" x14ac:dyDescent="0.25">
      <c r="A173" t="s">
        <v>546</v>
      </c>
      <c r="B173" t="s">
        <v>310</v>
      </c>
      <c r="C173" t="s">
        <v>408</v>
      </c>
      <c r="D173" t="s">
        <v>484</v>
      </c>
      <c r="E173" s="32">
        <v>88.055555555555557</v>
      </c>
      <c r="F173" s="32">
        <v>4.5254044164037861</v>
      </c>
      <c r="G173" s="32">
        <v>4.0967924290220825</v>
      </c>
      <c r="H173" s="32">
        <v>0.97245425867507895</v>
      </c>
      <c r="I173" s="32">
        <v>0.5538069400630915</v>
      </c>
      <c r="J173" s="32">
        <v>398.48700000000002</v>
      </c>
      <c r="K173" s="32">
        <v>360.74533333333335</v>
      </c>
      <c r="L173" s="32">
        <v>85.63000000000001</v>
      </c>
      <c r="M173" s="32">
        <v>48.765777777777778</v>
      </c>
      <c r="N173" s="32">
        <v>31.480888888888892</v>
      </c>
      <c r="O173" s="32">
        <v>5.3833333333333337</v>
      </c>
      <c r="P173" s="32">
        <v>79.962333333333348</v>
      </c>
      <c r="Q173" s="32">
        <v>79.084888888888898</v>
      </c>
      <c r="R173" s="32">
        <v>0.87744444444444447</v>
      </c>
      <c r="S173" s="32">
        <v>232.89466666666664</v>
      </c>
      <c r="T173" s="32">
        <v>210.77844444444443</v>
      </c>
      <c r="U173" s="32">
        <v>22.116222222222216</v>
      </c>
      <c r="V173" s="32">
        <v>0</v>
      </c>
      <c r="W173" s="32">
        <v>29.163111111111117</v>
      </c>
      <c r="X173" s="32">
        <v>3.4241111111111113</v>
      </c>
      <c r="Y173" s="32">
        <v>0</v>
      </c>
      <c r="Z173" s="32">
        <v>0</v>
      </c>
      <c r="AA173" s="32">
        <v>3.9657777777777778</v>
      </c>
      <c r="AB173" s="32">
        <v>0</v>
      </c>
      <c r="AC173" s="32">
        <v>20.323222222222228</v>
      </c>
      <c r="AD173" s="32">
        <v>1.45</v>
      </c>
      <c r="AE173" s="32">
        <v>0</v>
      </c>
      <c r="AF173" t="s">
        <v>115</v>
      </c>
      <c r="AG173">
        <v>10</v>
      </c>
      <c r="AH173"/>
    </row>
    <row r="174" spans="1:34" x14ac:dyDescent="0.25">
      <c r="A174" t="s">
        <v>546</v>
      </c>
      <c r="B174" t="s">
        <v>323</v>
      </c>
      <c r="C174" t="s">
        <v>407</v>
      </c>
      <c r="D174" t="s">
        <v>482</v>
      </c>
      <c r="E174" s="32">
        <v>51.3</v>
      </c>
      <c r="F174" s="32">
        <v>4.8739657786441413</v>
      </c>
      <c r="G174" s="32">
        <v>4.7665367121507467</v>
      </c>
      <c r="H174" s="32">
        <v>0.89608620316222687</v>
      </c>
      <c r="I174" s="32">
        <v>0.78865713666883286</v>
      </c>
      <c r="J174" s="32">
        <v>250.03444444444443</v>
      </c>
      <c r="K174" s="32">
        <v>244.52333333333331</v>
      </c>
      <c r="L174" s="32">
        <v>45.969222222222236</v>
      </c>
      <c r="M174" s="32">
        <v>40.458111111111123</v>
      </c>
      <c r="N174" s="32">
        <v>0</v>
      </c>
      <c r="O174" s="32">
        <v>5.5111111111111111</v>
      </c>
      <c r="P174" s="32">
        <v>48.513777777777769</v>
      </c>
      <c r="Q174" s="32">
        <v>48.513777777777769</v>
      </c>
      <c r="R174" s="32">
        <v>0</v>
      </c>
      <c r="S174" s="32">
        <v>155.55144444444443</v>
      </c>
      <c r="T174" s="32">
        <v>155.55144444444443</v>
      </c>
      <c r="U174" s="32">
        <v>0</v>
      </c>
      <c r="V174" s="32">
        <v>0</v>
      </c>
      <c r="W174" s="32">
        <v>0</v>
      </c>
      <c r="X174" s="32">
        <v>0</v>
      </c>
      <c r="Y174" s="32">
        <v>0</v>
      </c>
      <c r="Z174" s="32">
        <v>0</v>
      </c>
      <c r="AA174" s="32">
        <v>0</v>
      </c>
      <c r="AB174" s="32">
        <v>0</v>
      </c>
      <c r="AC174" s="32">
        <v>0</v>
      </c>
      <c r="AD174" s="32">
        <v>0</v>
      </c>
      <c r="AE174" s="32">
        <v>0</v>
      </c>
      <c r="AF174" t="s">
        <v>129</v>
      </c>
      <c r="AG174">
        <v>10</v>
      </c>
      <c r="AH174"/>
    </row>
    <row r="175" spans="1:34" x14ac:dyDescent="0.25">
      <c r="A175" t="s">
        <v>546</v>
      </c>
      <c r="B175" t="s">
        <v>342</v>
      </c>
      <c r="C175" t="s">
        <v>397</v>
      </c>
      <c r="D175" t="s">
        <v>492</v>
      </c>
      <c r="E175" s="32">
        <v>48.033333333333331</v>
      </c>
      <c r="F175" s="32">
        <v>3.9112884570899835</v>
      </c>
      <c r="G175" s="32">
        <v>3.7928521859819573</v>
      </c>
      <c r="H175" s="32">
        <v>0.99063150589868154</v>
      </c>
      <c r="I175" s="32">
        <v>0.87219523479065475</v>
      </c>
      <c r="J175" s="32">
        <v>187.87222222222221</v>
      </c>
      <c r="K175" s="32">
        <v>182.18333333333334</v>
      </c>
      <c r="L175" s="32">
        <v>47.583333333333336</v>
      </c>
      <c r="M175" s="32">
        <v>41.894444444444446</v>
      </c>
      <c r="N175" s="32">
        <v>0</v>
      </c>
      <c r="O175" s="32">
        <v>5.6888888888888891</v>
      </c>
      <c r="P175" s="32">
        <v>32.952777777777776</v>
      </c>
      <c r="Q175" s="32">
        <v>32.952777777777776</v>
      </c>
      <c r="R175" s="32">
        <v>0</v>
      </c>
      <c r="S175" s="32">
        <v>107.33611111111111</v>
      </c>
      <c r="T175" s="32">
        <v>107.33611111111111</v>
      </c>
      <c r="U175" s="32">
        <v>0</v>
      </c>
      <c r="V175" s="32">
        <v>0</v>
      </c>
      <c r="W175" s="32">
        <v>0</v>
      </c>
      <c r="X175" s="32">
        <v>0</v>
      </c>
      <c r="Y175" s="32">
        <v>0</v>
      </c>
      <c r="Z175" s="32">
        <v>0</v>
      </c>
      <c r="AA175" s="32">
        <v>0</v>
      </c>
      <c r="AB175" s="32">
        <v>0</v>
      </c>
      <c r="AC175" s="32">
        <v>0</v>
      </c>
      <c r="AD175" s="32">
        <v>0</v>
      </c>
      <c r="AE175" s="32">
        <v>0</v>
      </c>
      <c r="AF175" t="s">
        <v>150</v>
      </c>
      <c r="AG175">
        <v>10</v>
      </c>
      <c r="AH175"/>
    </row>
    <row r="176" spans="1:34" x14ac:dyDescent="0.25">
      <c r="A176" t="s">
        <v>546</v>
      </c>
      <c r="B176" t="s">
        <v>324</v>
      </c>
      <c r="C176" t="s">
        <v>408</v>
      </c>
      <c r="D176" t="s">
        <v>484</v>
      </c>
      <c r="E176" s="32">
        <v>43.255555555555553</v>
      </c>
      <c r="F176" s="32">
        <v>5.015026971487285</v>
      </c>
      <c r="G176" s="32">
        <v>3.9851656819933217</v>
      </c>
      <c r="H176" s="32">
        <v>1.8215386591317753</v>
      </c>
      <c r="I176" s="32">
        <v>0.9291677369637813</v>
      </c>
      <c r="J176" s="32">
        <v>216.92777777777778</v>
      </c>
      <c r="K176" s="32">
        <v>172.38055555555556</v>
      </c>
      <c r="L176" s="32">
        <v>78.791666666666671</v>
      </c>
      <c r="M176" s="32">
        <v>40.19166666666667</v>
      </c>
      <c r="N176" s="32">
        <v>33.85</v>
      </c>
      <c r="O176" s="32">
        <v>4.75</v>
      </c>
      <c r="P176" s="32">
        <v>27.116666666666667</v>
      </c>
      <c r="Q176" s="32">
        <v>21.169444444444444</v>
      </c>
      <c r="R176" s="32">
        <v>5.947222222222222</v>
      </c>
      <c r="S176" s="32">
        <v>111.01944444444445</v>
      </c>
      <c r="T176" s="32">
        <v>111.01944444444445</v>
      </c>
      <c r="U176" s="32">
        <v>0</v>
      </c>
      <c r="V176" s="32">
        <v>0</v>
      </c>
      <c r="W176" s="32">
        <v>0.35833333333333334</v>
      </c>
      <c r="X176" s="32">
        <v>0</v>
      </c>
      <c r="Y176" s="32">
        <v>0</v>
      </c>
      <c r="Z176" s="32">
        <v>0</v>
      </c>
      <c r="AA176" s="32">
        <v>0</v>
      </c>
      <c r="AB176" s="32">
        <v>0</v>
      </c>
      <c r="AC176" s="32">
        <v>0.35833333333333334</v>
      </c>
      <c r="AD176" s="32">
        <v>0</v>
      </c>
      <c r="AE176" s="32">
        <v>0</v>
      </c>
      <c r="AF176" t="s">
        <v>130</v>
      </c>
      <c r="AG176">
        <v>10</v>
      </c>
      <c r="AH176"/>
    </row>
    <row r="177" spans="1:34" x14ac:dyDescent="0.25">
      <c r="A177" t="s">
        <v>546</v>
      </c>
      <c r="B177" t="s">
        <v>223</v>
      </c>
      <c r="C177" t="s">
        <v>415</v>
      </c>
      <c r="D177" t="s">
        <v>479</v>
      </c>
      <c r="E177" s="32">
        <v>92.2</v>
      </c>
      <c r="F177" s="32">
        <v>3.8731694384188957</v>
      </c>
      <c r="G177" s="32">
        <v>3.3556953482766927</v>
      </c>
      <c r="H177" s="32">
        <v>0.69125090383224874</v>
      </c>
      <c r="I177" s="32">
        <v>0.39392022174017832</v>
      </c>
      <c r="J177" s="32">
        <v>357.10622222222219</v>
      </c>
      <c r="K177" s="32">
        <v>309.39511111111108</v>
      </c>
      <c r="L177" s="32">
        <v>63.733333333333334</v>
      </c>
      <c r="M177" s="32">
        <v>36.319444444444443</v>
      </c>
      <c r="N177" s="32">
        <v>21.991666666666667</v>
      </c>
      <c r="O177" s="32">
        <v>5.4222222222222225</v>
      </c>
      <c r="P177" s="32">
        <v>90.690999999999988</v>
      </c>
      <c r="Q177" s="32">
        <v>70.393777777777771</v>
      </c>
      <c r="R177" s="32">
        <v>20.297222222222221</v>
      </c>
      <c r="S177" s="32">
        <v>202.68188888888886</v>
      </c>
      <c r="T177" s="32">
        <v>202.68188888888886</v>
      </c>
      <c r="U177" s="32">
        <v>0</v>
      </c>
      <c r="V177" s="32">
        <v>0</v>
      </c>
      <c r="W177" s="32">
        <v>64.670111111111126</v>
      </c>
      <c r="X177" s="32">
        <v>0</v>
      </c>
      <c r="Y177" s="32">
        <v>0.8</v>
      </c>
      <c r="Z177" s="32">
        <v>0</v>
      </c>
      <c r="AA177" s="32">
        <v>9.1910000000000007</v>
      </c>
      <c r="AB177" s="32">
        <v>1.0777777777777777</v>
      </c>
      <c r="AC177" s="32">
        <v>53.601333333333343</v>
      </c>
      <c r="AD177" s="32">
        <v>0</v>
      </c>
      <c r="AE177" s="32">
        <v>0</v>
      </c>
      <c r="AF177" t="s">
        <v>28</v>
      </c>
      <c r="AG177">
        <v>10</v>
      </c>
      <c r="AH177"/>
    </row>
    <row r="178" spans="1:34" x14ac:dyDescent="0.25">
      <c r="A178" t="s">
        <v>546</v>
      </c>
      <c r="B178" t="s">
        <v>293</v>
      </c>
      <c r="C178" t="s">
        <v>415</v>
      </c>
      <c r="D178" t="s">
        <v>479</v>
      </c>
      <c r="E178" s="32">
        <v>63.4</v>
      </c>
      <c r="F178" s="32">
        <v>3.8533788994041362</v>
      </c>
      <c r="G178" s="32">
        <v>3.4606624605678236</v>
      </c>
      <c r="H178" s="32">
        <v>0.70358394672274804</v>
      </c>
      <c r="I178" s="32">
        <v>0.44546267087276559</v>
      </c>
      <c r="J178" s="32">
        <v>244.30422222222222</v>
      </c>
      <c r="K178" s="32">
        <v>219.40600000000001</v>
      </c>
      <c r="L178" s="32">
        <v>44.607222222222227</v>
      </c>
      <c r="M178" s="32">
        <v>28.242333333333338</v>
      </c>
      <c r="N178" s="32">
        <v>10.676000000000002</v>
      </c>
      <c r="O178" s="32">
        <v>5.6888888888888891</v>
      </c>
      <c r="P178" s="32">
        <v>74.922333333333327</v>
      </c>
      <c r="Q178" s="32">
        <v>66.388999999999996</v>
      </c>
      <c r="R178" s="32">
        <v>8.5333333333333332</v>
      </c>
      <c r="S178" s="32">
        <v>124.77466666666668</v>
      </c>
      <c r="T178" s="32">
        <v>93.702222222222233</v>
      </c>
      <c r="U178" s="32">
        <v>31.072444444444439</v>
      </c>
      <c r="V178" s="32">
        <v>0</v>
      </c>
      <c r="W178" s="32">
        <v>0</v>
      </c>
      <c r="X178" s="32">
        <v>0</v>
      </c>
      <c r="Y178" s="32">
        <v>0</v>
      </c>
      <c r="Z178" s="32">
        <v>0</v>
      </c>
      <c r="AA178" s="32">
        <v>0</v>
      </c>
      <c r="AB178" s="32">
        <v>0</v>
      </c>
      <c r="AC178" s="32">
        <v>0</v>
      </c>
      <c r="AD178" s="32">
        <v>0</v>
      </c>
      <c r="AE178" s="32">
        <v>0</v>
      </c>
      <c r="AF178" t="s">
        <v>98</v>
      </c>
      <c r="AG178">
        <v>10</v>
      </c>
      <c r="AH178"/>
    </row>
    <row r="179" spans="1:34" x14ac:dyDescent="0.25">
      <c r="A179" t="s">
        <v>546</v>
      </c>
      <c r="B179" t="s">
        <v>232</v>
      </c>
      <c r="C179" t="s">
        <v>425</v>
      </c>
      <c r="D179" t="s">
        <v>473</v>
      </c>
      <c r="E179" s="32">
        <v>70.222222222222229</v>
      </c>
      <c r="F179" s="32">
        <v>3.7286503164556959</v>
      </c>
      <c r="G179" s="32">
        <v>3.3631598101265818</v>
      </c>
      <c r="H179" s="32">
        <v>0.46032911392405057</v>
      </c>
      <c r="I179" s="32">
        <v>0.17585126582278482</v>
      </c>
      <c r="J179" s="32">
        <v>261.8341111111111</v>
      </c>
      <c r="K179" s="32">
        <v>236.16855555555554</v>
      </c>
      <c r="L179" s="32">
        <v>32.325333333333333</v>
      </c>
      <c r="M179" s="32">
        <v>12.348666666666668</v>
      </c>
      <c r="N179" s="32">
        <v>14.287777777777777</v>
      </c>
      <c r="O179" s="32">
        <v>5.6888888888888891</v>
      </c>
      <c r="P179" s="32">
        <v>96.154111111111092</v>
      </c>
      <c r="Q179" s="32">
        <v>90.465222222222209</v>
      </c>
      <c r="R179" s="32">
        <v>5.6888888888888891</v>
      </c>
      <c r="S179" s="32">
        <v>133.35466666666667</v>
      </c>
      <c r="T179" s="32">
        <v>98.224888888888884</v>
      </c>
      <c r="U179" s="32">
        <v>35.12977777777779</v>
      </c>
      <c r="V179" s="32">
        <v>0</v>
      </c>
      <c r="W179" s="32">
        <v>12.4</v>
      </c>
      <c r="X179" s="32">
        <v>1.4666666666666666</v>
      </c>
      <c r="Y179" s="32">
        <v>0</v>
      </c>
      <c r="Z179" s="32">
        <v>0</v>
      </c>
      <c r="AA179" s="32">
        <v>0</v>
      </c>
      <c r="AB179" s="32">
        <v>0</v>
      </c>
      <c r="AC179" s="32">
        <v>10.933333333333334</v>
      </c>
      <c r="AD179" s="32">
        <v>0</v>
      </c>
      <c r="AE179" s="32">
        <v>0</v>
      </c>
      <c r="AF179" t="s">
        <v>37</v>
      </c>
      <c r="AG179">
        <v>10</v>
      </c>
      <c r="AH179"/>
    </row>
    <row r="180" spans="1:34" x14ac:dyDescent="0.25">
      <c r="A180" t="s">
        <v>546</v>
      </c>
      <c r="B180" t="s">
        <v>344</v>
      </c>
      <c r="C180" t="s">
        <v>406</v>
      </c>
      <c r="D180" t="s">
        <v>481</v>
      </c>
      <c r="E180" s="32">
        <v>25.288888888888888</v>
      </c>
      <c r="F180" s="32">
        <v>6.4825307557117755</v>
      </c>
      <c r="G180" s="32">
        <v>6.0447012302284717</v>
      </c>
      <c r="H180" s="32">
        <v>1.2157557117750439</v>
      </c>
      <c r="I180" s="32">
        <v>0.99431458699472752</v>
      </c>
      <c r="J180" s="32">
        <v>163.93600000000001</v>
      </c>
      <c r="K180" s="32">
        <v>152.86377777777778</v>
      </c>
      <c r="L180" s="32">
        <v>30.745111111111108</v>
      </c>
      <c r="M180" s="32">
        <v>25.14511111111111</v>
      </c>
      <c r="N180" s="32">
        <v>0</v>
      </c>
      <c r="O180" s="32">
        <v>5.6</v>
      </c>
      <c r="P180" s="32">
        <v>30.646888888888892</v>
      </c>
      <c r="Q180" s="32">
        <v>25.174666666666671</v>
      </c>
      <c r="R180" s="32">
        <v>5.4722222222222223</v>
      </c>
      <c r="S180" s="32">
        <v>102.54399999999998</v>
      </c>
      <c r="T180" s="32">
        <v>101.04944444444443</v>
      </c>
      <c r="U180" s="32">
        <v>1.4945555555555559</v>
      </c>
      <c r="V180" s="32">
        <v>0</v>
      </c>
      <c r="W180" s="32">
        <v>9.8144444444444439</v>
      </c>
      <c r="X180" s="32">
        <v>0</v>
      </c>
      <c r="Y180" s="32">
        <v>0</v>
      </c>
      <c r="Z180" s="32">
        <v>0</v>
      </c>
      <c r="AA180" s="32">
        <v>0</v>
      </c>
      <c r="AB180" s="32">
        <v>0</v>
      </c>
      <c r="AC180" s="32">
        <v>9.8144444444444439</v>
      </c>
      <c r="AD180" s="32">
        <v>0</v>
      </c>
      <c r="AE180" s="32">
        <v>0</v>
      </c>
      <c r="AF180" t="s">
        <v>152</v>
      </c>
      <c r="AG180">
        <v>10</v>
      </c>
      <c r="AH180"/>
    </row>
    <row r="181" spans="1:34" x14ac:dyDescent="0.25">
      <c r="A181" t="s">
        <v>546</v>
      </c>
      <c r="B181" t="s">
        <v>214</v>
      </c>
      <c r="C181" t="s">
        <v>416</v>
      </c>
      <c r="D181" t="s">
        <v>482</v>
      </c>
      <c r="E181" s="32">
        <v>55.322222222222223</v>
      </c>
      <c r="F181" s="32">
        <v>4.0047760594496884</v>
      </c>
      <c r="G181" s="32">
        <v>3.6390098413336012</v>
      </c>
      <c r="H181" s="32">
        <v>0.91705965053223548</v>
      </c>
      <c r="I181" s="32">
        <v>0.55129343241614781</v>
      </c>
      <c r="J181" s="32">
        <v>221.55311111111112</v>
      </c>
      <c r="K181" s="32">
        <v>201.31811111111111</v>
      </c>
      <c r="L181" s="32">
        <v>50.733777777777782</v>
      </c>
      <c r="M181" s="32">
        <v>30.498777777777775</v>
      </c>
      <c r="N181" s="32">
        <v>14.823888888888895</v>
      </c>
      <c r="O181" s="32">
        <v>5.4111111111111114</v>
      </c>
      <c r="P181" s="32">
        <v>25.520111111111099</v>
      </c>
      <c r="Q181" s="32">
        <v>25.520111111111099</v>
      </c>
      <c r="R181" s="32">
        <v>0</v>
      </c>
      <c r="S181" s="32">
        <v>145.29922222222223</v>
      </c>
      <c r="T181" s="32">
        <v>100.82533333333335</v>
      </c>
      <c r="U181" s="32">
        <v>44.473888888888894</v>
      </c>
      <c r="V181" s="32">
        <v>0</v>
      </c>
      <c r="W181" s="32">
        <v>9.0666666666666673E-2</v>
      </c>
      <c r="X181" s="32">
        <v>0</v>
      </c>
      <c r="Y181" s="32">
        <v>0</v>
      </c>
      <c r="Z181" s="32">
        <v>0</v>
      </c>
      <c r="AA181" s="32">
        <v>0</v>
      </c>
      <c r="AB181" s="32">
        <v>0</v>
      </c>
      <c r="AC181" s="32">
        <v>9.0666666666666673E-2</v>
      </c>
      <c r="AD181" s="32">
        <v>0</v>
      </c>
      <c r="AE181" s="32">
        <v>0</v>
      </c>
      <c r="AF181" t="s">
        <v>19</v>
      </c>
      <c r="AG181">
        <v>10</v>
      </c>
      <c r="AH181"/>
    </row>
    <row r="182" spans="1:34" x14ac:dyDescent="0.25">
      <c r="A182" t="s">
        <v>546</v>
      </c>
      <c r="B182" t="s">
        <v>357</v>
      </c>
      <c r="C182" t="s">
        <v>408</v>
      </c>
      <c r="D182" t="s">
        <v>484</v>
      </c>
      <c r="E182" s="32">
        <v>25.488888888888887</v>
      </c>
      <c r="F182" s="32">
        <v>5.1128814298169134</v>
      </c>
      <c r="G182" s="32">
        <v>4.5941717523975578</v>
      </c>
      <c r="H182" s="32">
        <v>1.6496033129904102</v>
      </c>
      <c r="I182" s="32">
        <v>1.1308936355710555</v>
      </c>
      <c r="J182" s="32">
        <v>130.32166666666666</v>
      </c>
      <c r="K182" s="32">
        <v>117.10033333333331</v>
      </c>
      <c r="L182" s="32">
        <v>42.046555555555564</v>
      </c>
      <c r="M182" s="32">
        <v>28.825222222222234</v>
      </c>
      <c r="N182" s="32">
        <v>7.5324444444444412</v>
      </c>
      <c r="O182" s="32">
        <v>5.6888888888888891</v>
      </c>
      <c r="P182" s="32">
        <v>13.014444444444441</v>
      </c>
      <c r="Q182" s="32">
        <v>13.014444444444441</v>
      </c>
      <c r="R182" s="32">
        <v>0</v>
      </c>
      <c r="S182" s="32">
        <v>75.260666666666637</v>
      </c>
      <c r="T182" s="32">
        <v>55.638777777777747</v>
      </c>
      <c r="U182" s="32">
        <v>9.4648888888888933</v>
      </c>
      <c r="V182" s="32">
        <v>10.157</v>
      </c>
      <c r="W182" s="32">
        <v>2.4453333333333336</v>
      </c>
      <c r="X182" s="32">
        <v>0</v>
      </c>
      <c r="Y182" s="32">
        <v>0</v>
      </c>
      <c r="Z182" s="32">
        <v>0</v>
      </c>
      <c r="AA182" s="32">
        <v>2.3564444444444446</v>
      </c>
      <c r="AB182" s="32">
        <v>0</v>
      </c>
      <c r="AC182" s="32">
        <v>8.8888888888888892E-2</v>
      </c>
      <c r="AD182" s="32">
        <v>0</v>
      </c>
      <c r="AE182" s="32">
        <v>0</v>
      </c>
      <c r="AF182" t="s">
        <v>165</v>
      </c>
      <c r="AG182">
        <v>10</v>
      </c>
      <c r="AH182"/>
    </row>
    <row r="183" spans="1:34" x14ac:dyDescent="0.25">
      <c r="A183" t="s">
        <v>546</v>
      </c>
      <c r="B183" t="s">
        <v>257</v>
      </c>
      <c r="C183" t="s">
        <v>425</v>
      </c>
      <c r="D183" t="s">
        <v>473</v>
      </c>
      <c r="E183" s="32">
        <v>76.733333333333334</v>
      </c>
      <c r="F183" s="32">
        <v>4.3137807703446276</v>
      </c>
      <c r="G183" s="32">
        <v>3.8490515493773523</v>
      </c>
      <c r="H183" s="32">
        <v>0.7479380249058788</v>
      </c>
      <c r="I183" s="32">
        <v>0.40715899218071228</v>
      </c>
      <c r="J183" s="32">
        <v>331.01077777777778</v>
      </c>
      <c r="K183" s="32">
        <v>295.3505555555555</v>
      </c>
      <c r="L183" s="32">
        <v>57.391777777777769</v>
      </c>
      <c r="M183" s="32">
        <v>31.242666666666658</v>
      </c>
      <c r="N183" s="32">
        <v>20.460222222222225</v>
      </c>
      <c r="O183" s="32">
        <v>5.6888888888888891</v>
      </c>
      <c r="P183" s="32">
        <v>126.99499999999999</v>
      </c>
      <c r="Q183" s="32">
        <v>117.48388888888888</v>
      </c>
      <c r="R183" s="32">
        <v>9.5111111111111111</v>
      </c>
      <c r="S183" s="32">
        <v>146.62399999999997</v>
      </c>
      <c r="T183" s="32">
        <v>146.62399999999997</v>
      </c>
      <c r="U183" s="32">
        <v>0</v>
      </c>
      <c r="V183" s="32">
        <v>0</v>
      </c>
      <c r="W183" s="32">
        <v>17.131777777777778</v>
      </c>
      <c r="X183" s="32">
        <v>0</v>
      </c>
      <c r="Y183" s="32">
        <v>0</v>
      </c>
      <c r="Z183" s="32">
        <v>0</v>
      </c>
      <c r="AA183" s="32">
        <v>5.9916666666666663</v>
      </c>
      <c r="AB183" s="32">
        <v>0</v>
      </c>
      <c r="AC183" s="32">
        <v>11.140111111111111</v>
      </c>
      <c r="AD183" s="32">
        <v>0</v>
      </c>
      <c r="AE183" s="32">
        <v>0</v>
      </c>
      <c r="AF183" t="s">
        <v>62</v>
      </c>
      <c r="AG183">
        <v>10</v>
      </c>
      <c r="AH183"/>
    </row>
    <row r="184" spans="1:34" x14ac:dyDescent="0.25">
      <c r="A184" t="s">
        <v>546</v>
      </c>
      <c r="B184" t="s">
        <v>301</v>
      </c>
      <c r="C184" t="s">
        <v>397</v>
      </c>
      <c r="D184" t="s">
        <v>492</v>
      </c>
      <c r="E184" s="32">
        <v>38.18888888888889</v>
      </c>
      <c r="F184" s="32">
        <v>5.589322083212104</v>
      </c>
      <c r="G184" s="32">
        <v>4.9138056444573754</v>
      </c>
      <c r="H184" s="32">
        <v>0.65151294733779463</v>
      </c>
      <c r="I184" s="32">
        <v>0.50254582484725052</v>
      </c>
      <c r="J184" s="32">
        <v>213.45000000000002</v>
      </c>
      <c r="K184" s="32">
        <v>187.65277777777777</v>
      </c>
      <c r="L184" s="32">
        <v>24.880555555555556</v>
      </c>
      <c r="M184" s="32">
        <v>19.191666666666666</v>
      </c>
      <c r="N184" s="32">
        <v>0</v>
      </c>
      <c r="O184" s="32">
        <v>5.6888888888888891</v>
      </c>
      <c r="P184" s="32">
        <v>62.37777777777778</v>
      </c>
      <c r="Q184" s="32">
        <v>42.269444444444446</v>
      </c>
      <c r="R184" s="32">
        <v>20.108333333333334</v>
      </c>
      <c r="S184" s="32">
        <v>126.19166666666668</v>
      </c>
      <c r="T184" s="32">
        <v>109.15</v>
      </c>
      <c r="U184" s="32">
        <v>17.041666666666668</v>
      </c>
      <c r="V184" s="32">
        <v>0</v>
      </c>
      <c r="W184" s="32">
        <v>0</v>
      </c>
      <c r="X184" s="32">
        <v>0</v>
      </c>
      <c r="Y184" s="32">
        <v>0</v>
      </c>
      <c r="Z184" s="32">
        <v>0</v>
      </c>
      <c r="AA184" s="32">
        <v>0</v>
      </c>
      <c r="AB184" s="32">
        <v>0</v>
      </c>
      <c r="AC184" s="32">
        <v>0</v>
      </c>
      <c r="AD184" s="32">
        <v>0</v>
      </c>
      <c r="AE184" s="32">
        <v>0</v>
      </c>
      <c r="AF184" t="s">
        <v>106</v>
      </c>
      <c r="AG184">
        <v>10</v>
      </c>
      <c r="AH184"/>
    </row>
    <row r="185" spans="1:34" x14ac:dyDescent="0.25">
      <c r="A185" t="s">
        <v>546</v>
      </c>
      <c r="B185" t="s">
        <v>321</v>
      </c>
      <c r="C185" t="s">
        <v>456</v>
      </c>
      <c r="D185" t="s">
        <v>492</v>
      </c>
      <c r="E185" s="32">
        <v>30.177777777777777</v>
      </c>
      <c r="F185" s="32">
        <v>4.9011413843888079</v>
      </c>
      <c r="G185" s="32">
        <v>4.5831185567010309</v>
      </c>
      <c r="H185" s="32">
        <v>1.0935198821796761</v>
      </c>
      <c r="I185" s="32">
        <v>0.77549705449189987</v>
      </c>
      <c r="J185" s="32">
        <v>147.90555555555557</v>
      </c>
      <c r="K185" s="32">
        <v>138.30833333333334</v>
      </c>
      <c r="L185" s="32">
        <v>33</v>
      </c>
      <c r="M185" s="32">
        <v>23.402777777777779</v>
      </c>
      <c r="N185" s="32">
        <v>4.3527777777777779</v>
      </c>
      <c r="O185" s="32">
        <v>5.2444444444444445</v>
      </c>
      <c r="P185" s="32">
        <v>29.305555555555557</v>
      </c>
      <c r="Q185" s="32">
        <v>29.305555555555557</v>
      </c>
      <c r="R185" s="32">
        <v>0</v>
      </c>
      <c r="S185" s="32">
        <v>85.6</v>
      </c>
      <c r="T185" s="32">
        <v>85.6</v>
      </c>
      <c r="U185" s="32">
        <v>0</v>
      </c>
      <c r="V185" s="32">
        <v>0</v>
      </c>
      <c r="W185" s="32">
        <v>6.9888888888888889</v>
      </c>
      <c r="X185" s="32">
        <v>9.4444444444444442E-2</v>
      </c>
      <c r="Y185" s="32">
        <v>0</v>
      </c>
      <c r="Z185" s="32">
        <v>0</v>
      </c>
      <c r="AA185" s="32">
        <v>6.8944444444444448</v>
      </c>
      <c r="AB185" s="32">
        <v>0</v>
      </c>
      <c r="AC185" s="32">
        <v>0</v>
      </c>
      <c r="AD185" s="32">
        <v>0</v>
      </c>
      <c r="AE185" s="32">
        <v>0</v>
      </c>
      <c r="AF185" t="s">
        <v>126</v>
      </c>
      <c r="AG185">
        <v>10</v>
      </c>
      <c r="AH185"/>
    </row>
    <row r="186" spans="1:34" x14ac:dyDescent="0.25">
      <c r="A186" t="s">
        <v>546</v>
      </c>
      <c r="B186" t="s">
        <v>194</v>
      </c>
      <c r="C186" t="s">
        <v>406</v>
      </c>
      <c r="D186" t="s">
        <v>481</v>
      </c>
      <c r="E186" s="32">
        <v>127.47777777777777</v>
      </c>
      <c r="F186" s="32">
        <v>3.6738690839361974</v>
      </c>
      <c r="G186" s="32">
        <v>3.1632092739475288</v>
      </c>
      <c r="H186" s="32">
        <v>0.67727708533077624</v>
      </c>
      <c r="I186" s="32">
        <v>0.22387344199424725</v>
      </c>
      <c r="J186" s="32">
        <v>468.33666666666659</v>
      </c>
      <c r="K186" s="32">
        <v>403.23888888888888</v>
      </c>
      <c r="L186" s="32">
        <v>86.337777777777731</v>
      </c>
      <c r="M186" s="32">
        <v>28.538888888888874</v>
      </c>
      <c r="N186" s="32">
        <v>51.604444444444418</v>
      </c>
      <c r="O186" s="32">
        <v>6.194444444444442</v>
      </c>
      <c r="P186" s="32">
        <v>113.70777777777776</v>
      </c>
      <c r="Q186" s="32">
        <v>106.40888888888888</v>
      </c>
      <c r="R186" s="32">
        <v>7.2988888888888859</v>
      </c>
      <c r="S186" s="32">
        <v>268.29111111111109</v>
      </c>
      <c r="T186" s="32">
        <v>267.12444444444441</v>
      </c>
      <c r="U186" s="32">
        <v>1.1666666666666667</v>
      </c>
      <c r="V186" s="32">
        <v>0</v>
      </c>
      <c r="W186" s="32">
        <v>122.41444444444444</v>
      </c>
      <c r="X186" s="32">
        <v>21.582222222222217</v>
      </c>
      <c r="Y186" s="32">
        <v>0.95111111111111102</v>
      </c>
      <c r="Z186" s="32">
        <v>0</v>
      </c>
      <c r="AA186" s="32">
        <v>17.211111111111109</v>
      </c>
      <c r="AB186" s="32">
        <v>0</v>
      </c>
      <c r="AC186" s="32">
        <v>81.50333333333333</v>
      </c>
      <c r="AD186" s="32">
        <v>1.1666666666666667</v>
      </c>
      <c r="AE186" s="32">
        <v>0</v>
      </c>
      <c r="AF186" t="s">
        <v>4</v>
      </c>
      <c r="AG186">
        <v>10</v>
      </c>
      <c r="AH186"/>
    </row>
    <row r="187" spans="1:34" x14ac:dyDescent="0.25">
      <c r="A187" t="s">
        <v>546</v>
      </c>
      <c r="B187" t="s">
        <v>330</v>
      </c>
      <c r="C187" t="s">
        <v>410</v>
      </c>
      <c r="D187" t="s">
        <v>485</v>
      </c>
      <c r="E187" s="32">
        <v>81.788888888888891</v>
      </c>
      <c r="F187" s="32">
        <v>4.17774215459856</v>
      </c>
      <c r="G187" s="32">
        <v>4.1081863877190594</v>
      </c>
      <c r="H187" s="32">
        <v>0.88359054476293941</v>
      </c>
      <c r="I187" s="32">
        <v>0.81403477788343948</v>
      </c>
      <c r="J187" s="32">
        <v>341.69288888888889</v>
      </c>
      <c r="K187" s="32">
        <v>336.00399999999996</v>
      </c>
      <c r="L187" s="32">
        <v>72.267888888888862</v>
      </c>
      <c r="M187" s="32">
        <v>66.578999999999979</v>
      </c>
      <c r="N187" s="32">
        <v>0</v>
      </c>
      <c r="O187" s="32">
        <v>5.6888888888888891</v>
      </c>
      <c r="P187" s="32">
        <v>61.037444444444453</v>
      </c>
      <c r="Q187" s="32">
        <v>61.037444444444453</v>
      </c>
      <c r="R187" s="32">
        <v>0</v>
      </c>
      <c r="S187" s="32">
        <v>208.38755555555554</v>
      </c>
      <c r="T187" s="32">
        <v>208.38755555555554</v>
      </c>
      <c r="U187" s="32">
        <v>0</v>
      </c>
      <c r="V187" s="32">
        <v>0</v>
      </c>
      <c r="W187" s="32">
        <v>61.64366666666664</v>
      </c>
      <c r="X187" s="32">
        <v>0</v>
      </c>
      <c r="Y187" s="32">
        <v>0</v>
      </c>
      <c r="Z187" s="32">
        <v>0</v>
      </c>
      <c r="AA187" s="32">
        <v>51.678999999999974</v>
      </c>
      <c r="AB187" s="32">
        <v>0</v>
      </c>
      <c r="AC187" s="32">
        <v>9.9646666666666679</v>
      </c>
      <c r="AD187" s="32">
        <v>0</v>
      </c>
      <c r="AE187" s="32">
        <v>0</v>
      </c>
      <c r="AF187" t="s">
        <v>136</v>
      </c>
      <c r="AG187">
        <v>10</v>
      </c>
      <c r="AH187"/>
    </row>
    <row r="188" spans="1:34" x14ac:dyDescent="0.25">
      <c r="A188" t="s">
        <v>546</v>
      </c>
      <c r="B188" t="s">
        <v>379</v>
      </c>
      <c r="C188" t="s">
        <v>410</v>
      </c>
      <c r="D188" t="s">
        <v>485</v>
      </c>
      <c r="E188" s="32">
        <v>60.06666666666667</v>
      </c>
      <c r="F188" s="32">
        <v>5.6212171661117276</v>
      </c>
      <c r="G188" s="32">
        <v>5.1228357380688125</v>
      </c>
      <c r="H188" s="32">
        <v>1.7685719570847209</v>
      </c>
      <c r="I188" s="32">
        <v>1.2701905290418056</v>
      </c>
      <c r="J188" s="32">
        <v>337.64777777777778</v>
      </c>
      <c r="K188" s="32">
        <v>307.7116666666667</v>
      </c>
      <c r="L188" s="32">
        <v>106.23222222222225</v>
      </c>
      <c r="M188" s="32">
        <v>76.296111111111131</v>
      </c>
      <c r="N188" s="32">
        <v>29.936111111111117</v>
      </c>
      <c r="O188" s="32">
        <v>0</v>
      </c>
      <c r="P188" s="32">
        <v>0.34444444444444444</v>
      </c>
      <c r="Q188" s="32">
        <v>0.34444444444444444</v>
      </c>
      <c r="R188" s="32">
        <v>0</v>
      </c>
      <c r="S188" s="32">
        <v>231.07111111111109</v>
      </c>
      <c r="T188" s="32">
        <v>231.07111111111109</v>
      </c>
      <c r="U188" s="32">
        <v>0</v>
      </c>
      <c r="V188" s="32">
        <v>0</v>
      </c>
      <c r="W188" s="32">
        <v>44.738888888888887</v>
      </c>
      <c r="X188" s="32">
        <v>1.3555555555555556</v>
      </c>
      <c r="Y188" s="32">
        <v>0</v>
      </c>
      <c r="Z188" s="32">
        <v>0</v>
      </c>
      <c r="AA188" s="32">
        <v>0</v>
      </c>
      <c r="AB188" s="32">
        <v>0</v>
      </c>
      <c r="AC188" s="32">
        <v>43.383333333333333</v>
      </c>
      <c r="AD188" s="32">
        <v>0</v>
      </c>
      <c r="AE188" s="32">
        <v>0</v>
      </c>
      <c r="AF188" t="s">
        <v>187</v>
      </c>
      <c r="AG188">
        <v>10</v>
      </c>
      <c r="AH188"/>
    </row>
    <row r="189" spans="1:34" x14ac:dyDescent="0.25">
      <c r="A189" t="s">
        <v>546</v>
      </c>
      <c r="B189" t="s">
        <v>369</v>
      </c>
      <c r="C189" t="s">
        <v>467</v>
      </c>
      <c r="D189" t="s">
        <v>487</v>
      </c>
      <c r="E189" s="32">
        <v>186.42222222222222</v>
      </c>
      <c r="F189" s="32">
        <v>3.2100578138037905</v>
      </c>
      <c r="G189" s="32">
        <v>2.8912295863630946</v>
      </c>
      <c r="H189" s="32">
        <v>0.91493324591727265</v>
      </c>
      <c r="I189" s="32">
        <v>0.5980122779830731</v>
      </c>
      <c r="J189" s="32">
        <v>598.42611111111103</v>
      </c>
      <c r="K189" s="32">
        <v>538.98944444444442</v>
      </c>
      <c r="L189" s="32">
        <v>170.5638888888889</v>
      </c>
      <c r="M189" s="32">
        <v>111.48277777777778</v>
      </c>
      <c r="N189" s="32">
        <v>56.592222222222233</v>
      </c>
      <c r="O189" s="32">
        <v>2.4888888888888889</v>
      </c>
      <c r="P189" s="32">
        <v>99.137777777777799</v>
      </c>
      <c r="Q189" s="32">
        <v>98.782222222222245</v>
      </c>
      <c r="R189" s="32">
        <v>0.35555555555555557</v>
      </c>
      <c r="S189" s="32">
        <v>328.72444444444432</v>
      </c>
      <c r="T189" s="32">
        <v>328.72444444444432</v>
      </c>
      <c r="U189" s="32">
        <v>0</v>
      </c>
      <c r="V189" s="32">
        <v>0</v>
      </c>
      <c r="W189" s="32">
        <v>0</v>
      </c>
      <c r="X189" s="32">
        <v>0</v>
      </c>
      <c r="Y189" s="32">
        <v>0</v>
      </c>
      <c r="Z189" s="32">
        <v>0</v>
      </c>
      <c r="AA189" s="32">
        <v>0</v>
      </c>
      <c r="AB189" s="32">
        <v>0</v>
      </c>
      <c r="AC189" s="32">
        <v>0</v>
      </c>
      <c r="AD189" s="32">
        <v>0</v>
      </c>
      <c r="AE189" s="32">
        <v>0</v>
      </c>
      <c r="AF189" t="s">
        <v>177</v>
      </c>
      <c r="AG189">
        <v>10</v>
      </c>
      <c r="AH189"/>
    </row>
    <row r="190" spans="1:34" x14ac:dyDescent="0.25">
      <c r="A190" t="s">
        <v>546</v>
      </c>
      <c r="B190" t="s">
        <v>348</v>
      </c>
      <c r="C190" t="s">
        <v>392</v>
      </c>
      <c r="D190" t="s">
        <v>481</v>
      </c>
      <c r="E190" s="32">
        <v>80.3</v>
      </c>
      <c r="F190" s="32">
        <v>4.2335145980351472</v>
      </c>
      <c r="G190" s="32">
        <v>4.0223273834232751</v>
      </c>
      <c r="H190" s="32">
        <v>0.64765877957658802</v>
      </c>
      <c r="I190" s="32">
        <v>0.57058668880586705</v>
      </c>
      <c r="J190" s="32">
        <v>339.95122222222233</v>
      </c>
      <c r="K190" s="32">
        <v>322.99288888888896</v>
      </c>
      <c r="L190" s="32">
        <v>52.007000000000012</v>
      </c>
      <c r="M190" s="32">
        <v>45.818111111111122</v>
      </c>
      <c r="N190" s="32">
        <v>0.5</v>
      </c>
      <c r="O190" s="32">
        <v>5.6888888888888891</v>
      </c>
      <c r="P190" s="32">
        <v>91.332777777777792</v>
      </c>
      <c r="Q190" s="32">
        <v>80.563333333333347</v>
      </c>
      <c r="R190" s="32">
        <v>10.769444444444444</v>
      </c>
      <c r="S190" s="32">
        <v>196.61144444444449</v>
      </c>
      <c r="T190" s="32">
        <v>189.89366666666672</v>
      </c>
      <c r="U190" s="32">
        <v>6.717777777777779</v>
      </c>
      <c r="V190" s="32">
        <v>0</v>
      </c>
      <c r="W190" s="32">
        <v>24.597222222222218</v>
      </c>
      <c r="X190" s="32">
        <v>0</v>
      </c>
      <c r="Y190" s="32">
        <v>0.5</v>
      </c>
      <c r="Z190" s="32">
        <v>0</v>
      </c>
      <c r="AA190" s="32">
        <v>0.44444444444444442</v>
      </c>
      <c r="AB190" s="32">
        <v>0.10277777777777777</v>
      </c>
      <c r="AC190" s="32">
        <v>22.855555555555554</v>
      </c>
      <c r="AD190" s="32">
        <v>0.69444444444444442</v>
      </c>
      <c r="AE190" s="32">
        <v>0</v>
      </c>
      <c r="AF190" t="s">
        <v>156</v>
      </c>
      <c r="AG190">
        <v>10</v>
      </c>
      <c r="AH190"/>
    </row>
    <row r="191" spans="1:34" x14ac:dyDescent="0.25">
      <c r="A191" t="s">
        <v>546</v>
      </c>
      <c r="B191" t="s">
        <v>295</v>
      </c>
      <c r="C191" t="s">
        <v>450</v>
      </c>
      <c r="D191" t="s">
        <v>498</v>
      </c>
      <c r="E191" s="32">
        <v>34.5</v>
      </c>
      <c r="F191" s="32">
        <v>3.8346795491143313</v>
      </c>
      <c r="G191" s="32">
        <v>3.5300644122383251</v>
      </c>
      <c r="H191" s="32">
        <v>1.0788856682769727</v>
      </c>
      <c r="I191" s="32">
        <v>0.9101256038647344</v>
      </c>
      <c r="J191" s="32">
        <v>132.29644444444443</v>
      </c>
      <c r="K191" s="32">
        <v>121.78722222222221</v>
      </c>
      <c r="L191" s="32">
        <v>37.221555555555561</v>
      </c>
      <c r="M191" s="32">
        <v>31.399333333333338</v>
      </c>
      <c r="N191" s="32">
        <v>1.2388888888888889</v>
      </c>
      <c r="O191" s="32">
        <v>4.583333333333333</v>
      </c>
      <c r="P191" s="32">
        <v>16.591000000000001</v>
      </c>
      <c r="Q191" s="32">
        <v>11.903999999999998</v>
      </c>
      <c r="R191" s="32">
        <v>4.6870000000000012</v>
      </c>
      <c r="S191" s="32">
        <v>78.48388888888887</v>
      </c>
      <c r="T191" s="32">
        <v>70.087666666666649</v>
      </c>
      <c r="U191" s="32">
        <v>8.3962222222222263</v>
      </c>
      <c r="V191" s="32">
        <v>0</v>
      </c>
      <c r="W191" s="32">
        <v>23.250777777777778</v>
      </c>
      <c r="X191" s="32">
        <v>18.453444444444443</v>
      </c>
      <c r="Y191" s="32">
        <v>0</v>
      </c>
      <c r="Z191" s="32">
        <v>0</v>
      </c>
      <c r="AA191" s="32">
        <v>4.7973333333333334</v>
      </c>
      <c r="AB191" s="32">
        <v>0</v>
      </c>
      <c r="AC191" s="32">
        <v>0</v>
      </c>
      <c r="AD191" s="32">
        <v>0</v>
      </c>
      <c r="AE191" s="32">
        <v>0</v>
      </c>
      <c r="AF191" t="s">
        <v>100</v>
      </c>
      <c r="AG191">
        <v>10</v>
      </c>
      <c r="AH191"/>
    </row>
    <row r="192" spans="1:34" x14ac:dyDescent="0.25">
      <c r="A192" t="s">
        <v>546</v>
      </c>
      <c r="B192" t="s">
        <v>302</v>
      </c>
      <c r="C192" t="s">
        <v>407</v>
      </c>
      <c r="D192" t="s">
        <v>482</v>
      </c>
      <c r="E192" s="32">
        <v>58.011111111111113</v>
      </c>
      <c r="F192" s="32">
        <v>3.9695422332886419</v>
      </c>
      <c r="G192" s="32">
        <v>3.7548324075847539</v>
      </c>
      <c r="H192" s="32">
        <v>0.57919938709059571</v>
      </c>
      <c r="I192" s="32">
        <v>0.47653706186554301</v>
      </c>
      <c r="J192" s="32">
        <v>230.27755555555555</v>
      </c>
      <c r="K192" s="32">
        <v>217.822</v>
      </c>
      <c r="L192" s="32">
        <v>33.6</v>
      </c>
      <c r="M192" s="32">
        <v>27.644444444444446</v>
      </c>
      <c r="N192" s="32">
        <v>0</v>
      </c>
      <c r="O192" s="32">
        <v>5.9555555555555557</v>
      </c>
      <c r="P192" s="32">
        <v>51.569444444444443</v>
      </c>
      <c r="Q192" s="32">
        <v>45.069444444444443</v>
      </c>
      <c r="R192" s="32">
        <v>6.5</v>
      </c>
      <c r="S192" s="32">
        <v>145.1081111111111</v>
      </c>
      <c r="T192" s="32">
        <v>139.86644444444443</v>
      </c>
      <c r="U192" s="32">
        <v>0</v>
      </c>
      <c r="V192" s="32">
        <v>5.2416666666666663</v>
      </c>
      <c r="W192" s="32">
        <v>0</v>
      </c>
      <c r="X192" s="32">
        <v>0</v>
      </c>
      <c r="Y192" s="32">
        <v>0</v>
      </c>
      <c r="Z192" s="32">
        <v>0</v>
      </c>
      <c r="AA192" s="32">
        <v>0</v>
      </c>
      <c r="AB192" s="32">
        <v>0</v>
      </c>
      <c r="AC192" s="32">
        <v>0</v>
      </c>
      <c r="AD192" s="32">
        <v>0</v>
      </c>
      <c r="AE192" s="32">
        <v>0</v>
      </c>
      <c r="AF192" t="s">
        <v>107</v>
      </c>
      <c r="AG192">
        <v>10</v>
      </c>
      <c r="AH192"/>
    </row>
    <row r="193" spans="1:34" x14ac:dyDescent="0.25">
      <c r="A193" t="s">
        <v>546</v>
      </c>
      <c r="B193" t="s">
        <v>240</v>
      </c>
      <c r="C193" t="s">
        <v>385</v>
      </c>
      <c r="D193" t="s">
        <v>491</v>
      </c>
      <c r="E193" s="32">
        <v>33.866666666666667</v>
      </c>
      <c r="F193" s="32">
        <v>4.4529429133858276</v>
      </c>
      <c r="G193" s="32">
        <v>3.9677066929133864</v>
      </c>
      <c r="H193" s="32">
        <v>0.99163385826771655</v>
      </c>
      <c r="I193" s="32">
        <v>0.6569061679790027</v>
      </c>
      <c r="J193" s="32">
        <v>150.80633333333336</v>
      </c>
      <c r="K193" s="32">
        <v>134.37300000000002</v>
      </c>
      <c r="L193" s="32">
        <v>33.583333333333336</v>
      </c>
      <c r="M193" s="32">
        <v>22.247222222222224</v>
      </c>
      <c r="N193" s="32">
        <v>5.8250000000000002</v>
      </c>
      <c r="O193" s="32">
        <v>5.5111111111111111</v>
      </c>
      <c r="P193" s="32">
        <v>26.330555555555556</v>
      </c>
      <c r="Q193" s="32">
        <v>21.233333333333334</v>
      </c>
      <c r="R193" s="32">
        <v>5.0972222222222223</v>
      </c>
      <c r="S193" s="32">
        <v>90.892444444444465</v>
      </c>
      <c r="T193" s="32">
        <v>90.892444444444465</v>
      </c>
      <c r="U193" s="32">
        <v>0</v>
      </c>
      <c r="V193" s="32">
        <v>0</v>
      </c>
      <c r="W193" s="32">
        <v>9.6729999999999983</v>
      </c>
      <c r="X193" s="32">
        <v>0</v>
      </c>
      <c r="Y193" s="32">
        <v>0</v>
      </c>
      <c r="Z193" s="32">
        <v>0</v>
      </c>
      <c r="AA193" s="32">
        <v>0</v>
      </c>
      <c r="AB193" s="32">
        <v>0</v>
      </c>
      <c r="AC193" s="32">
        <v>9.6729999999999983</v>
      </c>
      <c r="AD193" s="32">
        <v>0</v>
      </c>
      <c r="AE193" s="32">
        <v>0</v>
      </c>
      <c r="AF193" t="s">
        <v>45</v>
      </c>
      <c r="AG193">
        <v>10</v>
      </c>
      <c r="AH193"/>
    </row>
    <row r="194" spans="1:34" x14ac:dyDescent="0.25">
      <c r="AH194"/>
    </row>
    <row r="195" spans="1:34" x14ac:dyDescent="0.25">
      <c r="AH195"/>
    </row>
    <row r="196" spans="1:34" x14ac:dyDescent="0.25">
      <c r="AH196"/>
    </row>
    <row r="197" spans="1:34" x14ac:dyDescent="0.25">
      <c r="AH197"/>
    </row>
    <row r="198" spans="1:34" x14ac:dyDescent="0.25">
      <c r="AH198"/>
    </row>
    <row r="199" spans="1:34" x14ac:dyDescent="0.25">
      <c r="AH199"/>
    </row>
    <row r="200" spans="1:34" x14ac:dyDescent="0.25">
      <c r="AH200"/>
    </row>
    <row r="201" spans="1:34" x14ac:dyDescent="0.25">
      <c r="AH201"/>
    </row>
    <row r="202" spans="1:34" x14ac:dyDescent="0.25">
      <c r="AH202"/>
    </row>
    <row r="203" spans="1:34" x14ac:dyDescent="0.25">
      <c r="AH203"/>
    </row>
    <row r="204" spans="1:34" x14ac:dyDescent="0.25">
      <c r="AH204"/>
    </row>
    <row r="205" spans="1:34" x14ac:dyDescent="0.25">
      <c r="AH205"/>
    </row>
    <row r="206" spans="1:34" x14ac:dyDescent="0.25">
      <c r="AH206"/>
    </row>
    <row r="207" spans="1:34" x14ac:dyDescent="0.25">
      <c r="AH207"/>
    </row>
    <row r="208" spans="1: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9" spans="34:34" x14ac:dyDescent="0.25">
      <c r="AH259"/>
    </row>
  </sheetData>
  <pageMargins left="0.7" right="0.7" top="0.75" bottom="0.75" header="0.3" footer="0.3"/>
  <pageSetup orientation="portrait" horizontalDpi="1200" verticalDpi="1200" r:id="rId1"/>
  <ignoredErrors>
    <ignoredError sqref="AF2:AF19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259"/>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556</v>
      </c>
      <c r="B1" s="29" t="s">
        <v>623</v>
      </c>
      <c r="C1" s="29" t="s">
        <v>624</v>
      </c>
      <c r="D1" s="29" t="s">
        <v>596</v>
      </c>
      <c r="E1" s="29" t="s">
        <v>597</v>
      </c>
      <c r="F1" s="29" t="s">
        <v>600</v>
      </c>
      <c r="G1" s="29" t="s">
        <v>627</v>
      </c>
      <c r="H1" s="35" t="s">
        <v>628</v>
      </c>
      <c r="I1" s="29" t="s">
        <v>601</v>
      </c>
      <c r="J1" s="29" t="s">
        <v>629</v>
      </c>
      <c r="K1" s="35" t="s">
        <v>630</v>
      </c>
      <c r="L1" s="29" t="s">
        <v>602</v>
      </c>
      <c r="M1" s="29" t="s">
        <v>631</v>
      </c>
      <c r="N1" s="35" t="s">
        <v>632</v>
      </c>
      <c r="O1" s="29" t="s">
        <v>603</v>
      </c>
      <c r="P1" s="29" t="s">
        <v>614</v>
      </c>
      <c r="Q1" s="36" t="s">
        <v>633</v>
      </c>
      <c r="R1" s="29" t="s">
        <v>604</v>
      </c>
      <c r="S1" s="29" t="s">
        <v>615</v>
      </c>
      <c r="T1" s="35" t="s">
        <v>634</v>
      </c>
      <c r="U1" s="29" t="s">
        <v>605</v>
      </c>
      <c r="V1" s="29" t="s">
        <v>616</v>
      </c>
      <c r="W1" s="35" t="s">
        <v>635</v>
      </c>
      <c r="X1" s="29" t="s">
        <v>606</v>
      </c>
      <c r="Y1" s="29" t="s">
        <v>617</v>
      </c>
      <c r="Z1" s="35" t="s">
        <v>640</v>
      </c>
      <c r="AA1" s="29" t="s">
        <v>608</v>
      </c>
      <c r="AB1" s="29" t="s">
        <v>618</v>
      </c>
      <c r="AC1" s="35" t="s">
        <v>639</v>
      </c>
      <c r="AD1" s="29" t="s">
        <v>610</v>
      </c>
      <c r="AE1" s="29" t="s">
        <v>619</v>
      </c>
      <c r="AF1" s="35" t="s">
        <v>637</v>
      </c>
      <c r="AG1" s="29" t="s">
        <v>611</v>
      </c>
      <c r="AH1" s="29" t="s">
        <v>620</v>
      </c>
      <c r="AI1" s="35" t="s">
        <v>638</v>
      </c>
      <c r="AJ1" s="29" t="s">
        <v>612</v>
      </c>
      <c r="AK1" s="29" t="s">
        <v>621</v>
      </c>
      <c r="AL1" s="35" t="s">
        <v>641</v>
      </c>
      <c r="AM1" s="29" t="s">
        <v>622</v>
      </c>
      <c r="AN1" s="31" t="s">
        <v>550</v>
      </c>
    </row>
    <row r="2" spans="1:51" x14ac:dyDescent="0.25">
      <c r="A2" t="s">
        <v>546</v>
      </c>
      <c r="B2" t="s">
        <v>350</v>
      </c>
      <c r="C2" t="s">
        <v>415</v>
      </c>
      <c r="D2" t="s">
        <v>479</v>
      </c>
      <c r="E2" s="32">
        <v>78.388888888888886</v>
      </c>
      <c r="F2" s="32">
        <v>260.57888888888891</v>
      </c>
      <c r="G2" s="32">
        <v>34.082222222222214</v>
      </c>
      <c r="H2" s="37">
        <v>0.13079425723069571</v>
      </c>
      <c r="I2" s="32">
        <v>244.81555555555553</v>
      </c>
      <c r="J2" s="32">
        <v>34.082222222222214</v>
      </c>
      <c r="K2" s="37">
        <v>0.13921591765229149</v>
      </c>
      <c r="L2" s="32">
        <v>23.263333333333332</v>
      </c>
      <c r="M2" s="32">
        <v>4.7488888888888887</v>
      </c>
      <c r="N2" s="37">
        <v>0.20413621817834457</v>
      </c>
      <c r="O2" s="32">
        <v>12.023333333333332</v>
      </c>
      <c r="P2" s="32">
        <v>4.7488888888888887</v>
      </c>
      <c r="Q2" s="37">
        <v>0.39497273819425194</v>
      </c>
      <c r="R2" s="32">
        <v>6.3122222222222222</v>
      </c>
      <c r="S2" s="32">
        <v>0</v>
      </c>
      <c r="T2" s="37">
        <v>0</v>
      </c>
      <c r="U2" s="32">
        <v>4.927777777777778</v>
      </c>
      <c r="V2" s="32">
        <v>0</v>
      </c>
      <c r="W2" s="37">
        <v>0</v>
      </c>
      <c r="X2" s="32">
        <v>86.026666666666642</v>
      </c>
      <c r="Y2" s="32">
        <v>11.223333333333327</v>
      </c>
      <c r="Z2" s="37">
        <v>0.13046342219466828</v>
      </c>
      <c r="AA2" s="32">
        <v>4.5233333333333361</v>
      </c>
      <c r="AB2" s="32">
        <v>0</v>
      </c>
      <c r="AC2" s="37">
        <v>0</v>
      </c>
      <c r="AD2" s="32">
        <v>146.76555555555558</v>
      </c>
      <c r="AE2" s="32">
        <v>18.11</v>
      </c>
      <c r="AF2" s="37">
        <v>0.12339407520686807</v>
      </c>
      <c r="AG2" s="32">
        <v>0</v>
      </c>
      <c r="AH2" s="32">
        <v>0</v>
      </c>
      <c r="AI2" s="37" t="s">
        <v>636</v>
      </c>
      <c r="AJ2" s="32">
        <v>0</v>
      </c>
      <c r="AK2" s="32">
        <v>0</v>
      </c>
      <c r="AL2" s="37" t="s">
        <v>636</v>
      </c>
      <c r="AM2" t="s">
        <v>158</v>
      </c>
      <c r="AN2" s="34">
        <v>10</v>
      </c>
      <c r="AX2"/>
      <c r="AY2"/>
    </row>
    <row r="3" spans="1:51" x14ac:dyDescent="0.25">
      <c r="A3" t="s">
        <v>546</v>
      </c>
      <c r="B3" t="s">
        <v>241</v>
      </c>
      <c r="C3" t="s">
        <v>430</v>
      </c>
      <c r="D3" t="s">
        <v>492</v>
      </c>
      <c r="E3" s="32">
        <v>77.922222222222217</v>
      </c>
      <c r="F3" s="32">
        <v>274.37466666666671</v>
      </c>
      <c r="G3" s="32">
        <v>9.7779999999999987</v>
      </c>
      <c r="H3" s="37">
        <v>3.5637400926227386E-2</v>
      </c>
      <c r="I3" s="32">
        <v>267.2651111111112</v>
      </c>
      <c r="J3" s="32">
        <v>5.1313333333333331</v>
      </c>
      <c r="K3" s="37">
        <v>1.9199413316615288E-2</v>
      </c>
      <c r="L3" s="32">
        <v>70.335555555555558</v>
      </c>
      <c r="M3" s="32">
        <v>4.2827777777777776</v>
      </c>
      <c r="N3" s="37">
        <v>6.0890651164260207E-2</v>
      </c>
      <c r="O3" s="32">
        <v>63.5898888888889</v>
      </c>
      <c r="P3" s="32">
        <v>0</v>
      </c>
      <c r="Q3" s="37">
        <v>0</v>
      </c>
      <c r="R3" s="32">
        <v>0.92900000000000016</v>
      </c>
      <c r="S3" s="32">
        <v>0.24388888888888885</v>
      </c>
      <c r="T3" s="37">
        <v>0.26252840569309882</v>
      </c>
      <c r="U3" s="32">
        <v>5.8166666666666664</v>
      </c>
      <c r="V3" s="32">
        <v>4.0388888888888888</v>
      </c>
      <c r="W3" s="37">
        <v>0.69436485195797515</v>
      </c>
      <c r="X3" s="32">
        <v>56.789777777777765</v>
      </c>
      <c r="Y3" s="32">
        <v>0</v>
      </c>
      <c r="Z3" s="37">
        <v>0</v>
      </c>
      <c r="AA3" s="32">
        <v>0.36388888888888887</v>
      </c>
      <c r="AB3" s="32">
        <v>0.36388888888888887</v>
      </c>
      <c r="AC3" s="37">
        <v>1</v>
      </c>
      <c r="AD3" s="32">
        <v>108.6984444444445</v>
      </c>
      <c r="AE3" s="32">
        <v>0</v>
      </c>
      <c r="AF3" s="37">
        <v>0</v>
      </c>
      <c r="AG3" s="32">
        <v>38.187000000000012</v>
      </c>
      <c r="AH3" s="32">
        <v>5.1313333333333331</v>
      </c>
      <c r="AI3" s="37">
        <v>0.13437382704410747</v>
      </c>
      <c r="AJ3" s="32">
        <v>0</v>
      </c>
      <c r="AK3" s="32">
        <v>0</v>
      </c>
      <c r="AL3" s="37" t="s">
        <v>636</v>
      </c>
      <c r="AM3" t="s">
        <v>46</v>
      </c>
      <c r="AN3" s="34">
        <v>10</v>
      </c>
      <c r="AX3"/>
      <c r="AY3"/>
    </row>
    <row r="4" spans="1:51" x14ac:dyDescent="0.25">
      <c r="A4" t="s">
        <v>546</v>
      </c>
      <c r="B4" t="s">
        <v>250</v>
      </c>
      <c r="C4" t="s">
        <v>408</v>
      </c>
      <c r="D4" t="s">
        <v>484</v>
      </c>
      <c r="E4" s="32">
        <v>47.255555555555553</v>
      </c>
      <c r="F4" s="32">
        <v>184.74211111111114</v>
      </c>
      <c r="G4" s="32">
        <v>40.710555555555558</v>
      </c>
      <c r="H4" s="37">
        <v>0.22036424348897168</v>
      </c>
      <c r="I4" s="32">
        <v>170.56422222222227</v>
      </c>
      <c r="J4" s="32">
        <v>40.710555555555558</v>
      </c>
      <c r="K4" s="37">
        <v>0.23868168262459621</v>
      </c>
      <c r="L4" s="32">
        <v>38.898444444444451</v>
      </c>
      <c r="M4" s="32">
        <v>10.322777777777777</v>
      </c>
      <c r="N4" s="37">
        <v>0.2653776500631273</v>
      </c>
      <c r="O4" s="32">
        <v>30.588888888888896</v>
      </c>
      <c r="P4" s="32">
        <v>10.322777777777777</v>
      </c>
      <c r="Q4" s="37">
        <v>0.33746821649110048</v>
      </c>
      <c r="R4" s="32">
        <v>3.6260000000000003</v>
      </c>
      <c r="S4" s="32">
        <v>0</v>
      </c>
      <c r="T4" s="37">
        <v>0</v>
      </c>
      <c r="U4" s="32">
        <v>4.6835555555555555</v>
      </c>
      <c r="V4" s="32">
        <v>0</v>
      </c>
      <c r="W4" s="37">
        <v>0</v>
      </c>
      <c r="X4" s="32">
        <v>30.156666666666666</v>
      </c>
      <c r="Y4" s="32">
        <v>3.036111111111111</v>
      </c>
      <c r="Z4" s="37">
        <v>0.10067794112228731</v>
      </c>
      <c r="AA4" s="32">
        <v>5.8683333333333314</v>
      </c>
      <c r="AB4" s="32">
        <v>0</v>
      </c>
      <c r="AC4" s="37">
        <v>0</v>
      </c>
      <c r="AD4" s="32">
        <v>105.83044444444448</v>
      </c>
      <c r="AE4" s="32">
        <v>27.351666666666674</v>
      </c>
      <c r="AF4" s="37">
        <v>0.25844799963043608</v>
      </c>
      <c r="AG4" s="32">
        <v>3.9882222222222223</v>
      </c>
      <c r="AH4" s="32">
        <v>0</v>
      </c>
      <c r="AI4" s="37">
        <v>0</v>
      </c>
      <c r="AJ4" s="32">
        <v>0</v>
      </c>
      <c r="AK4" s="32">
        <v>0</v>
      </c>
      <c r="AL4" s="37" t="s">
        <v>636</v>
      </c>
      <c r="AM4" t="s">
        <v>55</v>
      </c>
      <c r="AN4" s="34">
        <v>10</v>
      </c>
      <c r="AX4"/>
      <c r="AY4"/>
    </row>
    <row r="5" spans="1:51" x14ac:dyDescent="0.25">
      <c r="A5" t="s">
        <v>546</v>
      </c>
      <c r="B5" t="s">
        <v>212</v>
      </c>
      <c r="C5" t="s">
        <v>414</v>
      </c>
      <c r="D5" t="s">
        <v>486</v>
      </c>
      <c r="E5" s="32">
        <v>53.922222222222224</v>
      </c>
      <c r="F5" s="32">
        <v>53.915777777777777</v>
      </c>
      <c r="G5" s="32">
        <v>0.74077777777777776</v>
      </c>
      <c r="H5" s="37">
        <v>1.3739536148973089E-2</v>
      </c>
      <c r="I5" s="32">
        <v>46.682444444444442</v>
      </c>
      <c r="J5" s="32">
        <v>0.74077777777777776</v>
      </c>
      <c r="K5" s="37">
        <v>1.5868444478295433E-2</v>
      </c>
      <c r="L5" s="32">
        <v>10.296333333333333</v>
      </c>
      <c r="M5" s="32">
        <v>0.45466666666666666</v>
      </c>
      <c r="N5" s="37">
        <v>4.4158114539156336E-2</v>
      </c>
      <c r="O5" s="32">
        <v>4.9713333333333338</v>
      </c>
      <c r="P5" s="32">
        <v>0.45466666666666666</v>
      </c>
      <c r="Q5" s="37">
        <v>9.1457690760359381E-2</v>
      </c>
      <c r="R5" s="32">
        <v>3.5472222222222221</v>
      </c>
      <c r="S5" s="32">
        <v>0</v>
      </c>
      <c r="T5" s="37">
        <v>0</v>
      </c>
      <c r="U5" s="32">
        <v>1.7777777777777777</v>
      </c>
      <c r="V5" s="32">
        <v>0</v>
      </c>
      <c r="W5" s="37">
        <v>0</v>
      </c>
      <c r="X5" s="32">
        <v>7.9888888888888889</v>
      </c>
      <c r="Y5" s="32">
        <v>0.28611111111111109</v>
      </c>
      <c r="Z5" s="37">
        <v>3.5813630041724616E-2</v>
      </c>
      <c r="AA5" s="32">
        <v>1.9083333333333334</v>
      </c>
      <c r="AB5" s="32">
        <v>0</v>
      </c>
      <c r="AC5" s="37">
        <v>0</v>
      </c>
      <c r="AD5" s="32">
        <v>23.613888888888887</v>
      </c>
      <c r="AE5" s="32">
        <v>0</v>
      </c>
      <c r="AF5" s="37">
        <v>0</v>
      </c>
      <c r="AG5" s="32">
        <v>10.108333333333333</v>
      </c>
      <c r="AH5" s="32">
        <v>0</v>
      </c>
      <c r="AI5" s="37">
        <v>0</v>
      </c>
      <c r="AJ5" s="32">
        <v>0</v>
      </c>
      <c r="AK5" s="32">
        <v>0</v>
      </c>
      <c r="AL5" s="37" t="s">
        <v>636</v>
      </c>
      <c r="AM5" t="s">
        <v>17</v>
      </c>
      <c r="AN5" s="34">
        <v>10</v>
      </c>
      <c r="AX5"/>
      <c r="AY5"/>
    </row>
    <row r="6" spans="1:51" x14ac:dyDescent="0.25">
      <c r="A6" t="s">
        <v>546</v>
      </c>
      <c r="B6" t="s">
        <v>300</v>
      </c>
      <c r="C6" t="s">
        <v>404</v>
      </c>
      <c r="D6" t="s">
        <v>491</v>
      </c>
      <c r="E6" s="32">
        <v>43.788888888888891</v>
      </c>
      <c r="F6" s="32">
        <v>171.93333333333334</v>
      </c>
      <c r="G6" s="32">
        <v>4.458333333333333</v>
      </c>
      <c r="H6" s="37">
        <v>2.5930593253198912E-2</v>
      </c>
      <c r="I6" s="32">
        <v>150.86111111111114</v>
      </c>
      <c r="J6" s="32">
        <v>0</v>
      </c>
      <c r="K6" s="37">
        <v>0</v>
      </c>
      <c r="L6" s="32">
        <v>27.87222222222222</v>
      </c>
      <c r="M6" s="32">
        <v>4.458333333333333</v>
      </c>
      <c r="N6" s="37">
        <v>0.15995614909308351</v>
      </c>
      <c r="O6" s="32">
        <v>11.563888888888888</v>
      </c>
      <c r="P6" s="32">
        <v>0</v>
      </c>
      <c r="Q6" s="37">
        <v>0</v>
      </c>
      <c r="R6" s="32">
        <v>15.952777777777778</v>
      </c>
      <c r="S6" s="32">
        <v>4.458333333333333</v>
      </c>
      <c r="T6" s="37">
        <v>0.27947065993383247</v>
      </c>
      <c r="U6" s="32">
        <v>0.35555555555555557</v>
      </c>
      <c r="V6" s="32">
        <v>0</v>
      </c>
      <c r="W6" s="37">
        <v>0</v>
      </c>
      <c r="X6" s="32">
        <v>33.31666666666667</v>
      </c>
      <c r="Y6" s="32">
        <v>0</v>
      </c>
      <c r="Z6" s="37">
        <v>0</v>
      </c>
      <c r="AA6" s="32">
        <v>4.7638888888888893</v>
      </c>
      <c r="AB6" s="32">
        <v>0</v>
      </c>
      <c r="AC6" s="37">
        <v>0</v>
      </c>
      <c r="AD6" s="32">
        <v>101.98888888888889</v>
      </c>
      <c r="AE6" s="32">
        <v>0</v>
      </c>
      <c r="AF6" s="37">
        <v>0</v>
      </c>
      <c r="AG6" s="32">
        <v>3.9916666666666667</v>
      </c>
      <c r="AH6" s="32">
        <v>0</v>
      </c>
      <c r="AI6" s="37">
        <v>0</v>
      </c>
      <c r="AJ6" s="32">
        <v>0</v>
      </c>
      <c r="AK6" s="32">
        <v>0</v>
      </c>
      <c r="AL6" s="37" t="s">
        <v>636</v>
      </c>
      <c r="AM6" t="s">
        <v>105</v>
      </c>
      <c r="AN6" s="34">
        <v>10</v>
      </c>
      <c r="AX6"/>
      <c r="AY6"/>
    </row>
    <row r="7" spans="1:51" x14ac:dyDescent="0.25">
      <c r="A7" t="s">
        <v>546</v>
      </c>
      <c r="B7" t="s">
        <v>318</v>
      </c>
      <c r="C7" t="s">
        <v>455</v>
      </c>
      <c r="D7" t="s">
        <v>482</v>
      </c>
      <c r="E7" s="32">
        <v>49.233333333333334</v>
      </c>
      <c r="F7" s="32">
        <v>163.5468888888889</v>
      </c>
      <c r="G7" s="32">
        <v>7.9541111111111098</v>
      </c>
      <c r="H7" s="37">
        <v>4.863504995509272E-2</v>
      </c>
      <c r="I7" s="32">
        <v>145.26077777777778</v>
      </c>
      <c r="J7" s="32">
        <v>7.9541111111111098</v>
      </c>
      <c r="K7" s="37">
        <v>5.4757459190253231E-2</v>
      </c>
      <c r="L7" s="32">
        <v>19.494444444444444</v>
      </c>
      <c r="M7" s="32">
        <v>0</v>
      </c>
      <c r="N7" s="37">
        <v>0</v>
      </c>
      <c r="O7" s="32">
        <v>14.805555555555554</v>
      </c>
      <c r="P7" s="32">
        <v>0</v>
      </c>
      <c r="Q7" s="37">
        <v>0</v>
      </c>
      <c r="R7" s="32">
        <v>0</v>
      </c>
      <c r="S7" s="32">
        <v>0</v>
      </c>
      <c r="T7" s="37" t="s">
        <v>636</v>
      </c>
      <c r="U7" s="32">
        <v>4.6888888888888891</v>
      </c>
      <c r="V7" s="32">
        <v>0</v>
      </c>
      <c r="W7" s="37">
        <v>0</v>
      </c>
      <c r="X7" s="32">
        <v>32.184999999999995</v>
      </c>
      <c r="Y7" s="32">
        <v>0.16666666666666666</v>
      </c>
      <c r="Z7" s="37">
        <v>5.1783957330019167E-3</v>
      </c>
      <c r="AA7" s="32">
        <v>13.597222222222221</v>
      </c>
      <c r="AB7" s="32">
        <v>0</v>
      </c>
      <c r="AC7" s="37">
        <v>0</v>
      </c>
      <c r="AD7" s="32">
        <v>84.479777777777798</v>
      </c>
      <c r="AE7" s="32">
        <v>7.7874444444444428</v>
      </c>
      <c r="AF7" s="37">
        <v>9.2181166301468553E-2</v>
      </c>
      <c r="AG7" s="32">
        <v>13.790444444444441</v>
      </c>
      <c r="AH7" s="32">
        <v>0</v>
      </c>
      <c r="AI7" s="37">
        <v>0</v>
      </c>
      <c r="AJ7" s="32">
        <v>0</v>
      </c>
      <c r="AK7" s="32">
        <v>0</v>
      </c>
      <c r="AL7" s="37" t="s">
        <v>636</v>
      </c>
      <c r="AM7" t="s">
        <v>123</v>
      </c>
      <c r="AN7" s="34">
        <v>10</v>
      </c>
      <c r="AX7"/>
      <c r="AY7"/>
    </row>
    <row r="8" spans="1:51" x14ac:dyDescent="0.25">
      <c r="A8" t="s">
        <v>546</v>
      </c>
      <c r="B8" t="s">
        <v>263</v>
      </c>
      <c r="C8" t="s">
        <v>424</v>
      </c>
      <c r="D8" t="s">
        <v>481</v>
      </c>
      <c r="E8" s="32">
        <v>82.311111111111117</v>
      </c>
      <c r="F8" s="32">
        <v>287.2165555555556</v>
      </c>
      <c r="G8" s="32">
        <v>5.748555555555555</v>
      </c>
      <c r="H8" s="37">
        <v>2.0014708220549026E-2</v>
      </c>
      <c r="I8" s="32">
        <v>267.23477777777782</v>
      </c>
      <c r="J8" s="32">
        <v>5.748555555555555</v>
      </c>
      <c r="K8" s="37">
        <v>2.1511255396316091E-2</v>
      </c>
      <c r="L8" s="32">
        <v>56.453333333333333</v>
      </c>
      <c r="M8" s="32">
        <v>0</v>
      </c>
      <c r="N8" s="37">
        <v>0</v>
      </c>
      <c r="O8" s="32">
        <v>50.729555555555557</v>
      </c>
      <c r="P8" s="32">
        <v>0</v>
      </c>
      <c r="Q8" s="37">
        <v>0</v>
      </c>
      <c r="R8" s="32">
        <v>0.55711111111111111</v>
      </c>
      <c r="S8" s="32">
        <v>0</v>
      </c>
      <c r="T8" s="37">
        <v>0</v>
      </c>
      <c r="U8" s="32">
        <v>5.166666666666667</v>
      </c>
      <c r="V8" s="32">
        <v>0</v>
      </c>
      <c r="W8" s="37">
        <v>0</v>
      </c>
      <c r="X8" s="32">
        <v>41.971555555555547</v>
      </c>
      <c r="Y8" s="32">
        <v>0.50444444444444436</v>
      </c>
      <c r="Z8" s="37">
        <v>1.2018721673937905E-2</v>
      </c>
      <c r="AA8" s="32">
        <v>14.257999999999997</v>
      </c>
      <c r="AB8" s="32">
        <v>0</v>
      </c>
      <c r="AC8" s="37">
        <v>0</v>
      </c>
      <c r="AD8" s="32">
        <v>174.5336666666667</v>
      </c>
      <c r="AE8" s="32">
        <v>5.2441111111111107</v>
      </c>
      <c r="AF8" s="37">
        <v>3.0046415750415542E-2</v>
      </c>
      <c r="AG8" s="32">
        <v>0</v>
      </c>
      <c r="AH8" s="32">
        <v>0</v>
      </c>
      <c r="AI8" s="37" t="s">
        <v>636</v>
      </c>
      <c r="AJ8" s="32">
        <v>0</v>
      </c>
      <c r="AK8" s="32">
        <v>0</v>
      </c>
      <c r="AL8" s="37" t="s">
        <v>636</v>
      </c>
      <c r="AM8" t="s">
        <v>68</v>
      </c>
      <c r="AN8" s="34">
        <v>10</v>
      </c>
      <c r="AX8"/>
      <c r="AY8"/>
    </row>
    <row r="9" spans="1:51" x14ac:dyDescent="0.25">
      <c r="A9" t="s">
        <v>546</v>
      </c>
      <c r="B9" t="s">
        <v>230</v>
      </c>
      <c r="C9" t="s">
        <v>424</v>
      </c>
      <c r="D9" t="s">
        <v>481</v>
      </c>
      <c r="E9" s="32">
        <v>91.566666666666663</v>
      </c>
      <c r="F9" s="32">
        <v>270.02688888888889</v>
      </c>
      <c r="G9" s="32">
        <v>0</v>
      </c>
      <c r="H9" s="37">
        <v>0</v>
      </c>
      <c r="I9" s="32">
        <v>244.99222222222227</v>
      </c>
      <c r="J9" s="32">
        <v>0</v>
      </c>
      <c r="K9" s="37">
        <v>0</v>
      </c>
      <c r="L9" s="32">
        <v>79.684777777777796</v>
      </c>
      <c r="M9" s="32">
        <v>0</v>
      </c>
      <c r="N9" s="37">
        <v>0</v>
      </c>
      <c r="O9" s="32">
        <v>57.148777777777802</v>
      </c>
      <c r="P9" s="32">
        <v>0</v>
      </c>
      <c r="Q9" s="37">
        <v>0</v>
      </c>
      <c r="R9" s="32">
        <v>17.380444444444443</v>
      </c>
      <c r="S9" s="32">
        <v>0</v>
      </c>
      <c r="T9" s="37">
        <v>0</v>
      </c>
      <c r="U9" s="32">
        <v>5.1555555555555559</v>
      </c>
      <c r="V9" s="32">
        <v>0</v>
      </c>
      <c r="W9" s="37">
        <v>0</v>
      </c>
      <c r="X9" s="32">
        <v>52.320333333333309</v>
      </c>
      <c r="Y9" s="32">
        <v>0</v>
      </c>
      <c r="Z9" s="37">
        <v>0</v>
      </c>
      <c r="AA9" s="32">
        <v>2.4986666666666664</v>
      </c>
      <c r="AB9" s="32">
        <v>0</v>
      </c>
      <c r="AC9" s="37">
        <v>0</v>
      </c>
      <c r="AD9" s="32">
        <v>134.72055555555559</v>
      </c>
      <c r="AE9" s="32">
        <v>0</v>
      </c>
      <c r="AF9" s="37">
        <v>0</v>
      </c>
      <c r="AG9" s="32">
        <v>0</v>
      </c>
      <c r="AH9" s="32">
        <v>0</v>
      </c>
      <c r="AI9" s="37" t="s">
        <v>636</v>
      </c>
      <c r="AJ9" s="32">
        <v>0.80255555555555558</v>
      </c>
      <c r="AK9" s="32">
        <v>0</v>
      </c>
      <c r="AL9" s="37">
        <v>0</v>
      </c>
      <c r="AM9" t="s">
        <v>35</v>
      </c>
      <c r="AN9" s="34">
        <v>10</v>
      </c>
      <c r="AX9"/>
      <c r="AY9"/>
    </row>
    <row r="10" spans="1:51" x14ac:dyDescent="0.25">
      <c r="A10" t="s">
        <v>546</v>
      </c>
      <c r="B10" t="s">
        <v>346</v>
      </c>
      <c r="C10" t="s">
        <v>461</v>
      </c>
      <c r="D10" t="s">
        <v>479</v>
      </c>
      <c r="E10" s="32">
        <v>68.788888888888891</v>
      </c>
      <c r="F10" s="32">
        <v>210.75722222222217</v>
      </c>
      <c r="G10" s="32">
        <v>0</v>
      </c>
      <c r="H10" s="37">
        <v>0</v>
      </c>
      <c r="I10" s="32">
        <v>198.1835555555555</v>
      </c>
      <c r="J10" s="32">
        <v>0</v>
      </c>
      <c r="K10" s="37">
        <v>0</v>
      </c>
      <c r="L10" s="32">
        <v>43.034111111111109</v>
      </c>
      <c r="M10" s="32">
        <v>0</v>
      </c>
      <c r="N10" s="37">
        <v>0</v>
      </c>
      <c r="O10" s="32">
        <v>36.717444444444439</v>
      </c>
      <c r="P10" s="32">
        <v>0</v>
      </c>
      <c r="Q10" s="37">
        <v>0</v>
      </c>
      <c r="R10" s="32">
        <v>2.3166666666666669</v>
      </c>
      <c r="S10" s="32">
        <v>0</v>
      </c>
      <c r="T10" s="37">
        <v>0</v>
      </c>
      <c r="U10" s="32">
        <v>4</v>
      </c>
      <c r="V10" s="32">
        <v>0</v>
      </c>
      <c r="W10" s="37">
        <v>0</v>
      </c>
      <c r="X10" s="32">
        <v>42.36133333333332</v>
      </c>
      <c r="Y10" s="32">
        <v>0</v>
      </c>
      <c r="Z10" s="37">
        <v>0</v>
      </c>
      <c r="AA10" s="32">
        <v>6.2570000000000041</v>
      </c>
      <c r="AB10" s="32">
        <v>0</v>
      </c>
      <c r="AC10" s="37">
        <v>0</v>
      </c>
      <c r="AD10" s="32">
        <v>119.10477777777774</v>
      </c>
      <c r="AE10" s="32">
        <v>0</v>
      </c>
      <c r="AF10" s="37">
        <v>0</v>
      </c>
      <c r="AG10" s="32">
        <v>0</v>
      </c>
      <c r="AH10" s="32">
        <v>0</v>
      </c>
      <c r="AI10" s="37" t="s">
        <v>636</v>
      </c>
      <c r="AJ10" s="32">
        <v>0</v>
      </c>
      <c r="AK10" s="32">
        <v>0</v>
      </c>
      <c r="AL10" s="37" t="s">
        <v>636</v>
      </c>
      <c r="AM10" t="s">
        <v>154</v>
      </c>
      <c r="AN10" s="34">
        <v>10</v>
      </c>
      <c r="AX10"/>
      <c r="AY10"/>
    </row>
    <row r="11" spans="1:51" x14ac:dyDescent="0.25">
      <c r="A11" t="s">
        <v>546</v>
      </c>
      <c r="B11" t="s">
        <v>297</v>
      </c>
      <c r="C11" t="s">
        <v>398</v>
      </c>
      <c r="D11" t="s">
        <v>492</v>
      </c>
      <c r="E11" s="32">
        <v>45.411111111111111</v>
      </c>
      <c r="F11" s="32">
        <v>215.12722222222223</v>
      </c>
      <c r="G11" s="32">
        <v>2.6666666666666665</v>
      </c>
      <c r="H11" s="37">
        <v>1.2395765812994376E-2</v>
      </c>
      <c r="I11" s="32">
        <v>194.68833333333333</v>
      </c>
      <c r="J11" s="32">
        <v>0</v>
      </c>
      <c r="K11" s="37">
        <v>0</v>
      </c>
      <c r="L11" s="32">
        <v>39.18888888888889</v>
      </c>
      <c r="M11" s="32">
        <v>2.6666666666666665</v>
      </c>
      <c r="N11" s="37">
        <v>6.8046498440601066E-2</v>
      </c>
      <c r="O11" s="32">
        <v>23.866666666666667</v>
      </c>
      <c r="P11" s="32">
        <v>0</v>
      </c>
      <c r="Q11" s="37">
        <v>0</v>
      </c>
      <c r="R11" s="32">
        <v>9.6333333333333329</v>
      </c>
      <c r="S11" s="32">
        <v>0</v>
      </c>
      <c r="T11" s="37">
        <v>0</v>
      </c>
      <c r="U11" s="32">
        <v>5.6888888888888891</v>
      </c>
      <c r="V11" s="32">
        <v>2.6666666666666665</v>
      </c>
      <c r="W11" s="37">
        <v>0.46874999999999994</v>
      </c>
      <c r="X11" s="32">
        <v>44.06666666666667</v>
      </c>
      <c r="Y11" s="32">
        <v>0</v>
      </c>
      <c r="Z11" s="37">
        <v>0</v>
      </c>
      <c r="AA11" s="32">
        <v>5.1166666666666663</v>
      </c>
      <c r="AB11" s="32">
        <v>0</v>
      </c>
      <c r="AC11" s="37">
        <v>0</v>
      </c>
      <c r="AD11" s="32">
        <v>126.75500000000001</v>
      </c>
      <c r="AE11" s="32">
        <v>0</v>
      </c>
      <c r="AF11" s="37">
        <v>0</v>
      </c>
      <c r="AG11" s="32">
        <v>0</v>
      </c>
      <c r="AH11" s="32">
        <v>0</v>
      </c>
      <c r="AI11" s="37" t="s">
        <v>636</v>
      </c>
      <c r="AJ11" s="32">
        <v>0</v>
      </c>
      <c r="AK11" s="32">
        <v>0</v>
      </c>
      <c r="AL11" s="37" t="s">
        <v>636</v>
      </c>
      <c r="AM11" t="s">
        <v>102</v>
      </c>
      <c r="AN11" s="34">
        <v>10</v>
      </c>
      <c r="AX11"/>
      <c r="AY11"/>
    </row>
    <row r="12" spans="1:51" x14ac:dyDescent="0.25">
      <c r="A12" t="s">
        <v>546</v>
      </c>
      <c r="B12" t="s">
        <v>298</v>
      </c>
      <c r="C12" t="s">
        <v>384</v>
      </c>
      <c r="D12" t="s">
        <v>481</v>
      </c>
      <c r="E12" s="32">
        <v>60.844444444444441</v>
      </c>
      <c r="F12" s="32">
        <v>264.26177777777775</v>
      </c>
      <c r="G12" s="32">
        <v>69.293333333333322</v>
      </c>
      <c r="H12" s="37">
        <v>0.26221473992959843</v>
      </c>
      <c r="I12" s="32">
        <v>246.94111111111107</v>
      </c>
      <c r="J12" s="32">
        <v>69.293333333333322</v>
      </c>
      <c r="K12" s="37">
        <v>0.28060671235157281</v>
      </c>
      <c r="L12" s="32">
        <v>47.207333333333331</v>
      </c>
      <c r="M12" s="32">
        <v>3.888888888888889E-2</v>
      </c>
      <c r="N12" s="37">
        <v>8.2378914763713744E-4</v>
      </c>
      <c r="O12" s="32">
        <v>29.88666666666666</v>
      </c>
      <c r="P12" s="32">
        <v>3.888888888888889E-2</v>
      </c>
      <c r="Q12" s="37">
        <v>1.3012119860212658E-3</v>
      </c>
      <c r="R12" s="32">
        <v>5.9428888888888904</v>
      </c>
      <c r="S12" s="32">
        <v>0</v>
      </c>
      <c r="T12" s="37">
        <v>0</v>
      </c>
      <c r="U12" s="32">
        <v>11.377777777777778</v>
      </c>
      <c r="V12" s="32">
        <v>0</v>
      </c>
      <c r="W12" s="37">
        <v>0</v>
      </c>
      <c r="X12" s="32">
        <v>62.686555555555543</v>
      </c>
      <c r="Y12" s="32">
        <v>5.7314444444444437</v>
      </c>
      <c r="Z12" s="37">
        <v>9.1430202116704107E-2</v>
      </c>
      <c r="AA12" s="32">
        <v>0</v>
      </c>
      <c r="AB12" s="32">
        <v>0</v>
      </c>
      <c r="AC12" s="37" t="s">
        <v>636</v>
      </c>
      <c r="AD12" s="32">
        <v>114.10211111111111</v>
      </c>
      <c r="AE12" s="32">
        <v>49.49499999999999</v>
      </c>
      <c r="AF12" s="37">
        <v>0.43377812660979093</v>
      </c>
      <c r="AG12" s="32">
        <v>40.265777777777771</v>
      </c>
      <c r="AH12" s="32">
        <v>14.028</v>
      </c>
      <c r="AI12" s="37">
        <v>0.34838517406565273</v>
      </c>
      <c r="AJ12" s="32">
        <v>0</v>
      </c>
      <c r="AK12" s="32">
        <v>0</v>
      </c>
      <c r="AL12" s="37" t="s">
        <v>636</v>
      </c>
      <c r="AM12" t="s">
        <v>103</v>
      </c>
      <c r="AN12" s="34">
        <v>10</v>
      </c>
      <c r="AX12"/>
      <c r="AY12"/>
    </row>
    <row r="13" spans="1:51" x14ac:dyDescent="0.25">
      <c r="A13" t="s">
        <v>546</v>
      </c>
      <c r="B13" t="s">
        <v>364</v>
      </c>
      <c r="C13" t="s">
        <v>423</v>
      </c>
      <c r="D13" t="s">
        <v>481</v>
      </c>
      <c r="E13" s="32">
        <v>84.988888888888894</v>
      </c>
      <c r="F13" s="32">
        <v>379.64366666666672</v>
      </c>
      <c r="G13" s="32">
        <v>115.76344444444449</v>
      </c>
      <c r="H13" s="37">
        <v>0.30492657881235424</v>
      </c>
      <c r="I13" s="32">
        <v>342.7365555555557</v>
      </c>
      <c r="J13" s="32">
        <v>111.8694444444445</v>
      </c>
      <c r="K13" s="37">
        <v>0.32640067897954667</v>
      </c>
      <c r="L13" s="32">
        <v>82.313000000000002</v>
      </c>
      <c r="M13" s="32">
        <v>7.3384444444444448</v>
      </c>
      <c r="N13" s="37">
        <v>8.9152921706710297E-2</v>
      </c>
      <c r="O13" s="32">
        <v>61.020999999999994</v>
      </c>
      <c r="P13" s="32">
        <v>3.4444444444444446</v>
      </c>
      <c r="Q13" s="37">
        <v>5.6446869838980764E-2</v>
      </c>
      <c r="R13" s="32">
        <v>17.148000000000003</v>
      </c>
      <c r="S13" s="32">
        <v>0</v>
      </c>
      <c r="T13" s="37">
        <v>0</v>
      </c>
      <c r="U13" s="32">
        <v>4.1439999999999992</v>
      </c>
      <c r="V13" s="32">
        <v>3.8939999999999997</v>
      </c>
      <c r="W13" s="37">
        <v>0.93967181467181482</v>
      </c>
      <c r="X13" s="32">
        <v>52.181444444444445</v>
      </c>
      <c r="Y13" s="32">
        <v>22.998222222222228</v>
      </c>
      <c r="Z13" s="37">
        <v>0.44073563825370032</v>
      </c>
      <c r="AA13" s="32">
        <v>15.615111111111112</v>
      </c>
      <c r="AB13" s="32">
        <v>0</v>
      </c>
      <c r="AC13" s="37">
        <v>0</v>
      </c>
      <c r="AD13" s="32">
        <v>219.30211111111123</v>
      </c>
      <c r="AE13" s="32">
        <v>85.426777777777815</v>
      </c>
      <c r="AF13" s="37">
        <v>0.38953924038832272</v>
      </c>
      <c r="AG13" s="32">
        <v>10.231999999999999</v>
      </c>
      <c r="AH13" s="32">
        <v>0</v>
      </c>
      <c r="AI13" s="37">
        <v>0</v>
      </c>
      <c r="AJ13" s="32">
        <v>0</v>
      </c>
      <c r="AK13" s="32">
        <v>0</v>
      </c>
      <c r="AL13" s="37" t="s">
        <v>636</v>
      </c>
      <c r="AM13" t="s">
        <v>172</v>
      </c>
      <c r="AN13" s="34">
        <v>10</v>
      </c>
      <c r="AX13"/>
      <c r="AY13"/>
    </row>
    <row r="14" spans="1:51" x14ac:dyDescent="0.25">
      <c r="A14" t="s">
        <v>546</v>
      </c>
      <c r="B14" t="s">
        <v>249</v>
      </c>
      <c r="C14" t="s">
        <v>434</v>
      </c>
      <c r="D14" t="s">
        <v>475</v>
      </c>
      <c r="E14" s="32">
        <v>23.833333333333332</v>
      </c>
      <c r="F14" s="32">
        <v>95.74122222222222</v>
      </c>
      <c r="G14" s="32">
        <v>17.590666666666667</v>
      </c>
      <c r="H14" s="37">
        <v>0.18373137775322601</v>
      </c>
      <c r="I14" s="32">
        <v>86.532222222222217</v>
      </c>
      <c r="J14" s="32">
        <v>17.590666666666667</v>
      </c>
      <c r="K14" s="37">
        <v>0.2032845824933551</v>
      </c>
      <c r="L14" s="32">
        <v>29.435111111111112</v>
      </c>
      <c r="M14" s="32">
        <v>1.7323333333333331</v>
      </c>
      <c r="N14" s="37">
        <v>5.8852617433450591E-2</v>
      </c>
      <c r="O14" s="32">
        <v>20.226111111111113</v>
      </c>
      <c r="P14" s="32">
        <v>1.7323333333333331</v>
      </c>
      <c r="Q14" s="37">
        <v>8.5648364325541765E-2</v>
      </c>
      <c r="R14" s="32">
        <v>4.8265555555555562</v>
      </c>
      <c r="S14" s="32">
        <v>0</v>
      </c>
      <c r="T14" s="37">
        <v>0</v>
      </c>
      <c r="U14" s="32">
        <v>4.3824444444444444</v>
      </c>
      <c r="V14" s="32">
        <v>0</v>
      </c>
      <c r="W14" s="37">
        <v>0</v>
      </c>
      <c r="X14" s="32">
        <v>2.8727777777777774</v>
      </c>
      <c r="Y14" s="32">
        <v>2.8727777777777774</v>
      </c>
      <c r="Z14" s="37">
        <v>1</v>
      </c>
      <c r="AA14" s="32">
        <v>0</v>
      </c>
      <c r="AB14" s="32">
        <v>0</v>
      </c>
      <c r="AC14" s="37" t="s">
        <v>636</v>
      </c>
      <c r="AD14" s="32">
        <v>62.294777777777767</v>
      </c>
      <c r="AE14" s="32">
        <v>12.985555555555557</v>
      </c>
      <c r="AF14" s="37">
        <v>0.20845335706756235</v>
      </c>
      <c r="AG14" s="32">
        <v>1.1385555555555553</v>
      </c>
      <c r="AH14" s="32">
        <v>0</v>
      </c>
      <c r="AI14" s="37">
        <v>0</v>
      </c>
      <c r="AJ14" s="32">
        <v>0</v>
      </c>
      <c r="AK14" s="32">
        <v>0</v>
      </c>
      <c r="AL14" s="37" t="s">
        <v>636</v>
      </c>
      <c r="AM14" t="s">
        <v>54</v>
      </c>
      <c r="AN14" s="34">
        <v>10</v>
      </c>
      <c r="AX14"/>
      <c r="AY14"/>
    </row>
    <row r="15" spans="1:51" x14ac:dyDescent="0.25">
      <c r="A15" t="s">
        <v>546</v>
      </c>
      <c r="B15" t="s">
        <v>245</v>
      </c>
      <c r="C15" t="s">
        <v>432</v>
      </c>
      <c r="D15" t="s">
        <v>493</v>
      </c>
      <c r="E15" s="32">
        <v>20.8</v>
      </c>
      <c r="F15" s="32">
        <v>87.884</v>
      </c>
      <c r="G15" s="32">
        <v>8.6061111111111117</v>
      </c>
      <c r="H15" s="37">
        <v>9.7925801182366656E-2</v>
      </c>
      <c r="I15" s="32">
        <v>75.906999999999996</v>
      </c>
      <c r="J15" s="32">
        <v>8.6061111111111117</v>
      </c>
      <c r="K15" s="37">
        <v>0.11337704178944119</v>
      </c>
      <c r="L15" s="32">
        <v>26.522444444444446</v>
      </c>
      <c r="M15" s="32">
        <v>0.18333333333333332</v>
      </c>
      <c r="N15" s="37">
        <v>6.9123844793927145E-3</v>
      </c>
      <c r="O15" s="32">
        <v>17.897222222222222</v>
      </c>
      <c r="P15" s="32">
        <v>0.18333333333333332</v>
      </c>
      <c r="Q15" s="37">
        <v>1.0243675306534222E-2</v>
      </c>
      <c r="R15" s="32">
        <v>3.0094444444444455</v>
      </c>
      <c r="S15" s="32">
        <v>0</v>
      </c>
      <c r="T15" s="37">
        <v>0</v>
      </c>
      <c r="U15" s="32">
        <v>5.6157777777777778</v>
      </c>
      <c r="V15" s="32">
        <v>0</v>
      </c>
      <c r="W15" s="37">
        <v>0</v>
      </c>
      <c r="X15" s="32">
        <v>6.3084444444444445</v>
      </c>
      <c r="Y15" s="32">
        <v>0.67188888888888887</v>
      </c>
      <c r="Z15" s="37">
        <v>0.10650627025503734</v>
      </c>
      <c r="AA15" s="32">
        <v>3.351777777777778</v>
      </c>
      <c r="AB15" s="32">
        <v>0</v>
      </c>
      <c r="AC15" s="37">
        <v>0</v>
      </c>
      <c r="AD15" s="32">
        <v>45.675444444444445</v>
      </c>
      <c r="AE15" s="32">
        <v>7.7508888888888903</v>
      </c>
      <c r="AF15" s="37">
        <v>0.16969487616735474</v>
      </c>
      <c r="AG15" s="32">
        <v>6.025888888888888</v>
      </c>
      <c r="AH15" s="32">
        <v>0</v>
      </c>
      <c r="AI15" s="37">
        <v>0</v>
      </c>
      <c r="AJ15" s="32">
        <v>0</v>
      </c>
      <c r="AK15" s="32">
        <v>0</v>
      </c>
      <c r="AL15" s="37" t="s">
        <v>636</v>
      </c>
      <c r="AM15" t="s">
        <v>50</v>
      </c>
      <c r="AN15" s="34">
        <v>10</v>
      </c>
      <c r="AX15"/>
      <c r="AY15"/>
    </row>
    <row r="16" spans="1:51" x14ac:dyDescent="0.25">
      <c r="A16" t="s">
        <v>546</v>
      </c>
      <c r="B16" t="s">
        <v>356</v>
      </c>
      <c r="C16" t="s">
        <v>408</v>
      </c>
      <c r="D16" t="s">
        <v>484</v>
      </c>
      <c r="E16" s="32">
        <v>86.788888888888891</v>
      </c>
      <c r="F16" s="32">
        <v>391.47377777777791</v>
      </c>
      <c r="G16" s="32">
        <v>60.986777777777782</v>
      </c>
      <c r="H16" s="37">
        <v>0.15578764463860778</v>
      </c>
      <c r="I16" s="32">
        <v>352.00966666666676</v>
      </c>
      <c r="J16" s="32">
        <v>60.986777777777782</v>
      </c>
      <c r="K16" s="37">
        <v>0.17325313351558838</v>
      </c>
      <c r="L16" s="32">
        <v>68.425444444444437</v>
      </c>
      <c r="M16" s="32">
        <v>16.574666666666666</v>
      </c>
      <c r="N16" s="37">
        <v>0.24222957996456809</v>
      </c>
      <c r="O16" s="32">
        <v>46.42711111111111</v>
      </c>
      <c r="P16" s="32">
        <v>16.574666666666666</v>
      </c>
      <c r="Q16" s="37">
        <v>0.35700404935813362</v>
      </c>
      <c r="R16" s="32">
        <v>16.659444444444443</v>
      </c>
      <c r="S16" s="32">
        <v>0</v>
      </c>
      <c r="T16" s="37">
        <v>0</v>
      </c>
      <c r="U16" s="32">
        <v>5.3388888888888886</v>
      </c>
      <c r="V16" s="32">
        <v>0</v>
      </c>
      <c r="W16" s="37">
        <v>0</v>
      </c>
      <c r="X16" s="32">
        <v>63.750444444444433</v>
      </c>
      <c r="Y16" s="32">
        <v>9.7008888888888887</v>
      </c>
      <c r="Z16" s="37">
        <v>0.15216974522181984</v>
      </c>
      <c r="AA16" s="32">
        <v>17.465777777777777</v>
      </c>
      <c r="AB16" s="32">
        <v>0</v>
      </c>
      <c r="AC16" s="37">
        <v>0</v>
      </c>
      <c r="AD16" s="32">
        <v>211.40211111111122</v>
      </c>
      <c r="AE16" s="32">
        <v>34.711222222222226</v>
      </c>
      <c r="AF16" s="37">
        <v>0.16419524875973585</v>
      </c>
      <c r="AG16" s="32">
        <v>0</v>
      </c>
      <c r="AH16" s="32">
        <v>0</v>
      </c>
      <c r="AI16" s="37" t="s">
        <v>636</v>
      </c>
      <c r="AJ16" s="32">
        <v>30.430000000000003</v>
      </c>
      <c r="AK16" s="32">
        <v>0</v>
      </c>
      <c r="AL16" s="37">
        <v>0</v>
      </c>
      <c r="AM16" t="s">
        <v>164</v>
      </c>
      <c r="AN16" s="34">
        <v>10</v>
      </c>
      <c r="AX16"/>
      <c r="AY16"/>
    </row>
    <row r="17" spans="1:51" x14ac:dyDescent="0.25">
      <c r="A17" t="s">
        <v>546</v>
      </c>
      <c r="B17" t="s">
        <v>219</v>
      </c>
      <c r="C17" t="s">
        <v>419</v>
      </c>
      <c r="D17" t="s">
        <v>469</v>
      </c>
      <c r="E17" s="32">
        <v>44.166666666666664</v>
      </c>
      <c r="F17" s="32">
        <v>213.21566666666669</v>
      </c>
      <c r="G17" s="32">
        <v>59.174666666666681</v>
      </c>
      <c r="H17" s="37">
        <v>0.27753432752752694</v>
      </c>
      <c r="I17" s="32">
        <v>187.86944444444447</v>
      </c>
      <c r="J17" s="32">
        <v>59.174666666666681</v>
      </c>
      <c r="K17" s="37">
        <v>0.31497759969245787</v>
      </c>
      <c r="L17" s="32">
        <v>35.670444444444442</v>
      </c>
      <c r="M17" s="32">
        <v>4.7388888888888889</v>
      </c>
      <c r="N17" s="37">
        <v>0.13285197206526411</v>
      </c>
      <c r="O17" s="32">
        <v>17.150666666666663</v>
      </c>
      <c r="P17" s="32">
        <v>4.7388888888888889</v>
      </c>
      <c r="Q17" s="37">
        <v>0.27630931094353323</v>
      </c>
      <c r="R17" s="32">
        <v>13.519777777777778</v>
      </c>
      <c r="S17" s="32">
        <v>0</v>
      </c>
      <c r="T17" s="37">
        <v>0</v>
      </c>
      <c r="U17" s="32">
        <v>5</v>
      </c>
      <c r="V17" s="32">
        <v>0</v>
      </c>
      <c r="W17" s="37">
        <v>0</v>
      </c>
      <c r="X17" s="32">
        <v>55.935888888888883</v>
      </c>
      <c r="Y17" s="32">
        <v>27.310333333333343</v>
      </c>
      <c r="Z17" s="37">
        <v>0.4882434851009988</v>
      </c>
      <c r="AA17" s="32">
        <v>6.8264444444444434</v>
      </c>
      <c r="AB17" s="32">
        <v>0</v>
      </c>
      <c r="AC17" s="37">
        <v>0</v>
      </c>
      <c r="AD17" s="32">
        <v>114.78288888888892</v>
      </c>
      <c r="AE17" s="32">
        <v>27.125444444444444</v>
      </c>
      <c r="AF17" s="37">
        <v>0.23631958305825679</v>
      </c>
      <c r="AG17" s="32">
        <v>0</v>
      </c>
      <c r="AH17" s="32">
        <v>0</v>
      </c>
      <c r="AI17" s="37" t="s">
        <v>636</v>
      </c>
      <c r="AJ17" s="32">
        <v>0</v>
      </c>
      <c r="AK17" s="32">
        <v>0</v>
      </c>
      <c r="AL17" s="37" t="s">
        <v>636</v>
      </c>
      <c r="AM17" t="s">
        <v>24</v>
      </c>
      <c r="AN17" s="34">
        <v>10</v>
      </c>
      <c r="AX17"/>
      <c r="AY17"/>
    </row>
    <row r="18" spans="1:51" x14ac:dyDescent="0.25">
      <c r="A18" t="s">
        <v>546</v>
      </c>
      <c r="B18" t="s">
        <v>255</v>
      </c>
      <c r="C18" t="s">
        <v>415</v>
      </c>
      <c r="D18" t="s">
        <v>479</v>
      </c>
      <c r="E18" s="32">
        <v>75.955555555555549</v>
      </c>
      <c r="F18" s="32">
        <v>331.71666666666664</v>
      </c>
      <c r="G18" s="32">
        <v>0</v>
      </c>
      <c r="H18" s="37">
        <v>0</v>
      </c>
      <c r="I18" s="32">
        <v>311.65277777777777</v>
      </c>
      <c r="J18" s="32">
        <v>0</v>
      </c>
      <c r="K18" s="37">
        <v>0</v>
      </c>
      <c r="L18" s="32">
        <v>46.18611111111111</v>
      </c>
      <c r="M18" s="32">
        <v>0</v>
      </c>
      <c r="N18" s="37">
        <v>0</v>
      </c>
      <c r="O18" s="32">
        <v>34.80833333333333</v>
      </c>
      <c r="P18" s="32">
        <v>0</v>
      </c>
      <c r="Q18" s="37">
        <v>0</v>
      </c>
      <c r="R18" s="32">
        <v>5.6888888888888891</v>
      </c>
      <c r="S18" s="32">
        <v>0</v>
      </c>
      <c r="T18" s="37">
        <v>0</v>
      </c>
      <c r="U18" s="32">
        <v>5.6888888888888891</v>
      </c>
      <c r="V18" s="32">
        <v>0</v>
      </c>
      <c r="W18" s="37">
        <v>0</v>
      </c>
      <c r="X18" s="32">
        <v>56.541666666666664</v>
      </c>
      <c r="Y18" s="32">
        <v>0</v>
      </c>
      <c r="Z18" s="37">
        <v>0</v>
      </c>
      <c r="AA18" s="32">
        <v>8.6861111111111118</v>
      </c>
      <c r="AB18" s="32">
        <v>0</v>
      </c>
      <c r="AC18" s="37">
        <v>0</v>
      </c>
      <c r="AD18" s="32">
        <v>152.18055555555554</v>
      </c>
      <c r="AE18" s="32">
        <v>0</v>
      </c>
      <c r="AF18" s="37">
        <v>0</v>
      </c>
      <c r="AG18" s="32">
        <v>68.12222222222222</v>
      </c>
      <c r="AH18" s="32">
        <v>0</v>
      </c>
      <c r="AI18" s="37">
        <v>0</v>
      </c>
      <c r="AJ18" s="32">
        <v>0</v>
      </c>
      <c r="AK18" s="32">
        <v>0</v>
      </c>
      <c r="AL18" s="37" t="s">
        <v>636</v>
      </c>
      <c r="AM18" t="s">
        <v>60</v>
      </c>
      <c r="AN18" s="34">
        <v>10</v>
      </c>
      <c r="AX18"/>
      <c r="AY18"/>
    </row>
    <row r="19" spans="1:51" x14ac:dyDescent="0.25">
      <c r="A19" t="s">
        <v>546</v>
      </c>
      <c r="B19" t="s">
        <v>237</v>
      </c>
      <c r="C19" t="s">
        <v>414</v>
      </c>
      <c r="D19" t="s">
        <v>486</v>
      </c>
      <c r="E19" s="32">
        <v>55.322222222222223</v>
      </c>
      <c r="F19" s="32">
        <v>235.44444444444446</v>
      </c>
      <c r="G19" s="32">
        <v>0</v>
      </c>
      <c r="H19" s="37">
        <v>0</v>
      </c>
      <c r="I19" s="32">
        <v>215.49444444444447</v>
      </c>
      <c r="J19" s="32">
        <v>0</v>
      </c>
      <c r="K19" s="37">
        <v>0</v>
      </c>
      <c r="L19" s="32">
        <v>43.963888888888889</v>
      </c>
      <c r="M19" s="32">
        <v>0</v>
      </c>
      <c r="N19" s="37">
        <v>0</v>
      </c>
      <c r="O19" s="32">
        <v>36.06388888888889</v>
      </c>
      <c r="P19" s="32">
        <v>0</v>
      </c>
      <c r="Q19" s="37">
        <v>0</v>
      </c>
      <c r="R19" s="32">
        <v>4.5888888888888886</v>
      </c>
      <c r="S19" s="32">
        <v>0</v>
      </c>
      <c r="T19" s="37">
        <v>0</v>
      </c>
      <c r="U19" s="32">
        <v>3.3111111111111109</v>
      </c>
      <c r="V19" s="32">
        <v>0</v>
      </c>
      <c r="W19" s="37">
        <v>0</v>
      </c>
      <c r="X19" s="32">
        <v>45.913888888888891</v>
      </c>
      <c r="Y19" s="32">
        <v>0</v>
      </c>
      <c r="Z19" s="37">
        <v>0</v>
      </c>
      <c r="AA19" s="32">
        <v>12.05</v>
      </c>
      <c r="AB19" s="32">
        <v>0</v>
      </c>
      <c r="AC19" s="37">
        <v>0</v>
      </c>
      <c r="AD19" s="32">
        <v>120.55833333333334</v>
      </c>
      <c r="AE19" s="32">
        <v>0</v>
      </c>
      <c r="AF19" s="37">
        <v>0</v>
      </c>
      <c r="AG19" s="32">
        <v>12.958333333333334</v>
      </c>
      <c r="AH19" s="32">
        <v>0</v>
      </c>
      <c r="AI19" s="37">
        <v>0</v>
      </c>
      <c r="AJ19" s="32">
        <v>0</v>
      </c>
      <c r="AK19" s="32">
        <v>0</v>
      </c>
      <c r="AL19" s="37" t="s">
        <v>636</v>
      </c>
      <c r="AM19" t="s">
        <v>42</v>
      </c>
      <c r="AN19" s="34">
        <v>10</v>
      </c>
      <c r="AX19"/>
      <c r="AY19"/>
    </row>
    <row r="20" spans="1:51" x14ac:dyDescent="0.25">
      <c r="A20" t="s">
        <v>546</v>
      </c>
      <c r="B20" t="s">
        <v>226</v>
      </c>
      <c r="C20" t="s">
        <v>415</v>
      </c>
      <c r="D20" t="s">
        <v>479</v>
      </c>
      <c r="E20" s="32">
        <v>21.322222222222223</v>
      </c>
      <c r="F20" s="32">
        <v>113.79444444444445</v>
      </c>
      <c r="G20" s="32">
        <v>6.9861111111111107</v>
      </c>
      <c r="H20" s="37">
        <v>6.1392374163940819E-2</v>
      </c>
      <c r="I20" s="32">
        <v>108.49722222222221</v>
      </c>
      <c r="J20" s="32">
        <v>6.9861111111111107</v>
      </c>
      <c r="K20" s="37">
        <v>6.4389769323331375E-2</v>
      </c>
      <c r="L20" s="32">
        <v>29.561111111111114</v>
      </c>
      <c r="M20" s="32">
        <v>6.4416666666666664</v>
      </c>
      <c r="N20" s="37">
        <v>0.21791016726179288</v>
      </c>
      <c r="O20" s="32">
        <v>24.461111111111112</v>
      </c>
      <c r="P20" s="32">
        <v>6.4416666666666664</v>
      </c>
      <c r="Q20" s="37">
        <v>0.26334317510788097</v>
      </c>
      <c r="R20" s="32">
        <v>0.3</v>
      </c>
      <c r="S20" s="32">
        <v>0</v>
      </c>
      <c r="T20" s="37">
        <v>0</v>
      </c>
      <c r="U20" s="32">
        <v>4.8</v>
      </c>
      <c r="V20" s="32">
        <v>0</v>
      </c>
      <c r="W20" s="37">
        <v>0</v>
      </c>
      <c r="X20" s="32">
        <v>22.269444444444446</v>
      </c>
      <c r="Y20" s="32">
        <v>0</v>
      </c>
      <c r="Z20" s="37">
        <v>0</v>
      </c>
      <c r="AA20" s="32">
        <v>0.19722222222222222</v>
      </c>
      <c r="AB20" s="32">
        <v>0</v>
      </c>
      <c r="AC20" s="37">
        <v>0</v>
      </c>
      <c r="AD20" s="32">
        <v>43.508333333333333</v>
      </c>
      <c r="AE20" s="32">
        <v>0.5444444444444444</v>
      </c>
      <c r="AF20" s="37">
        <v>1.2513567005043733E-2</v>
      </c>
      <c r="AG20" s="32">
        <v>18.258333333333333</v>
      </c>
      <c r="AH20" s="32">
        <v>0</v>
      </c>
      <c r="AI20" s="37">
        <v>0</v>
      </c>
      <c r="AJ20" s="32">
        <v>0</v>
      </c>
      <c r="AK20" s="32">
        <v>0</v>
      </c>
      <c r="AL20" s="37" t="s">
        <v>636</v>
      </c>
      <c r="AM20" t="s">
        <v>31</v>
      </c>
      <c r="AN20" s="34">
        <v>10</v>
      </c>
      <c r="AX20"/>
      <c r="AY20"/>
    </row>
    <row r="21" spans="1:51" x14ac:dyDescent="0.25">
      <c r="A21" t="s">
        <v>546</v>
      </c>
      <c r="B21" t="s">
        <v>284</v>
      </c>
      <c r="C21" t="s">
        <v>420</v>
      </c>
      <c r="D21" t="s">
        <v>488</v>
      </c>
      <c r="E21" s="32">
        <v>69.466666666666669</v>
      </c>
      <c r="F21" s="32">
        <v>306.75555555555559</v>
      </c>
      <c r="G21" s="32">
        <v>0.17777777777777778</v>
      </c>
      <c r="H21" s="37">
        <v>5.7954216169226304E-4</v>
      </c>
      <c r="I21" s="32">
        <v>286.8416666666667</v>
      </c>
      <c r="J21" s="32">
        <v>0.17777777777777778</v>
      </c>
      <c r="K21" s="37">
        <v>6.197766867125688E-4</v>
      </c>
      <c r="L21" s="32">
        <v>88.347222222222229</v>
      </c>
      <c r="M21" s="32">
        <v>0</v>
      </c>
      <c r="N21" s="37">
        <v>0</v>
      </c>
      <c r="O21" s="32">
        <v>68.433333333333337</v>
      </c>
      <c r="P21" s="32">
        <v>0</v>
      </c>
      <c r="Q21" s="37">
        <v>0</v>
      </c>
      <c r="R21" s="32">
        <v>14.669444444444444</v>
      </c>
      <c r="S21" s="32">
        <v>0</v>
      </c>
      <c r="T21" s="37">
        <v>0</v>
      </c>
      <c r="U21" s="32">
        <v>5.2444444444444445</v>
      </c>
      <c r="V21" s="32">
        <v>0</v>
      </c>
      <c r="W21" s="37">
        <v>0</v>
      </c>
      <c r="X21" s="32">
        <v>41.338888888888889</v>
      </c>
      <c r="Y21" s="32">
        <v>0.17777777777777778</v>
      </c>
      <c r="Z21" s="37">
        <v>4.3004972449939526E-3</v>
      </c>
      <c r="AA21" s="32">
        <v>0</v>
      </c>
      <c r="AB21" s="32">
        <v>0</v>
      </c>
      <c r="AC21" s="37" t="s">
        <v>636</v>
      </c>
      <c r="AD21" s="32">
        <v>157.13333333333333</v>
      </c>
      <c r="AE21" s="32">
        <v>0</v>
      </c>
      <c r="AF21" s="37">
        <v>0</v>
      </c>
      <c r="AG21" s="32">
        <v>19.93611111111111</v>
      </c>
      <c r="AH21" s="32">
        <v>0</v>
      </c>
      <c r="AI21" s="37">
        <v>0</v>
      </c>
      <c r="AJ21" s="32">
        <v>0</v>
      </c>
      <c r="AK21" s="32">
        <v>0</v>
      </c>
      <c r="AL21" s="37" t="s">
        <v>636</v>
      </c>
      <c r="AM21" t="s">
        <v>89</v>
      </c>
      <c r="AN21" s="34">
        <v>10</v>
      </c>
      <c r="AX21"/>
      <c r="AY21"/>
    </row>
    <row r="22" spans="1:51" x14ac:dyDescent="0.25">
      <c r="A22" t="s">
        <v>546</v>
      </c>
      <c r="B22" t="s">
        <v>313</v>
      </c>
      <c r="C22" t="s">
        <v>425</v>
      </c>
      <c r="D22" t="s">
        <v>473</v>
      </c>
      <c r="E22" s="32">
        <v>83.088888888888889</v>
      </c>
      <c r="F22" s="32">
        <v>405.32222222222225</v>
      </c>
      <c r="G22" s="32">
        <v>0</v>
      </c>
      <c r="H22" s="37">
        <v>0</v>
      </c>
      <c r="I22" s="32">
        <v>383.9666666666667</v>
      </c>
      <c r="J22" s="32">
        <v>0</v>
      </c>
      <c r="K22" s="37">
        <v>0</v>
      </c>
      <c r="L22" s="32">
        <v>113.64444444444445</v>
      </c>
      <c r="M22" s="32">
        <v>0</v>
      </c>
      <c r="N22" s="37">
        <v>0</v>
      </c>
      <c r="O22" s="32">
        <v>96.963888888888889</v>
      </c>
      <c r="P22" s="32">
        <v>0</v>
      </c>
      <c r="Q22" s="37">
        <v>0</v>
      </c>
      <c r="R22" s="32">
        <v>11.080555555555556</v>
      </c>
      <c r="S22" s="32">
        <v>0</v>
      </c>
      <c r="T22" s="37">
        <v>0</v>
      </c>
      <c r="U22" s="32">
        <v>5.6</v>
      </c>
      <c r="V22" s="32">
        <v>0</v>
      </c>
      <c r="W22" s="37">
        <v>0</v>
      </c>
      <c r="X22" s="32">
        <v>60.822222222222223</v>
      </c>
      <c r="Y22" s="32">
        <v>0</v>
      </c>
      <c r="Z22" s="37">
        <v>0</v>
      </c>
      <c r="AA22" s="32">
        <v>4.6749999999999998</v>
      </c>
      <c r="AB22" s="32">
        <v>0</v>
      </c>
      <c r="AC22" s="37">
        <v>0</v>
      </c>
      <c r="AD22" s="32">
        <v>179.22777777777779</v>
      </c>
      <c r="AE22" s="32">
        <v>0</v>
      </c>
      <c r="AF22" s="37">
        <v>0</v>
      </c>
      <c r="AG22" s="32">
        <v>46.952777777777776</v>
      </c>
      <c r="AH22" s="32">
        <v>0</v>
      </c>
      <c r="AI22" s="37">
        <v>0</v>
      </c>
      <c r="AJ22" s="32">
        <v>0</v>
      </c>
      <c r="AK22" s="32">
        <v>0</v>
      </c>
      <c r="AL22" s="37" t="s">
        <v>636</v>
      </c>
      <c r="AM22" t="s">
        <v>118</v>
      </c>
      <c r="AN22" s="34">
        <v>10</v>
      </c>
      <c r="AX22"/>
      <c r="AY22"/>
    </row>
    <row r="23" spans="1:51" x14ac:dyDescent="0.25">
      <c r="A23" t="s">
        <v>546</v>
      </c>
      <c r="B23" t="s">
        <v>378</v>
      </c>
      <c r="C23" t="s">
        <v>415</v>
      </c>
      <c r="D23" t="s">
        <v>479</v>
      </c>
      <c r="E23" s="32">
        <v>52.077777777777776</v>
      </c>
      <c r="F23" s="32">
        <v>251.52777777777777</v>
      </c>
      <c r="G23" s="32">
        <v>8.1111111111111107</v>
      </c>
      <c r="H23" s="37">
        <v>3.224737713970182E-2</v>
      </c>
      <c r="I23" s="32">
        <v>228.01388888888891</v>
      </c>
      <c r="J23" s="32">
        <v>8.1111111111111107</v>
      </c>
      <c r="K23" s="37">
        <v>3.5572881768898085E-2</v>
      </c>
      <c r="L23" s="32">
        <v>60.555555555555557</v>
      </c>
      <c r="M23" s="32">
        <v>1.5111111111111111</v>
      </c>
      <c r="N23" s="37">
        <v>2.4954128440366971E-2</v>
      </c>
      <c r="O23" s="32">
        <v>50.172222222222224</v>
      </c>
      <c r="P23" s="32">
        <v>1.5111111111111111</v>
      </c>
      <c r="Q23" s="37">
        <v>3.0118480788395526E-2</v>
      </c>
      <c r="R23" s="32">
        <v>4.6944444444444446</v>
      </c>
      <c r="S23" s="32">
        <v>0</v>
      </c>
      <c r="T23" s="37">
        <v>0</v>
      </c>
      <c r="U23" s="32">
        <v>5.6888888888888891</v>
      </c>
      <c r="V23" s="32">
        <v>0</v>
      </c>
      <c r="W23" s="37">
        <v>0</v>
      </c>
      <c r="X23" s="32">
        <v>51.608333333333334</v>
      </c>
      <c r="Y23" s="32">
        <v>5.4444444444444446</v>
      </c>
      <c r="Z23" s="37">
        <v>0.10549545185424404</v>
      </c>
      <c r="AA23" s="32">
        <v>13.130555555555556</v>
      </c>
      <c r="AB23" s="32">
        <v>0</v>
      </c>
      <c r="AC23" s="37">
        <v>0</v>
      </c>
      <c r="AD23" s="32">
        <v>79.533333333333331</v>
      </c>
      <c r="AE23" s="32">
        <v>1.1555555555555554</v>
      </c>
      <c r="AF23" s="37">
        <v>1.4529198100027939E-2</v>
      </c>
      <c r="AG23" s="32">
        <v>46.7</v>
      </c>
      <c r="AH23" s="32">
        <v>0</v>
      </c>
      <c r="AI23" s="37">
        <v>0</v>
      </c>
      <c r="AJ23" s="32">
        <v>0</v>
      </c>
      <c r="AK23" s="32">
        <v>0</v>
      </c>
      <c r="AL23" s="37" t="s">
        <v>636</v>
      </c>
      <c r="AM23" t="s">
        <v>186</v>
      </c>
      <c r="AN23" s="34">
        <v>10</v>
      </c>
      <c r="AX23"/>
      <c r="AY23"/>
    </row>
    <row r="24" spans="1:51" x14ac:dyDescent="0.25">
      <c r="A24" t="s">
        <v>546</v>
      </c>
      <c r="B24" t="s">
        <v>282</v>
      </c>
      <c r="C24" t="s">
        <v>445</v>
      </c>
      <c r="D24" t="s">
        <v>487</v>
      </c>
      <c r="E24" s="32">
        <v>42.977777777777774</v>
      </c>
      <c r="F24" s="32">
        <v>134.10522222222221</v>
      </c>
      <c r="G24" s="32">
        <v>0</v>
      </c>
      <c r="H24" s="37">
        <v>0</v>
      </c>
      <c r="I24" s="32">
        <v>125.90522222222222</v>
      </c>
      <c r="J24" s="32">
        <v>0</v>
      </c>
      <c r="K24" s="37">
        <v>0</v>
      </c>
      <c r="L24" s="32">
        <v>37.936222222222234</v>
      </c>
      <c r="M24" s="32">
        <v>0</v>
      </c>
      <c r="N24" s="37">
        <v>0</v>
      </c>
      <c r="O24" s="32">
        <v>29.736222222222231</v>
      </c>
      <c r="P24" s="32">
        <v>0</v>
      </c>
      <c r="Q24" s="37">
        <v>0</v>
      </c>
      <c r="R24" s="32">
        <v>2.5111111111111111</v>
      </c>
      <c r="S24" s="32">
        <v>0</v>
      </c>
      <c r="T24" s="37">
        <v>0</v>
      </c>
      <c r="U24" s="32">
        <v>5.6888888888888891</v>
      </c>
      <c r="V24" s="32">
        <v>0</v>
      </c>
      <c r="W24" s="37">
        <v>0</v>
      </c>
      <c r="X24" s="32">
        <v>19.029222222222227</v>
      </c>
      <c r="Y24" s="32">
        <v>0</v>
      </c>
      <c r="Z24" s="37">
        <v>0</v>
      </c>
      <c r="AA24" s="32">
        <v>0</v>
      </c>
      <c r="AB24" s="32">
        <v>0</v>
      </c>
      <c r="AC24" s="37" t="s">
        <v>636</v>
      </c>
      <c r="AD24" s="32">
        <v>61.98855555555555</v>
      </c>
      <c r="AE24" s="32">
        <v>0</v>
      </c>
      <c r="AF24" s="37">
        <v>0</v>
      </c>
      <c r="AG24" s="32">
        <v>15.151222222222216</v>
      </c>
      <c r="AH24" s="32">
        <v>0</v>
      </c>
      <c r="AI24" s="37">
        <v>0</v>
      </c>
      <c r="AJ24" s="32">
        <v>0</v>
      </c>
      <c r="AK24" s="32">
        <v>0</v>
      </c>
      <c r="AL24" s="37" t="s">
        <v>636</v>
      </c>
      <c r="AM24" t="s">
        <v>87</v>
      </c>
      <c r="AN24" s="34">
        <v>10</v>
      </c>
      <c r="AX24"/>
      <c r="AY24"/>
    </row>
    <row r="25" spans="1:51" x14ac:dyDescent="0.25">
      <c r="A25" t="s">
        <v>546</v>
      </c>
      <c r="B25" t="s">
        <v>203</v>
      </c>
      <c r="C25" t="s">
        <v>406</v>
      </c>
      <c r="D25" t="s">
        <v>481</v>
      </c>
      <c r="E25" s="32">
        <v>95.155555555555551</v>
      </c>
      <c r="F25" s="32">
        <v>350.08933333333334</v>
      </c>
      <c r="G25" s="32">
        <v>0</v>
      </c>
      <c r="H25" s="37">
        <v>0</v>
      </c>
      <c r="I25" s="32">
        <v>326.15066666666667</v>
      </c>
      <c r="J25" s="32">
        <v>0</v>
      </c>
      <c r="K25" s="37">
        <v>0</v>
      </c>
      <c r="L25" s="32">
        <v>72.371666666666698</v>
      </c>
      <c r="M25" s="32">
        <v>0</v>
      </c>
      <c r="N25" s="37">
        <v>0</v>
      </c>
      <c r="O25" s="32">
        <v>58.945222222222249</v>
      </c>
      <c r="P25" s="32">
        <v>0</v>
      </c>
      <c r="Q25" s="37">
        <v>0</v>
      </c>
      <c r="R25" s="32">
        <v>9.9597777777777825</v>
      </c>
      <c r="S25" s="32">
        <v>0</v>
      </c>
      <c r="T25" s="37">
        <v>0</v>
      </c>
      <c r="U25" s="32">
        <v>3.4666666666666668</v>
      </c>
      <c r="V25" s="32">
        <v>0</v>
      </c>
      <c r="W25" s="37">
        <v>0</v>
      </c>
      <c r="X25" s="32">
        <v>66.194888888888897</v>
      </c>
      <c r="Y25" s="32">
        <v>0</v>
      </c>
      <c r="Z25" s="37">
        <v>0</v>
      </c>
      <c r="AA25" s="32">
        <v>10.512222222222221</v>
      </c>
      <c r="AB25" s="32">
        <v>0</v>
      </c>
      <c r="AC25" s="37">
        <v>0</v>
      </c>
      <c r="AD25" s="32">
        <v>168.77544444444445</v>
      </c>
      <c r="AE25" s="32">
        <v>0</v>
      </c>
      <c r="AF25" s="37">
        <v>0</v>
      </c>
      <c r="AG25" s="32">
        <v>32.235111111111102</v>
      </c>
      <c r="AH25" s="32">
        <v>0</v>
      </c>
      <c r="AI25" s="37">
        <v>0</v>
      </c>
      <c r="AJ25" s="32">
        <v>0</v>
      </c>
      <c r="AK25" s="32">
        <v>0</v>
      </c>
      <c r="AL25" s="37" t="s">
        <v>636</v>
      </c>
      <c r="AM25" t="s">
        <v>8</v>
      </c>
      <c r="AN25" s="34">
        <v>10</v>
      </c>
      <c r="AX25"/>
      <c r="AY25"/>
    </row>
    <row r="26" spans="1:51" x14ac:dyDescent="0.25">
      <c r="A26" t="s">
        <v>546</v>
      </c>
      <c r="B26" t="s">
        <v>196</v>
      </c>
      <c r="C26" t="s">
        <v>406</v>
      </c>
      <c r="D26" t="s">
        <v>481</v>
      </c>
      <c r="E26" s="32">
        <v>29.5</v>
      </c>
      <c r="F26" s="32">
        <v>147.31944444444446</v>
      </c>
      <c r="G26" s="32">
        <v>30.730555555555554</v>
      </c>
      <c r="H26" s="37">
        <v>0.20859809559724707</v>
      </c>
      <c r="I26" s="32">
        <v>132.6861111111111</v>
      </c>
      <c r="J26" s="32">
        <v>30.486111111111114</v>
      </c>
      <c r="K26" s="37">
        <v>0.22976113216237154</v>
      </c>
      <c r="L26" s="32">
        <v>34.294444444444444</v>
      </c>
      <c r="M26" s="32">
        <v>5.8833333333333337</v>
      </c>
      <c r="N26" s="37">
        <v>0.17155353960797021</v>
      </c>
      <c r="O26" s="32">
        <v>19.905555555555555</v>
      </c>
      <c r="P26" s="32">
        <v>5.8833333333333337</v>
      </c>
      <c r="Q26" s="37">
        <v>0.29556237789561823</v>
      </c>
      <c r="R26" s="32">
        <v>8.6999999999999993</v>
      </c>
      <c r="S26" s="32">
        <v>0</v>
      </c>
      <c r="T26" s="37">
        <v>0</v>
      </c>
      <c r="U26" s="32">
        <v>5.6888888888888891</v>
      </c>
      <c r="V26" s="32">
        <v>0</v>
      </c>
      <c r="W26" s="37">
        <v>0</v>
      </c>
      <c r="X26" s="32">
        <v>24.391666666666666</v>
      </c>
      <c r="Y26" s="32">
        <v>13.930555555555555</v>
      </c>
      <c r="Z26" s="37">
        <v>0.57111946247580003</v>
      </c>
      <c r="AA26" s="32">
        <v>0.24444444444444444</v>
      </c>
      <c r="AB26" s="32">
        <v>0.24444444444444444</v>
      </c>
      <c r="AC26" s="37">
        <v>1</v>
      </c>
      <c r="AD26" s="32">
        <v>88.388888888888886</v>
      </c>
      <c r="AE26" s="32">
        <v>10.672222222222222</v>
      </c>
      <c r="AF26" s="37">
        <v>0.12074167190446261</v>
      </c>
      <c r="AG26" s="32">
        <v>0</v>
      </c>
      <c r="AH26" s="32">
        <v>0</v>
      </c>
      <c r="AI26" s="37" t="s">
        <v>636</v>
      </c>
      <c r="AJ26" s="32">
        <v>0</v>
      </c>
      <c r="AK26" s="32">
        <v>0</v>
      </c>
      <c r="AL26" s="37" t="s">
        <v>636</v>
      </c>
      <c r="AM26" t="s">
        <v>144</v>
      </c>
      <c r="AN26" s="34">
        <v>10</v>
      </c>
      <c r="AX26"/>
      <c r="AY26"/>
    </row>
    <row r="27" spans="1:51" x14ac:dyDescent="0.25">
      <c r="A27" t="s">
        <v>546</v>
      </c>
      <c r="B27" t="s">
        <v>267</v>
      </c>
      <c r="C27" t="s">
        <v>404</v>
      </c>
      <c r="D27" t="s">
        <v>491</v>
      </c>
      <c r="E27" s="32">
        <v>51.922222222222224</v>
      </c>
      <c r="F27" s="32">
        <v>209.18755555555558</v>
      </c>
      <c r="G27" s="32">
        <v>6.9619999999999989</v>
      </c>
      <c r="H27" s="37">
        <v>3.328113845735458E-2</v>
      </c>
      <c r="I27" s="32">
        <v>184.06955555555555</v>
      </c>
      <c r="J27" s="32">
        <v>6.9619999999999989</v>
      </c>
      <c r="K27" s="37">
        <v>3.782265882583033E-2</v>
      </c>
      <c r="L27" s="32">
        <v>45.861888888888892</v>
      </c>
      <c r="M27" s="32">
        <v>0</v>
      </c>
      <c r="N27" s="37">
        <v>0</v>
      </c>
      <c r="O27" s="32">
        <v>25.773333333333337</v>
      </c>
      <c r="P27" s="32">
        <v>0</v>
      </c>
      <c r="Q27" s="37">
        <v>0</v>
      </c>
      <c r="R27" s="32">
        <v>14.399666666666667</v>
      </c>
      <c r="S27" s="32">
        <v>0</v>
      </c>
      <c r="T27" s="37">
        <v>0</v>
      </c>
      <c r="U27" s="32">
        <v>5.6888888888888891</v>
      </c>
      <c r="V27" s="32">
        <v>0</v>
      </c>
      <c r="W27" s="37">
        <v>0</v>
      </c>
      <c r="X27" s="32">
        <v>39.598555555555556</v>
      </c>
      <c r="Y27" s="32">
        <v>0</v>
      </c>
      <c r="Z27" s="37">
        <v>0</v>
      </c>
      <c r="AA27" s="32">
        <v>5.0294444444444446</v>
      </c>
      <c r="AB27" s="32">
        <v>0</v>
      </c>
      <c r="AC27" s="37">
        <v>0</v>
      </c>
      <c r="AD27" s="32">
        <v>117.13511111111113</v>
      </c>
      <c r="AE27" s="32">
        <v>6.9619999999999989</v>
      </c>
      <c r="AF27" s="37">
        <v>5.943563747846739E-2</v>
      </c>
      <c r="AG27" s="32">
        <v>1.5625555555555555</v>
      </c>
      <c r="AH27" s="32">
        <v>0</v>
      </c>
      <c r="AI27" s="37">
        <v>0</v>
      </c>
      <c r="AJ27" s="32">
        <v>0</v>
      </c>
      <c r="AK27" s="32">
        <v>0</v>
      </c>
      <c r="AL27" s="37" t="s">
        <v>636</v>
      </c>
      <c r="AM27" t="s">
        <v>72</v>
      </c>
      <c r="AN27" s="34">
        <v>10</v>
      </c>
      <c r="AX27"/>
      <c r="AY27"/>
    </row>
    <row r="28" spans="1:51" x14ac:dyDescent="0.25">
      <c r="A28" t="s">
        <v>546</v>
      </c>
      <c r="B28" t="s">
        <v>371</v>
      </c>
      <c r="C28" t="s">
        <v>402</v>
      </c>
      <c r="D28" t="s">
        <v>481</v>
      </c>
      <c r="E28" s="32">
        <v>76.011111111111106</v>
      </c>
      <c r="F28" s="32">
        <v>326.13944444444445</v>
      </c>
      <c r="G28" s="32">
        <v>151.35555555555553</v>
      </c>
      <c r="H28" s="37">
        <v>0.46408233696901963</v>
      </c>
      <c r="I28" s="32">
        <v>302.78544444444447</v>
      </c>
      <c r="J28" s="32">
        <v>151.35555555555553</v>
      </c>
      <c r="K28" s="37">
        <v>0.49987725081456641</v>
      </c>
      <c r="L28" s="32">
        <v>58.714555555555556</v>
      </c>
      <c r="M28" s="32">
        <v>5.4658888888888892</v>
      </c>
      <c r="N28" s="37">
        <v>9.3092570269344532E-2</v>
      </c>
      <c r="O28" s="32">
        <v>35.360555555555557</v>
      </c>
      <c r="P28" s="32">
        <v>5.4658888888888892</v>
      </c>
      <c r="Q28" s="37">
        <v>0.15457587707583781</v>
      </c>
      <c r="R28" s="32">
        <v>18.187333333333331</v>
      </c>
      <c r="S28" s="32">
        <v>0</v>
      </c>
      <c r="T28" s="37">
        <v>0</v>
      </c>
      <c r="U28" s="32">
        <v>5.166666666666667</v>
      </c>
      <c r="V28" s="32">
        <v>0</v>
      </c>
      <c r="W28" s="37">
        <v>0</v>
      </c>
      <c r="X28" s="32">
        <v>52.48355555555559</v>
      </c>
      <c r="Y28" s="32">
        <v>16.555222222222223</v>
      </c>
      <c r="Z28" s="37">
        <v>0.31543636948716192</v>
      </c>
      <c r="AA28" s="32">
        <v>0</v>
      </c>
      <c r="AB28" s="32">
        <v>0</v>
      </c>
      <c r="AC28" s="37" t="s">
        <v>636</v>
      </c>
      <c r="AD28" s="32">
        <v>206.10922222222223</v>
      </c>
      <c r="AE28" s="32">
        <v>129.33444444444442</v>
      </c>
      <c r="AF28" s="37">
        <v>0.62750440300531041</v>
      </c>
      <c r="AG28" s="32">
        <v>8.8321111111111108</v>
      </c>
      <c r="AH28" s="32">
        <v>0</v>
      </c>
      <c r="AI28" s="37">
        <v>0</v>
      </c>
      <c r="AJ28" s="32">
        <v>0</v>
      </c>
      <c r="AK28" s="32">
        <v>0</v>
      </c>
      <c r="AL28" s="37" t="s">
        <v>636</v>
      </c>
      <c r="AM28" t="s">
        <v>179</v>
      </c>
      <c r="AN28" s="34">
        <v>10</v>
      </c>
      <c r="AX28"/>
      <c r="AY28"/>
    </row>
    <row r="29" spans="1:51" x14ac:dyDescent="0.25">
      <c r="A29" t="s">
        <v>546</v>
      </c>
      <c r="B29" t="s">
        <v>320</v>
      </c>
      <c r="C29" t="s">
        <v>397</v>
      </c>
      <c r="D29" t="s">
        <v>492</v>
      </c>
      <c r="E29" s="32">
        <v>65.177777777777777</v>
      </c>
      <c r="F29" s="32">
        <v>304.40833333333336</v>
      </c>
      <c r="G29" s="32">
        <v>0.65555555555555556</v>
      </c>
      <c r="H29" s="37">
        <v>2.1535401096845425E-3</v>
      </c>
      <c r="I29" s="32">
        <v>271.13055555555553</v>
      </c>
      <c r="J29" s="32">
        <v>0.65555555555555556</v>
      </c>
      <c r="K29" s="37">
        <v>2.4178593748399196E-3</v>
      </c>
      <c r="L29" s="32">
        <v>74.027777777777771</v>
      </c>
      <c r="M29" s="32">
        <v>0</v>
      </c>
      <c r="N29" s="37">
        <v>0</v>
      </c>
      <c r="O29" s="32">
        <v>51.505555555555553</v>
      </c>
      <c r="P29" s="32">
        <v>0</v>
      </c>
      <c r="Q29" s="37">
        <v>0</v>
      </c>
      <c r="R29" s="32">
        <v>16.922222222222221</v>
      </c>
      <c r="S29" s="32">
        <v>0</v>
      </c>
      <c r="T29" s="37">
        <v>0</v>
      </c>
      <c r="U29" s="32">
        <v>5.6</v>
      </c>
      <c r="V29" s="32">
        <v>0</v>
      </c>
      <c r="W29" s="37">
        <v>0</v>
      </c>
      <c r="X29" s="32">
        <v>47.755555555555553</v>
      </c>
      <c r="Y29" s="32">
        <v>0</v>
      </c>
      <c r="Z29" s="37">
        <v>0</v>
      </c>
      <c r="AA29" s="32">
        <v>10.755555555555556</v>
      </c>
      <c r="AB29" s="32">
        <v>0</v>
      </c>
      <c r="AC29" s="37">
        <v>0</v>
      </c>
      <c r="AD29" s="32">
        <v>163.54444444444445</v>
      </c>
      <c r="AE29" s="32">
        <v>0.65555555555555556</v>
      </c>
      <c r="AF29" s="37">
        <v>4.0084244853590594E-3</v>
      </c>
      <c r="AG29" s="32">
        <v>8.3249999999999993</v>
      </c>
      <c r="AH29" s="32">
        <v>0</v>
      </c>
      <c r="AI29" s="37">
        <v>0</v>
      </c>
      <c r="AJ29" s="32">
        <v>0</v>
      </c>
      <c r="AK29" s="32">
        <v>0</v>
      </c>
      <c r="AL29" s="37" t="s">
        <v>636</v>
      </c>
      <c r="AM29" t="s">
        <v>125</v>
      </c>
      <c r="AN29" s="34">
        <v>10</v>
      </c>
      <c r="AX29"/>
      <c r="AY29"/>
    </row>
    <row r="30" spans="1:51" x14ac:dyDescent="0.25">
      <c r="A30" t="s">
        <v>546</v>
      </c>
      <c r="B30" t="s">
        <v>319</v>
      </c>
      <c r="C30" t="s">
        <v>397</v>
      </c>
      <c r="D30" t="s">
        <v>492</v>
      </c>
      <c r="E30" s="32">
        <v>103.76666666666667</v>
      </c>
      <c r="F30" s="32">
        <v>446.8888888888888</v>
      </c>
      <c r="G30" s="32">
        <v>35.322222222222223</v>
      </c>
      <c r="H30" s="37">
        <v>7.904027846842368E-2</v>
      </c>
      <c r="I30" s="32">
        <v>397.09722222222217</v>
      </c>
      <c r="J30" s="32">
        <v>35.322222222222223</v>
      </c>
      <c r="K30" s="37">
        <v>8.8951068518065141E-2</v>
      </c>
      <c r="L30" s="32">
        <v>105.22777777777776</v>
      </c>
      <c r="M30" s="32">
        <v>9.4444444444444442E-2</v>
      </c>
      <c r="N30" s="37">
        <v>8.9752388997413031E-4</v>
      </c>
      <c r="O30" s="32">
        <v>61.166666666666664</v>
      </c>
      <c r="P30" s="32">
        <v>9.4444444444444442E-2</v>
      </c>
      <c r="Q30" s="37">
        <v>1.5440508628519528E-3</v>
      </c>
      <c r="R30" s="32">
        <v>38.461111111111109</v>
      </c>
      <c r="S30" s="32">
        <v>0</v>
      </c>
      <c r="T30" s="37">
        <v>0</v>
      </c>
      <c r="U30" s="32">
        <v>5.6</v>
      </c>
      <c r="V30" s="32">
        <v>0</v>
      </c>
      <c r="W30" s="37">
        <v>0</v>
      </c>
      <c r="X30" s="32">
        <v>92.563888888888883</v>
      </c>
      <c r="Y30" s="32">
        <v>3.9944444444444445</v>
      </c>
      <c r="Z30" s="37">
        <v>4.3153377547039587E-2</v>
      </c>
      <c r="AA30" s="32">
        <v>5.7305555555555552</v>
      </c>
      <c r="AB30" s="32">
        <v>0</v>
      </c>
      <c r="AC30" s="37">
        <v>0</v>
      </c>
      <c r="AD30" s="32">
        <v>229.35833333333332</v>
      </c>
      <c r="AE30" s="32">
        <v>31.233333333333334</v>
      </c>
      <c r="AF30" s="37">
        <v>0.13617701558696363</v>
      </c>
      <c r="AG30" s="32">
        <v>14.008333333333333</v>
      </c>
      <c r="AH30" s="32">
        <v>0</v>
      </c>
      <c r="AI30" s="37">
        <v>0</v>
      </c>
      <c r="AJ30" s="32">
        <v>0</v>
      </c>
      <c r="AK30" s="32">
        <v>0</v>
      </c>
      <c r="AL30" s="37" t="s">
        <v>636</v>
      </c>
      <c r="AM30" t="s">
        <v>124</v>
      </c>
      <c r="AN30" s="34">
        <v>10</v>
      </c>
      <c r="AX30"/>
      <c r="AY30"/>
    </row>
    <row r="31" spans="1:51" x14ac:dyDescent="0.25">
      <c r="A31" t="s">
        <v>546</v>
      </c>
      <c r="B31" t="s">
        <v>336</v>
      </c>
      <c r="C31" t="s">
        <v>393</v>
      </c>
      <c r="D31" t="s">
        <v>472</v>
      </c>
      <c r="E31" s="32">
        <v>21.011111111111113</v>
      </c>
      <c r="F31" s="32">
        <v>110.85555555555555</v>
      </c>
      <c r="G31" s="32">
        <v>0</v>
      </c>
      <c r="H31" s="37">
        <v>0</v>
      </c>
      <c r="I31" s="32">
        <v>105.07222222222222</v>
      </c>
      <c r="J31" s="32">
        <v>0</v>
      </c>
      <c r="K31" s="37">
        <v>0</v>
      </c>
      <c r="L31" s="32">
        <v>31.388888888888886</v>
      </c>
      <c r="M31" s="32">
        <v>0</v>
      </c>
      <c r="N31" s="37">
        <v>0</v>
      </c>
      <c r="O31" s="32">
        <v>25.605555555555554</v>
      </c>
      <c r="P31" s="32">
        <v>0</v>
      </c>
      <c r="Q31" s="37">
        <v>0</v>
      </c>
      <c r="R31" s="32">
        <v>5.7833333333333332</v>
      </c>
      <c r="S31" s="32">
        <v>0</v>
      </c>
      <c r="T31" s="37">
        <v>0</v>
      </c>
      <c r="U31" s="32">
        <v>0</v>
      </c>
      <c r="V31" s="32">
        <v>0</v>
      </c>
      <c r="W31" s="37" t="s">
        <v>636</v>
      </c>
      <c r="X31" s="32">
        <v>12.283333333333333</v>
      </c>
      <c r="Y31" s="32">
        <v>0</v>
      </c>
      <c r="Z31" s="37">
        <v>0</v>
      </c>
      <c r="AA31" s="32">
        <v>0</v>
      </c>
      <c r="AB31" s="32">
        <v>0</v>
      </c>
      <c r="AC31" s="37" t="s">
        <v>636</v>
      </c>
      <c r="AD31" s="32">
        <v>67.183333333333337</v>
      </c>
      <c r="AE31" s="32">
        <v>0</v>
      </c>
      <c r="AF31" s="37">
        <v>0</v>
      </c>
      <c r="AG31" s="32">
        <v>0</v>
      </c>
      <c r="AH31" s="32">
        <v>0</v>
      </c>
      <c r="AI31" s="37" t="s">
        <v>636</v>
      </c>
      <c r="AJ31" s="32">
        <v>0</v>
      </c>
      <c r="AK31" s="32">
        <v>0</v>
      </c>
      <c r="AL31" s="37" t="s">
        <v>636</v>
      </c>
      <c r="AM31" t="s">
        <v>143</v>
      </c>
      <c r="AN31" s="34">
        <v>10</v>
      </c>
      <c r="AX31"/>
      <c r="AY31"/>
    </row>
    <row r="32" spans="1:51" x14ac:dyDescent="0.25">
      <c r="A32" t="s">
        <v>546</v>
      </c>
      <c r="B32" t="s">
        <v>332</v>
      </c>
      <c r="C32" t="s">
        <v>458</v>
      </c>
      <c r="D32" t="s">
        <v>492</v>
      </c>
      <c r="E32" s="32">
        <v>80.288888888888891</v>
      </c>
      <c r="F32" s="32">
        <v>355.5625555555556</v>
      </c>
      <c r="G32" s="32">
        <v>26.788888888888888</v>
      </c>
      <c r="H32" s="37">
        <v>7.5342266699124347E-2</v>
      </c>
      <c r="I32" s="32">
        <v>337.51300000000003</v>
      </c>
      <c r="J32" s="32">
        <v>26.788888888888888</v>
      </c>
      <c r="K32" s="37">
        <v>7.9371428326875965E-2</v>
      </c>
      <c r="L32" s="32">
        <v>89.15566666666669</v>
      </c>
      <c r="M32" s="32">
        <v>4.2388888888888889</v>
      </c>
      <c r="N32" s="37">
        <v>4.7544806150540679E-2</v>
      </c>
      <c r="O32" s="32">
        <v>71.106111111111119</v>
      </c>
      <c r="P32" s="32">
        <v>4.2388888888888889</v>
      </c>
      <c r="Q32" s="37">
        <v>5.9613566578900073E-2</v>
      </c>
      <c r="R32" s="32">
        <v>18.049555555555564</v>
      </c>
      <c r="S32" s="32">
        <v>0</v>
      </c>
      <c r="T32" s="37">
        <v>0</v>
      </c>
      <c r="U32" s="32">
        <v>0</v>
      </c>
      <c r="V32" s="32">
        <v>0</v>
      </c>
      <c r="W32" s="37" t="s">
        <v>636</v>
      </c>
      <c r="X32" s="32">
        <v>50.766999999999996</v>
      </c>
      <c r="Y32" s="32">
        <v>5.1805555555555554</v>
      </c>
      <c r="Z32" s="37">
        <v>0.10204572961875935</v>
      </c>
      <c r="AA32" s="32">
        <v>0</v>
      </c>
      <c r="AB32" s="32">
        <v>0</v>
      </c>
      <c r="AC32" s="37" t="s">
        <v>636</v>
      </c>
      <c r="AD32" s="32">
        <v>188.64411111111113</v>
      </c>
      <c r="AE32" s="32">
        <v>6.1472222222222221</v>
      </c>
      <c r="AF32" s="37">
        <v>3.2586345717420868E-2</v>
      </c>
      <c r="AG32" s="32">
        <v>26.995777777777782</v>
      </c>
      <c r="AH32" s="32">
        <v>11.222222222222221</v>
      </c>
      <c r="AI32" s="37">
        <v>0.41570286711502202</v>
      </c>
      <c r="AJ32" s="32">
        <v>0</v>
      </c>
      <c r="AK32" s="32">
        <v>0</v>
      </c>
      <c r="AL32" s="37" t="s">
        <v>636</v>
      </c>
      <c r="AM32" t="s">
        <v>139</v>
      </c>
      <c r="AN32" s="34">
        <v>10</v>
      </c>
      <c r="AX32"/>
      <c r="AY32"/>
    </row>
    <row r="33" spans="1:51" x14ac:dyDescent="0.25">
      <c r="A33" t="s">
        <v>546</v>
      </c>
      <c r="B33" t="s">
        <v>218</v>
      </c>
      <c r="C33" t="s">
        <v>418</v>
      </c>
      <c r="D33" t="s">
        <v>487</v>
      </c>
      <c r="E33" s="32">
        <v>95.988888888888894</v>
      </c>
      <c r="F33" s="32">
        <v>227.09888888888892</v>
      </c>
      <c r="G33" s="32">
        <v>15.944777777777775</v>
      </c>
      <c r="H33" s="37">
        <v>7.0210725626134451E-2</v>
      </c>
      <c r="I33" s="32">
        <v>198.43700000000004</v>
      </c>
      <c r="J33" s="32">
        <v>14.673111111111108</v>
      </c>
      <c r="K33" s="37">
        <v>7.3943423409500775E-2</v>
      </c>
      <c r="L33" s="32">
        <v>31.557444444444442</v>
      </c>
      <c r="M33" s="32">
        <v>3.1405555555555558</v>
      </c>
      <c r="N33" s="37">
        <v>9.951869078259401E-2</v>
      </c>
      <c r="O33" s="32">
        <v>4.9626666666666663</v>
      </c>
      <c r="P33" s="32">
        <v>2.4611111111111112</v>
      </c>
      <c r="Q33" s="37">
        <v>0.49592512985849907</v>
      </c>
      <c r="R33" s="32">
        <v>12.682555555555554</v>
      </c>
      <c r="S33" s="32">
        <v>0.67944444444444441</v>
      </c>
      <c r="T33" s="37">
        <v>5.3573149470401163E-2</v>
      </c>
      <c r="U33" s="32">
        <v>13.912222222222224</v>
      </c>
      <c r="V33" s="32">
        <v>0</v>
      </c>
      <c r="W33" s="37">
        <v>0</v>
      </c>
      <c r="X33" s="32">
        <v>51.255111111111113</v>
      </c>
      <c r="Y33" s="32">
        <v>1.3722222222222222</v>
      </c>
      <c r="Z33" s="37">
        <v>2.6772397766293227E-2</v>
      </c>
      <c r="AA33" s="32">
        <v>2.0671111111111111</v>
      </c>
      <c r="AB33" s="32">
        <v>0.59222222222222221</v>
      </c>
      <c r="AC33" s="37">
        <v>0.28649752741345946</v>
      </c>
      <c r="AD33" s="32">
        <v>125.76811111111114</v>
      </c>
      <c r="AE33" s="32">
        <v>2.7491111111111111</v>
      </c>
      <c r="AF33" s="37">
        <v>2.1858570402495593E-2</v>
      </c>
      <c r="AG33" s="32">
        <v>16.451111111111111</v>
      </c>
      <c r="AH33" s="32">
        <v>8.0906666666666638</v>
      </c>
      <c r="AI33" s="37">
        <v>0.49180062136971481</v>
      </c>
      <c r="AJ33" s="32">
        <v>0</v>
      </c>
      <c r="AK33" s="32">
        <v>0</v>
      </c>
      <c r="AL33" s="37" t="s">
        <v>636</v>
      </c>
      <c r="AM33" t="s">
        <v>23</v>
      </c>
      <c r="AN33" s="34">
        <v>10</v>
      </c>
      <c r="AX33"/>
      <c r="AY33"/>
    </row>
    <row r="34" spans="1:51" x14ac:dyDescent="0.25">
      <c r="A34" t="s">
        <v>546</v>
      </c>
      <c r="B34" t="s">
        <v>370</v>
      </c>
      <c r="C34" t="s">
        <v>405</v>
      </c>
      <c r="D34" t="s">
        <v>481</v>
      </c>
      <c r="E34" s="32">
        <v>42.555555555555557</v>
      </c>
      <c r="F34" s="32">
        <v>182.62699999999995</v>
      </c>
      <c r="G34" s="32">
        <v>0</v>
      </c>
      <c r="H34" s="37">
        <v>0</v>
      </c>
      <c r="I34" s="32">
        <v>159.09755555555552</v>
      </c>
      <c r="J34" s="32">
        <v>0</v>
      </c>
      <c r="K34" s="37">
        <v>0</v>
      </c>
      <c r="L34" s="32">
        <v>55.393222222222228</v>
      </c>
      <c r="M34" s="32">
        <v>0</v>
      </c>
      <c r="N34" s="37">
        <v>0</v>
      </c>
      <c r="O34" s="32">
        <v>31.863777777777781</v>
      </c>
      <c r="P34" s="32">
        <v>0</v>
      </c>
      <c r="Q34" s="37">
        <v>0</v>
      </c>
      <c r="R34" s="32">
        <v>17.840555555555561</v>
      </c>
      <c r="S34" s="32">
        <v>0</v>
      </c>
      <c r="T34" s="37">
        <v>0</v>
      </c>
      <c r="U34" s="32">
        <v>5.6888888888888891</v>
      </c>
      <c r="V34" s="32">
        <v>0</v>
      </c>
      <c r="W34" s="37">
        <v>0</v>
      </c>
      <c r="X34" s="32">
        <v>16.426888888888897</v>
      </c>
      <c r="Y34" s="32">
        <v>0</v>
      </c>
      <c r="Z34" s="37">
        <v>0</v>
      </c>
      <c r="AA34" s="32">
        <v>0</v>
      </c>
      <c r="AB34" s="32">
        <v>0</v>
      </c>
      <c r="AC34" s="37" t="s">
        <v>636</v>
      </c>
      <c r="AD34" s="32">
        <v>110.80688888888884</v>
      </c>
      <c r="AE34" s="32">
        <v>0</v>
      </c>
      <c r="AF34" s="37">
        <v>0</v>
      </c>
      <c r="AG34" s="32">
        <v>0</v>
      </c>
      <c r="AH34" s="32">
        <v>0</v>
      </c>
      <c r="AI34" s="37" t="s">
        <v>636</v>
      </c>
      <c r="AJ34" s="32">
        <v>0</v>
      </c>
      <c r="AK34" s="32">
        <v>0</v>
      </c>
      <c r="AL34" s="37" t="s">
        <v>636</v>
      </c>
      <c r="AM34" t="s">
        <v>178</v>
      </c>
      <c r="AN34" s="34">
        <v>10</v>
      </c>
      <c r="AX34"/>
      <c r="AY34"/>
    </row>
    <row r="35" spans="1:51" x14ac:dyDescent="0.25">
      <c r="A35" t="s">
        <v>546</v>
      </c>
      <c r="B35" t="s">
        <v>286</v>
      </c>
      <c r="C35" t="s">
        <v>446</v>
      </c>
      <c r="D35" t="s">
        <v>473</v>
      </c>
      <c r="E35" s="32">
        <v>41.611111111111114</v>
      </c>
      <c r="F35" s="32">
        <v>175.9061111111111</v>
      </c>
      <c r="G35" s="32">
        <v>0.20555555555555555</v>
      </c>
      <c r="H35" s="37">
        <v>1.1685526685637224E-3</v>
      </c>
      <c r="I35" s="32">
        <v>169.47833333333335</v>
      </c>
      <c r="J35" s="32">
        <v>0</v>
      </c>
      <c r="K35" s="37">
        <v>0</v>
      </c>
      <c r="L35" s="32">
        <v>46.228111111111119</v>
      </c>
      <c r="M35" s="32">
        <v>0</v>
      </c>
      <c r="N35" s="37">
        <v>0</v>
      </c>
      <c r="O35" s="32">
        <v>40.005888888888897</v>
      </c>
      <c r="P35" s="32">
        <v>0</v>
      </c>
      <c r="Q35" s="37">
        <v>0</v>
      </c>
      <c r="R35" s="32">
        <v>0.53333333333333333</v>
      </c>
      <c r="S35" s="32">
        <v>0</v>
      </c>
      <c r="T35" s="37">
        <v>0</v>
      </c>
      <c r="U35" s="32">
        <v>5.6888888888888891</v>
      </c>
      <c r="V35" s="32">
        <v>0</v>
      </c>
      <c r="W35" s="37">
        <v>0</v>
      </c>
      <c r="X35" s="32">
        <v>29.781111111111088</v>
      </c>
      <c r="Y35" s="32">
        <v>0</v>
      </c>
      <c r="Z35" s="37">
        <v>0</v>
      </c>
      <c r="AA35" s="32">
        <v>0.20555555555555555</v>
      </c>
      <c r="AB35" s="32">
        <v>0.20555555555555555</v>
      </c>
      <c r="AC35" s="37">
        <v>1</v>
      </c>
      <c r="AD35" s="32">
        <v>99.691333333333361</v>
      </c>
      <c r="AE35" s="32">
        <v>0</v>
      </c>
      <c r="AF35" s="37">
        <v>0</v>
      </c>
      <c r="AG35" s="32">
        <v>0</v>
      </c>
      <c r="AH35" s="32">
        <v>0</v>
      </c>
      <c r="AI35" s="37" t="s">
        <v>636</v>
      </c>
      <c r="AJ35" s="32">
        <v>0</v>
      </c>
      <c r="AK35" s="32">
        <v>0</v>
      </c>
      <c r="AL35" s="37" t="s">
        <v>636</v>
      </c>
      <c r="AM35" t="s">
        <v>91</v>
      </c>
      <c r="AN35" s="34">
        <v>10</v>
      </c>
      <c r="AX35"/>
      <c r="AY35"/>
    </row>
    <row r="36" spans="1:51" x14ac:dyDescent="0.25">
      <c r="A36" t="s">
        <v>546</v>
      </c>
      <c r="B36" t="s">
        <v>285</v>
      </c>
      <c r="C36" t="s">
        <v>439</v>
      </c>
      <c r="D36" t="s">
        <v>477</v>
      </c>
      <c r="E36" s="32">
        <v>32.222222222222221</v>
      </c>
      <c r="F36" s="32">
        <v>136.97222222222223</v>
      </c>
      <c r="G36" s="32">
        <v>0</v>
      </c>
      <c r="H36" s="37">
        <v>0</v>
      </c>
      <c r="I36" s="32">
        <v>122.81944444444443</v>
      </c>
      <c r="J36" s="32">
        <v>0</v>
      </c>
      <c r="K36" s="37">
        <v>0</v>
      </c>
      <c r="L36" s="32">
        <v>43.611111111111114</v>
      </c>
      <c r="M36" s="32">
        <v>0</v>
      </c>
      <c r="N36" s="37">
        <v>0</v>
      </c>
      <c r="O36" s="32">
        <v>29.458333333333332</v>
      </c>
      <c r="P36" s="32">
        <v>0</v>
      </c>
      <c r="Q36" s="37">
        <v>0</v>
      </c>
      <c r="R36" s="32">
        <v>9.1750000000000007</v>
      </c>
      <c r="S36" s="32">
        <v>0</v>
      </c>
      <c r="T36" s="37">
        <v>0</v>
      </c>
      <c r="U36" s="32">
        <v>4.9777777777777779</v>
      </c>
      <c r="V36" s="32">
        <v>0</v>
      </c>
      <c r="W36" s="37">
        <v>0</v>
      </c>
      <c r="X36" s="32">
        <v>11.238888888888889</v>
      </c>
      <c r="Y36" s="32">
        <v>0</v>
      </c>
      <c r="Z36" s="37">
        <v>0</v>
      </c>
      <c r="AA36" s="32">
        <v>0</v>
      </c>
      <c r="AB36" s="32">
        <v>0</v>
      </c>
      <c r="AC36" s="37" t="s">
        <v>636</v>
      </c>
      <c r="AD36" s="32">
        <v>47.969444444444441</v>
      </c>
      <c r="AE36" s="32">
        <v>0</v>
      </c>
      <c r="AF36" s="37">
        <v>0</v>
      </c>
      <c r="AG36" s="32">
        <v>34.152777777777779</v>
      </c>
      <c r="AH36" s="32">
        <v>0</v>
      </c>
      <c r="AI36" s="37">
        <v>0</v>
      </c>
      <c r="AJ36" s="32">
        <v>0</v>
      </c>
      <c r="AK36" s="32">
        <v>0</v>
      </c>
      <c r="AL36" s="37" t="s">
        <v>636</v>
      </c>
      <c r="AM36" t="s">
        <v>90</v>
      </c>
      <c r="AN36" s="34">
        <v>10</v>
      </c>
      <c r="AX36"/>
      <c r="AY36"/>
    </row>
    <row r="37" spans="1:51" x14ac:dyDescent="0.25">
      <c r="A37" t="s">
        <v>546</v>
      </c>
      <c r="B37" t="s">
        <v>247</v>
      </c>
      <c r="C37" t="s">
        <v>433</v>
      </c>
      <c r="D37" t="s">
        <v>481</v>
      </c>
      <c r="E37" s="32">
        <v>78.966666666666669</v>
      </c>
      <c r="F37" s="32">
        <v>317.65633333333335</v>
      </c>
      <c r="G37" s="32">
        <v>0</v>
      </c>
      <c r="H37" s="37">
        <v>0</v>
      </c>
      <c r="I37" s="32">
        <v>303.66311111111111</v>
      </c>
      <c r="J37" s="32">
        <v>0</v>
      </c>
      <c r="K37" s="37">
        <v>0</v>
      </c>
      <c r="L37" s="32">
        <v>27.190999999999999</v>
      </c>
      <c r="M37" s="32">
        <v>0</v>
      </c>
      <c r="N37" s="37">
        <v>0</v>
      </c>
      <c r="O37" s="32">
        <v>16.749555555555553</v>
      </c>
      <c r="P37" s="32">
        <v>0</v>
      </c>
      <c r="Q37" s="37">
        <v>0</v>
      </c>
      <c r="R37" s="32">
        <v>3.7969999999999997</v>
      </c>
      <c r="S37" s="32">
        <v>0</v>
      </c>
      <c r="T37" s="37">
        <v>0</v>
      </c>
      <c r="U37" s="32">
        <v>6.6444444444444448</v>
      </c>
      <c r="V37" s="32">
        <v>0</v>
      </c>
      <c r="W37" s="37">
        <v>0</v>
      </c>
      <c r="X37" s="32">
        <v>86.14766666666668</v>
      </c>
      <c r="Y37" s="32">
        <v>0</v>
      </c>
      <c r="Z37" s="37">
        <v>0</v>
      </c>
      <c r="AA37" s="32">
        <v>3.5517777777777773</v>
      </c>
      <c r="AB37" s="32">
        <v>0</v>
      </c>
      <c r="AC37" s="37">
        <v>0</v>
      </c>
      <c r="AD37" s="32">
        <v>200.7658888888889</v>
      </c>
      <c r="AE37" s="32">
        <v>0</v>
      </c>
      <c r="AF37" s="37">
        <v>0</v>
      </c>
      <c r="AG37" s="32">
        <v>0</v>
      </c>
      <c r="AH37" s="32">
        <v>0</v>
      </c>
      <c r="AI37" s="37" t="s">
        <v>636</v>
      </c>
      <c r="AJ37" s="32">
        <v>0</v>
      </c>
      <c r="AK37" s="32">
        <v>0</v>
      </c>
      <c r="AL37" s="37" t="s">
        <v>636</v>
      </c>
      <c r="AM37" t="s">
        <v>52</v>
      </c>
      <c r="AN37" s="34">
        <v>10</v>
      </c>
      <c r="AX37"/>
      <c r="AY37"/>
    </row>
    <row r="38" spans="1:51" x14ac:dyDescent="0.25">
      <c r="A38" t="s">
        <v>546</v>
      </c>
      <c r="B38" t="s">
        <v>291</v>
      </c>
      <c r="C38" t="s">
        <v>384</v>
      </c>
      <c r="D38" t="s">
        <v>481</v>
      </c>
      <c r="E38" s="32">
        <v>66.277777777777771</v>
      </c>
      <c r="F38" s="32">
        <v>275.92222222222222</v>
      </c>
      <c r="G38" s="32">
        <v>0</v>
      </c>
      <c r="H38" s="37">
        <v>0</v>
      </c>
      <c r="I38" s="32">
        <v>230.4</v>
      </c>
      <c r="J38" s="32">
        <v>0</v>
      </c>
      <c r="K38" s="37">
        <v>0</v>
      </c>
      <c r="L38" s="32">
        <v>61.425000000000004</v>
      </c>
      <c r="M38" s="32">
        <v>0</v>
      </c>
      <c r="N38" s="37">
        <v>0</v>
      </c>
      <c r="O38" s="32">
        <v>24.791666666666668</v>
      </c>
      <c r="P38" s="32">
        <v>0</v>
      </c>
      <c r="Q38" s="37">
        <v>0</v>
      </c>
      <c r="R38" s="32">
        <v>31.122222222222224</v>
      </c>
      <c r="S38" s="32">
        <v>0</v>
      </c>
      <c r="T38" s="37">
        <v>0</v>
      </c>
      <c r="U38" s="32">
        <v>5.5111111111111111</v>
      </c>
      <c r="V38" s="32">
        <v>0</v>
      </c>
      <c r="W38" s="37">
        <v>0</v>
      </c>
      <c r="X38" s="32">
        <v>63.725000000000001</v>
      </c>
      <c r="Y38" s="32">
        <v>0</v>
      </c>
      <c r="Z38" s="37">
        <v>0</v>
      </c>
      <c r="AA38" s="32">
        <v>8.8888888888888893</v>
      </c>
      <c r="AB38" s="32">
        <v>0</v>
      </c>
      <c r="AC38" s="37">
        <v>0</v>
      </c>
      <c r="AD38" s="32">
        <v>123.83055555555555</v>
      </c>
      <c r="AE38" s="32">
        <v>0</v>
      </c>
      <c r="AF38" s="37">
        <v>0</v>
      </c>
      <c r="AG38" s="32">
        <v>18.052777777777777</v>
      </c>
      <c r="AH38" s="32">
        <v>0</v>
      </c>
      <c r="AI38" s="37">
        <v>0</v>
      </c>
      <c r="AJ38" s="32">
        <v>0</v>
      </c>
      <c r="AK38" s="32">
        <v>0</v>
      </c>
      <c r="AL38" s="37" t="s">
        <v>636</v>
      </c>
      <c r="AM38" t="s">
        <v>96</v>
      </c>
      <c r="AN38" s="34">
        <v>10</v>
      </c>
      <c r="AX38"/>
      <c r="AY38"/>
    </row>
    <row r="39" spans="1:51" x14ac:dyDescent="0.25">
      <c r="A39" t="s">
        <v>546</v>
      </c>
      <c r="B39" t="s">
        <v>338</v>
      </c>
      <c r="C39" t="s">
        <v>406</v>
      </c>
      <c r="D39" t="s">
        <v>481</v>
      </c>
      <c r="E39" s="32">
        <v>186.94444444444446</v>
      </c>
      <c r="F39" s="32">
        <v>1048.3444444444444</v>
      </c>
      <c r="G39" s="32">
        <v>0</v>
      </c>
      <c r="H39" s="37">
        <v>0</v>
      </c>
      <c r="I39" s="32">
        <v>976.63333333333344</v>
      </c>
      <c r="J39" s="32">
        <v>0</v>
      </c>
      <c r="K39" s="37">
        <v>0</v>
      </c>
      <c r="L39" s="32">
        <v>142.31388888888887</v>
      </c>
      <c r="M39" s="32">
        <v>0</v>
      </c>
      <c r="N39" s="37">
        <v>0</v>
      </c>
      <c r="O39" s="32">
        <v>116.19722222222222</v>
      </c>
      <c r="P39" s="32">
        <v>0</v>
      </c>
      <c r="Q39" s="37">
        <v>0</v>
      </c>
      <c r="R39" s="32">
        <v>20.694444444444443</v>
      </c>
      <c r="S39" s="32">
        <v>0</v>
      </c>
      <c r="T39" s="37">
        <v>0</v>
      </c>
      <c r="U39" s="32">
        <v>5.4222222222222225</v>
      </c>
      <c r="V39" s="32">
        <v>0</v>
      </c>
      <c r="W39" s="37">
        <v>0</v>
      </c>
      <c r="X39" s="32">
        <v>167.28333333333333</v>
      </c>
      <c r="Y39" s="32">
        <v>0</v>
      </c>
      <c r="Z39" s="37">
        <v>0</v>
      </c>
      <c r="AA39" s="32">
        <v>45.594444444444441</v>
      </c>
      <c r="AB39" s="32">
        <v>0</v>
      </c>
      <c r="AC39" s="37">
        <v>0</v>
      </c>
      <c r="AD39" s="32">
        <v>512.89166666666665</v>
      </c>
      <c r="AE39" s="32">
        <v>0</v>
      </c>
      <c r="AF39" s="37">
        <v>0</v>
      </c>
      <c r="AG39" s="32">
        <v>118.98055555555555</v>
      </c>
      <c r="AH39" s="32">
        <v>0</v>
      </c>
      <c r="AI39" s="37">
        <v>0</v>
      </c>
      <c r="AJ39" s="32">
        <v>61.280555555555559</v>
      </c>
      <c r="AK39" s="32">
        <v>0</v>
      </c>
      <c r="AL39" s="37">
        <v>0</v>
      </c>
      <c r="AM39" t="s">
        <v>146</v>
      </c>
      <c r="AN39" s="34">
        <v>10</v>
      </c>
      <c r="AX39"/>
      <c r="AY39"/>
    </row>
    <row r="40" spans="1:51" x14ac:dyDescent="0.25">
      <c r="A40" t="s">
        <v>546</v>
      </c>
      <c r="B40" t="s">
        <v>222</v>
      </c>
      <c r="C40" t="s">
        <v>421</v>
      </c>
      <c r="D40" t="s">
        <v>489</v>
      </c>
      <c r="E40" s="32">
        <v>83.455555555555549</v>
      </c>
      <c r="F40" s="32">
        <v>316.05699999999996</v>
      </c>
      <c r="G40" s="32">
        <v>25.677777777777781</v>
      </c>
      <c r="H40" s="37">
        <v>8.1244135639387149E-2</v>
      </c>
      <c r="I40" s="32">
        <v>305.52011111111108</v>
      </c>
      <c r="J40" s="32">
        <v>25.677777777777781</v>
      </c>
      <c r="K40" s="37">
        <v>8.4046112985469976E-2</v>
      </c>
      <c r="L40" s="32">
        <v>60.677222222222227</v>
      </c>
      <c r="M40" s="32">
        <v>0</v>
      </c>
      <c r="N40" s="37">
        <v>0</v>
      </c>
      <c r="O40" s="32">
        <v>50.140333333333338</v>
      </c>
      <c r="P40" s="32">
        <v>0</v>
      </c>
      <c r="Q40" s="37">
        <v>0</v>
      </c>
      <c r="R40" s="32">
        <v>4.8479999999999999</v>
      </c>
      <c r="S40" s="32">
        <v>0</v>
      </c>
      <c r="T40" s="37">
        <v>0</v>
      </c>
      <c r="U40" s="32">
        <v>5.6888888888888891</v>
      </c>
      <c r="V40" s="32">
        <v>0</v>
      </c>
      <c r="W40" s="37">
        <v>0</v>
      </c>
      <c r="X40" s="32">
        <v>21.842888888888883</v>
      </c>
      <c r="Y40" s="32">
        <v>0</v>
      </c>
      <c r="Z40" s="37">
        <v>0</v>
      </c>
      <c r="AA40" s="32">
        <v>0</v>
      </c>
      <c r="AB40" s="32">
        <v>0</v>
      </c>
      <c r="AC40" s="37" t="s">
        <v>636</v>
      </c>
      <c r="AD40" s="32">
        <v>172.72511111111109</v>
      </c>
      <c r="AE40" s="32">
        <v>25.144444444444446</v>
      </c>
      <c r="AF40" s="37">
        <v>0.1455749212300084</v>
      </c>
      <c r="AG40" s="32">
        <v>48.866333333333344</v>
      </c>
      <c r="AH40" s="32">
        <v>0.53333333333333333</v>
      </c>
      <c r="AI40" s="37">
        <v>1.0914126290083832E-2</v>
      </c>
      <c r="AJ40" s="32">
        <v>11.945444444444446</v>
      </c>
      <c r="AK40" s="32">
        <v>0</v>
      </c>
      <c r="AL40" s="37">
        <v>0</v>
      </c>
      <c r="AM40" t="s">
        <v>27</v>
      </c>
      <c r="AN40" s="34">
        <v>10</v>
      </c>
      <c r="AX40"/>
      <c r="AY40"/>
    </row>
    <row r="41" spans="1:51" x14ac:dyDescent="0.25">
      <c r="A41" t="s">
        <v>546</v>
      </c>
      <c r="B41" t="s">
        <v>292</v>
      </c>
      <c r="C41" t="s">
        <v>395</v>
      </c>
      <c r="D41" t="s">
        <v>484</v>
      </c>
      <c r="E41" s="32">
        <v>48.155555555555559</v>
      </c>
      <c r="F41" s="32">
        <v>206.34644444444444</v>
      </c>
      <c r="G41" s="32">
        <v>58.678777777777782</v>
      </c>
      <c r="H41" s="37">
        <v>0.28437019080101533</v>
      </c>
      <c r="I41" s="32">
        <v>193.91044444444441</v>
      </c>
      <c r="J41" s="32">
        <v>58.678777777777782</v>
      </c>
      <c r="K41" s="37">
        <v>0.30260761840803951</v>
      </c>
      <c r="L41" s="32">
        <v>41.018555555555551</v>
      </c>
      <c r="M41" s="32">
        <v>4.958333333333333</v>
      </c>
      <c r="N41" s="37">
        <v>0.12088025202686048</v>
      </c>
      <c r="O41" s="32">
        <v>33.468333333333334</v>
      </c>
      <c r="P41" s="32">
        <v>4.958333333333333</v>
      </c>
      <c r="Q41" s="37">
        <v>0.14814999253025246</v>
      </c>
      <c r="R41" s="32">
        <v>3.9506666666666659</v>
      </c>
      <c r="S41" s="32">
        <v>0</v>
      </c>
      <c r="T41" s="37">
        <v>0</v>
      </c>
      <c r="U41" s="32">
        <v>3.5995555555555554</v>
      </c>
      <c r="V41" s="32">
        <v>0</v>
      </c>
      <c r="W41" s="37">
        <v>0</v>
      </c>
      <c r="X41" s="32">
        <v>14.487222222222222</v>
      </c>
      <c r="Y41" s="32">
        <v>14.487222222222222</v>
      </c>
      <c r="Z41" s="37">
        <v>1</v>
      </c>
      <c r="AA41" s="32">
        <v>4.8857777777777764</v>
      </c>
      <c r="AB41" s="32">
        <v>0</v>
      </c>
      <c r="AC41" s="37">
        <v>0</v>
      </c>
      <c r="AD41" s="32">
        <v>102.43044444444442</v>
      </c>
      <c r="AE41" s="32">
        <v>38.033222222222221</v>
      </c>
      <c r="AF41" s="37">
        <v>0.37130779260506325</v>
      </c>
      <c r="AG41" s="32">
        <v>24.859777777777779</v>
      </c>
      <c r="AH41" s="32">
        <v>1.2</v>
      </c>
      <c r="AI41" s="37">
        <v>4.8270745246672443E-2</v>
      </c>
      <c r="AJ41" s="32">
        <v>18.664666666666662</v>
      </c>
      <c r="AK41" s="32">
        <v>0</v>
      </c>
      <c r="AL41" s="37">
        <v>0</v>
      </c>
      <c r="AM41" t="s">
        <v>97</v>
      </c>
      <c r="AN41" s="34">
        <v>10</v>
      </c>
      <c r="AX41"/>
      <c r="AY41"/>
    </row>
    <row r="42" spans="1:51" x14ac:dyDescent="0.25">
      <c r="A42" t="s">
        <v>546</v>
      </c>
      <c r="B42" t="s">
        <v>195</v>
      </c>
      <c r="C42" t="s">
        <v>457</v>
      </c>
      <c r="D42" t="s">
        <v>486</v>
      </c>
      <c r="E42" s="32">
        <v>83.36666666666666</v>
      </c>
      <c r="F42" s="32">
        <v>364.19722222222219</v>
      </c>
      <c r="G42" s="32">
        <v>0</v>
      </c>
      <c r="H42" s="37">
        <v>0</v>
      </c>
      <c r="I42" s="32">
        <v>338.47777777777776</v>
      </c>
      <c r="J42" s="32">
        <v>0</v>
      </c>
      <c r="K42" s="37">
        <v>0</v>
      </c>
      <c r="L42" s="32">
        <v>87.699999999999989</v>
      </c>
      <c r="M42" s="32">
        <v>0</v>
      </c>
      <c r="N42" s="37">
        <v>0</v>
      </c>
      <c r="O42" s="32">
        <v>71.961111111111109</v>
      </c>
      <c r="P42" s="32">
        <v>0</v>
      </c>
      <c r="Q42" s="37">
        <v>0</v>
      </c>
      <c r="R42" s="32">
        <v>9.405555555555555</v>
      </c>
      <c r="S42" s="32">
        <v>0</v>
      </c>
      <c r="T42" s="37">
        <v>0</v>
      </c>
      <c r="U42" s="32">
        <v>6.333333333333333</v>
      </c>
      <c r="V42" s="32">
        <v>0</v>
      </c>
      <c r="W42" s="37">
        <v>0</v>
      </c>
      <c r="X42" s="32">
        <v>54.869444444444447</v>
      </c>
      <c r="Y42" s="32">
        <v>0</v>
      </c>
      <c r="Z42" s="37">
        <v>0</v>
      </c>
      <c r="AA42" s="32">
        <v>9.9805555555555561</v>
      </c>
      <c r="AB42" s="32">
        <v>0</v>
      </c>
      <c r="AC42" s="37">
        <v>0</v>
      </c>
      <c r="AD42" s="32">
        <v>211.64722222222221</v>
      </c>
      <c r="AE42" s="32">
        <v>0</v>
      </c>
      <c r="AF42" s="37">
        <v>0</v>
      </c>
      <c r="AG42" s="32">
        <v>0</v>
      </c>
      <c r="AH42" s="32">
        <v>0</v>
      </c>
      <c r="AI42" s="37" t="s">
        <v>636</v>
      </c>
      <c r="AJ42" s="32">
        <v>0</v>
      </c>
      <c r="AK42" s="32">
        <v>0</v>
      </c>
      <c r="AL42" s="37" t="s">
        <v>636</v>
      </c>
      <c r="AM42" t="s">
        <v>127</v>
      </c>
      <c r="AN42" s="34">
        <v>10</v>
      </c>
      <c r="AX42"/>
      <c r="AY42"/>
    </row>
    <row r="43" spans="1:51" x14ac:dyDescent="0.25">
      <c r="A43" t="s">
        <v>546</v>
      </c>
      <c r="B43" t="s">
        <v>264</v>
      </c>
      <c r="C43" t="s">
        <v>400</v>
      </c>
      <c r="D43" t="s">
        <v>495</v>
      </c>
      <c r="E43" s="32">
        <v>52.62222222222222</v>
      </c>
      <c r="F43" s="32">
        <v>225.4774444444445</v>
      </c>
      <c r="G43" s="32">
        <v>6.7823333333333338</v>
      </c>
      <c r="H43" s="37">
        <v>3.0079874951769007E-2</v>
      </c>
      <c r="I43" s="32">
        <v>212.83711111111117</v>
      </c>
      <c r="J43" s="32">
        <v>6.7712222222222227</v>
      </c>
      <c r="K43" s="37">
        <v>3.1814105100718644E-2</v>
      </c>
      <c r="L43" s="32">
        <v>77.794888888888877</v>
      </c>
      <c r="M43" s="32">
        <v>2.140222222222222</v>
      </c>
      <c r="N43" s="37">
        <v>2.7511090417251062E-2</v>
      </c>
      <c r="O43" s="32">
        <v>65.165666666666667</v>
      </c>
      <c r="P43" s="32">
        <v>2.140222222222222</v>
      </c>
      <c r="Q43" s="37">
        <v>3.2842788721395552E-2</v>
      </c>
      <c r="R43" s="32">
        <v>6.9403333333333341</v>
      </c>
      <c r="S43" s="32">
        <v>0</v>
      </c>
      <c r="T43" s="37">
        <v>0</v>
      </c>
      <c r="U43" s="32">
        <v>5.6888888888888891</v>
      </c>
      <c r="V43" s="32">
        <v>0</v>
      </c>
      <c r="W43" s="37">
        <v>0</v>
      </c>
      <c r="X43" s="32">
        <v>24.058444444444447</v>
      </c>
      <c r="Y43" s="32">
        <v>0</v>
      </c>
      <c r="Z43" s="37">
        <v>0</v>
      </c>
      <c r="AA43" s="32">
        <v>1.1111111111111112E-2</v>
      </c>
      <c r="AB43" s="32">
        <v>1.1111111111111112E-2</v>
      </c>
      <c r="AC43" s="37">
        <v>1</v>
      </c>
      <c r="AD43" s="32">
        <v>112.5933333333334</v>
      </c>
      <c r="AE43" s="32">
        <v>4.6310000000000002</v>
      </c>
      <c r="AF43" s="37">
        <v>4.1130321511042664E-2</v>
      </c>
      <c r="AG43" s="32">
        <v>11.019666666666666</v>
      </c>
      <c r="AH43" s="32">
        <v>0</v>
      </c>
      <c r="AI43" s="37">
        <v>0</v>
      </c>
      <c r="AJ43" s="32">
        <v>0</v>
      </c>
      <c r="AK43" s="32">
        <v>0</v>
      </c>
      <c r="AL43" s="37" t="s">
        <v>636</v>
      </c>
      <c r="AM43" t="s">
        <v>69</v>
      </c>
      <c r="AN43" s="34">
        <v>10</v>
      </c>
      <c r="AX43"/>
      <c r="AY43"/>
    </row>
    <row r="44" spans="1:51" x14ac:dyDescent="0.25">
      <c r="A44" t="s">
        <v>546</v>
      </c>
      <c r="B44" t="s">
        <v>246</v>
      </c>
      <c r="C44" t="s">
        <v>396</v>
      </c>
      <c r="D44" t="s">
        <v>493</v>
      </c>
      <c r="E44" s="32">
        <v>32.766666666666666</v>
      </c>
      <c r="F44" s="32">
        <v>55.669999999999995</v>
      </c>
      <c r="G44" s="32">
        <v>5.7949999999999999</v>
      </c>
      <c r="H44" s="37">
        <v>0.10409556313993175</v>
      </c>
      <c r="I44" s="32">
        <v>49.108888888888885</v>
      </c>
      <c r="J44" s="32">
        <v>5.7949999999999999</v>
      </c>
      <c r="K44" s="37">
        <v>0.11800307706231052</v>
      </c>
      <c r="L44" s="32">
        <v>8.5306666666666668</v>
      </c>
      <c r="M44" s="32">
        <v>1.2612222222222222</v>
      </c>
      <c r="N44" s="37">
        <v>0.14784568094196102</v>
      </c>
      <c r="O44" s="32">
        <v>1.9695555555555557</v>
      </c>
      <c r="P44" s="32">
        <v>1.2612222222222222</v>
      </c>
      <c r="Q44" s="37">
        <v>0.64035879499040949</v>
      </c>
      <c r="R44" s="32">
        <v>4.6944444444444446</v>
      </c>
      <c r="S44" s="32">
        <v>0</v>
      </c>
      <c r="T44" s="37">
        <v>0</v>
      </c>
      <c r="U44" s="32">
        <v>1.8666666666666667</v>
      </c>
      <c r="V44" s="32">
        <v>0</v>
      </c>
      <c r="W44" s="37">
        <v>0</v>
      </c>
      <c r="X44" s="32">
        <v>9.3282222222222213</v>
      </c>
      <c r="Y44" s="32">
        <v>4.5337777777777779</v>
      </c>
      <c r="Z44" s="37">
        <v>0.48602806298687384</v>
      </c>
      <c r="AA44" s="32">
        <v>0</v>
      </c>
      <c r="AB44" s="32">
        <v>0</v>
      </c>
      <c r="AC44" s="37" t="s">
        <v>636</v>
      </c>
      <c r="AD44" s="32">
        <v>17.338888888888889</v>
      </c>
      <c r="AE44" s="32">
        <v>0</v>
      </c>
      <c r="AF44" s="37">
        <v>0</v>
      </c>
      <c r="AG44" s="32">
        <v>20.472222222222221</v>
      </c>
      <c r="AH44" s="32">
        <v>0</v>
      </c>
      <c r="AI44" s="37">
        <v>0</v>
      </c>
      <c r="AJ44" s="32">
        <v>0</v>
      </c>
      <c r="AK44" s="32">
        <v>0</v>
      </c>
      <c r="AL44" s="37" t="s">
        <v>636</v>
      </c>
      <c r="AM44" t="s">
        <v>51</v>
      </c>
      <c r="AN44" s="34">
        <v>10</v>
      </c>
      <c r="AX44"/>
      <c r="AY44"/>
    </row>
    <row r="45" spans="1:51" x14ac:dyDescent="0.25">
      <c r="A45" t="s">
        <v>546</v>
      </c>
      <c r="B45" t="s">
        <v>325</v>
      </c>
      <c r="C45" t="s">
        <v>451</v>
      </c>
      <c r="D45" t="s">
        <v>489</v>
      </c>
      <c r="E45" s="32">
        <v>51.655555555555559</v>
      </c>
      <c r="F45" s="32">
        <v>193.4856666666667</v>
      </c>
      <c r="G45" s="32">
        <v>0.15</v>
      </c>
      <c r="H45" s="37">
        <v>7.7525122446623935E-4</v>
      </c>
      <c r="I45" s="32">
        <v>167.29500000000002</v>
      </c>
      <c r="J45" s="32">
        <v>0.15</v>
      </c>
      <c r="K45" s="37">
        <v>8.9661974356675318E-4</v>
      </c>
      <c r="L45" s="32">
        <v>63.907333333333327</v>
      </c>
      <c r="M45" s="32">
        <v>6.6666666666666666E-2</v>
      </c>
      <c r="N45" s="37">
        <v>1.0431771001762971E-3</v>
      </c>
      <c r="O45" s="32">
        <v>43.868999999999986</v>
      </c>
      <c r="P45" s="32">
        <v>6.6666666666666666E-2</v>
      </c>
      <c r="Q45" s="37">
        <v>1.5196760050757182E-3</v>
      </c>
      <c r="R45" s="32">
        <v>13.016111111111114</v>
      </c>
      <c r="S45" s="32">
        <v>0</v>
      </c>
      <c r="T45" s="37">
        <v>0</v>
      </c>
      <c r="U45" s="32">
        <v>7.0222222222222221</v>
      </c>
      <c r="V45" s="32">
        <v>0</v>
      </c>
      <c r="W45" s="37">
        <v>0</v>
      </c>
      <c r="X45" s="32">
        <v>16.759999999999994</v>
      </c>
      <c r="Y45" s="32">
        <v>0</v>
      </c>
      <c r="Z45" s="37">
        <v>0</v>
      </c>
      <c r="AA45" s="32">
        <v>6.1523333333333348</v>
      </c>
      <c r="AB45" s="32">
        <v>0</v>
      </c>
      <c r="AC45" s="37">
        <v>0</v>
      </c>
      <c r="AD45" s="32">
        <v>97.730111111111157</v>
      </c>
      <c r="AE45" s="32">
        <v>8.3333333333333329E-2</v>
      </c>
      <c r="AF45" s="37">
        <v>8.5268841287400288E-4</v>
      </c>
      <c r="AG45" s="32">
        <v>8.9358888888888881</v>
      </c>
      <c r="AH45" s="32">
        <v>0</v>
      </c>
      <c r="AI45" s="37">
        <v>0</v>
      </c>
      <c r="AJ45" s="32">
        <v>0</v>
      </c>
      <c r="AK45" s="32">
        <v>0</v>
      </c>
      <c r="AL45" s="37" t="s">
        <v>636</v>
      </c>
      <c r="AM45" t="s">
        <v>131</v>
      </c>
      <c r="AN45" s="34">
        <v>10</v>
      </c>
      <c r="AX45"/>
      <c r="AY45"/>
    </row>
    <row r="46" spans="1:51" x14ac:dyDescent="0.25">
      <c r="A46" t="s">
        <v>546</v>
      </c>
      <c r="B46" t="s">
        <v>279</v>
      </c>
      <c r="C46" t="s">
        <v>435</v>
      </c>
      <c r="D46" t="s">
        <v>474</v>
      </c>
      <c r="E46" s="32">
        <v>61.644444444444446</v>
      </c>
      <c r="F46" s="32">
        <v>215.64077777777777</v>
      </c>
      <c r="G46" s="32">
        <v>0</v>
      </c>
      <c r="H46" s="37">
        <v>0</v>
      </c>
      <c r="I46" s="32">
        <v>198.83111111111111</v>
      </c>
      <c r="J46" s="32">
        <v>0</v>
      </c>
      <c r="K46" s="37">
        <v>0</v>
      </c>
      <c r="L46" s="32">
        <v>42.405777777777772</v>
      </c>
      <c r="M46" s="32">
        <v>0</v>
      </c>
      <c r="N46" s="37">
        <v>0</v>
      </c>
      <c r="O46" s="32">
        <v>29.929444444444439</v>
      </c>
      <c r="P46" s="32">
        <v>0</v>
      </c>
      <c r="Q46" s="37">
        <v>0</v>
      </c>
      <c r="R46" s="32">
        <v>6.9429999999999996</v>
      </c>
      <c r="S46" s="32">
        <v>0</v>
      </c>
      <c r="T46" s="37">
        <v>0</v>
      </c>
      <c r="U46" s="32">
        <v>5.5333333333333332</v>
      </c>
      <c r="V46" s="32">
        <v>0</v>
      </c>
      <c r="W46" s="37">
        <v>0</v>
      </c>
      <c r="X46" s="32">
        <v>27.430555555555561</v>
      </c>
      <c r="Y46" s="32">
        <v>0</v>
      </c>
      <c r="Z46" s="37">
        <v>0</v>
      </c>
      <c r="AA46" s="32">
        <v>4.333333333333333</v>
      </c>
      <c r="AB46" s="32">
        <v>0</v>
      </c>
      <c r="AC46" s="37">
        <v>0</v>
      </c>
      <c r="AD46" s="32">
        <v>53.396888888888888</v>
      </c>
      <c r="AE46" s="32">
        <v>0</v>
      </c>
      <c r="AF46" s="37">
        <v>0</v>
      </c>
      <c r="AG46" s="32">
        <v>88.074222222222232</v>
      </c>
      <c r="AH46" s="32">
        <v>0</v>
      </c>
      <c r="AI46" s="37">
        <v>0</v>
      </c>
      <c r="AJ46" s="32">
        <v>0</v>
      </c>
      <c r="AK46" s="32">
        <v>0</v>
      </c>
      <c r="AL46" s="37" t="s">
        <v>636</v>
      </c>
      <c r="AM46" t="s">
        <v>84</v>
      </c>
      <c r="AN46" s="34">
        <v>10</v>
      </c>
      <c r="AX46"/>
      <c r="AY46"/>
    </row>
    <row r="47" spans="1:51" x14ac:dyDescent="0.25">
      <c r="A47" t="s">
        <v>546</v>
      </c>
      <c r="B47" t="s">
        <v>345</v>
      </c>
      <c r="C47" t="s">
        <v>406</v>
      </c>
      <c r="D47" t="s">
        <v>481</v>
      </c>
      <c r="E47" s="32">
        <v>57.911111111111111</v>
      </c>
      <c r="F47" s="32">
        <v>316.66211111111119</v>
      </c>
      <c r="G47" s="32">
        <v>3.2416666666666667</v>
      </c>
      <c r="H47" s="37">
        <v>1.0236989374233101E-2</v>
      </c>
      <c r="I47" s="32">
        <v>302.71144444444451</v>
      </c>
      <c r="J47" s="32">
        <v>3.2416666666666667</v>
      </c>
      <c r="K47" s="37">
        <v>1.0708768122777722E-2</v>
      </c>
      <c r="L47" s="32">
        <v>64.692777777777764</v>
      </c>
      <c r="M47" s="32">
        <v>3.2416666666666667</v>
      </c>
      <c r="N47" s="37">
        <v>5.0108633112059577E-2</v>
      </c>
      <c r="O47" s="32">
        <v>50.742111111111093</v>
      </c>
      <c r="P47" s="32">
        <v>3.2416666666666667</v>
      </c>
      <c r="Q47" s="37">
        <v>6.3885135948883162E-2</v>
      </c>
      <c r="R47" s="32">
        <v>8.7840000000000025</v>
      </c>
      <c r="S47" s="32">
        <v>0</v>
      </c>
      <c r="T47" s="37">
        <v>0</v>
      </c>
      <c r="U47" s="32">
        <v>5.166666666666667</v>
      </c>
      <c r="V47" s="32">
        <v>0</v>
      </c>
      <c r="W47" s="37">
        <v>0</v>
      </c>
      <c r="X47" s="32">
        <v>26.226000000000013</v>
      </c>
      <c r="Y47" s="32">
        <v>0</v>
      </c>
      <c r="Z47" s="37">
        <v>0</v>
      </c>
      <c r="AA47" s="32">
        <v>0</v>
      </c>
      <c r="AB47" s="32">
        <v>0</v>
      </c>
      <c r="AC47" s="37" t="s">
        <v>636</v>
      </c>
      <c r="AD47" s="32">
        <v>209.04400000000007</v>
      </c>
      <c r="AE47" s="32">
        <v>0</v>
      </c>
      <c r="AF47" s="37">
        <v>0</v>
      </c>
      <c r="AG47" s="32">
        <v>16.699333333333332</v>
      </c>
      <c r="AH47" s="32">
        <v>0</v>
      </c>
      <c r="AI47" s="37">
        <v>0</v>
      </c>
      <c r="AJ47" s="32">
        <v>0</v>
      </c>
      <c r="AK47" s="32">
        <v>0</v>
      </c>
      <c r="AL47" s="37" t="s">
        <v>636</v>
      </c>
      <c r="AM47" t="s">
        <v>153</v>
      </c>
      <c r="AN47" s="34">
        <v>10</v>
      </c>
      <c r="AX47"/>
      <c r="AY47"/>
    </row>
    <row r="48" spans="1:51" x14ac:dyDescent="0.25">
      <c r="A48" t="s">
        <v>546</v>
      </c>
      <c r="B48" t="s">
        <v>349</v>
      </c>
      <c r="C48" t="s">
        <v>403</v>
      </c>
      <c r="D48" t="s">
        <v>481</v>
      </c>
      <c r="E48" s="32">
        <v>41.2</v>
      </c>
      <c r="F48" s="32">
        <v>203.10388888888886</v>
      </c>
      <c r="G48" s="32">
        <v>14.111111111111111</v>
      </c>
      <c r="H48" s="37">
        <v>6.9477306359361807E-2</v>
      </c>
      <c r="I48" s="32">
        <v>192.33722222222221</v>
      </c>
      <c r="J48" s="32">
        <v>14.111111111111111</v>
      </c>
      <c r="K48" s="37">
        <v>7.3366511942277307E-2</v>
      </c>
      <c r="L48" s="32">
        <v>44.28822222222221</v>
      </c>
      <c r="M48" s="32">
        <v>5.8666666666666663</v>
      </c>
      <c r="N48" s="37">
        <v>0.1324656166424984</v>
      </c>
      <c r="O48" s="32">
        <v>33.521555555555544</v>
      </c>
      <c r="P48" s="32">
        <v>5.8666666666666663</v>
      </c>
      <c r="Q48" s="37">
        <v>0.17501176688962994</v>
      </c>
      <c r="R48" s="32">
        <v>5.8666666666666663</v>
      </c>
      <c r="S48" s="32">
        <v>0</v>
      </c>
      <c r="T48" s="37">
        <v>0</v>
      </c>
      <c r="U48" s="32">
        <v>4.9000000000000004</v>
      </c>
      <c r="V48" s="32">
        <v>0</v>
      </c>
      <c r="W48" s="37">
        <v>0</v>
      </c>
      <c r="X48" s="32">
        <v>29.667444444444442</v>
      </c>
      <c r="Y48" s="32">
        <v>0.46388888888888891</v>
      </c>
      <c r="Z48" s="37">
        <v>1.5636294179553346E-2</v>
      </c>
      <c r="AA48" s="32">
        <v>0</v>
      </c>
      <c r="AB48" s="32">
        <v>0</v>
      </c>
      <c r="AC48" s="37" t="s">
        <v>636</v>
      </c>
      <c r="AD48" s="32">
        <v>129.14822222222222</v>
      </c>
      <c r="AE48" s="32">
        <v>7.7805555555555559</v>
      </c>
      <c r="AF48" s="37">
        <v>6.0245161889783835E-2</v>
      </c>
      <c r="AG48" s="32">
        <v>0</v>
      </c>
      <c r="AH48" s="32">
        <v>0</v>
      </c>
      <c r="AI48" s="37" t="s">
        <v>636</v>
      </c>
      <c r="AJ48" s="32">
        <v>0</v>
      </c>
      <c r="AK48" s="32">
        <v>0</v>
      </c>
      <c r="AL48" s="37" t="s">
        <v>636</v>
      </c>
      <c r="AM48" t="s">
        <v>157</v>
      </c>
      <c r="AN48" s="34">
        <v>10</v>
      </c>
      <c r="AX48"/>
      <c r="AY48"/>
    </row>
    <row r="49" spans="1:51" x14ac:dyDescent="0.25">
      <c r="A49" t="s">
        <v>546</v>
      </c>
      <c r="B49" t="s">
        <v>358</v>
      </c>
      <c r="C49" t="s">
        <v>459</v>
      </c>
      <c r="D49" t="s">
        <v>479</v>
      </c>
      <c r="E49" s="32">
        <v>70.611111111111114</v>
      </c>
      <c r="F49" s="32">
        <v>291.19633333333331</v>
      </c>
      <c r="G49" s="32">
        <v>69.045222222222222</v>
      </c>
      <c r="H49" s="37">
        <v>0.23710883111699743</v>
      </c>
      <c r="I49" s="32">
        <v>262.29077777777775</v>
      </c>
      <c r="J49" s="32">
        <v>69.045222222222222</v>
      </c>
      <c r="K49" s="37">
        <v>0.26323922940485478</v>
      </c>
      <c r="L49" s="32">
        <v>36.070555555555558</v>
      </c>
      <c r="M49" s="32">
        <v>3.5983333333333336</v>
      </c>
      <c r="N49" s="37">
        <v>9.9758189967193933E-2</v>
      </c>
      <c r="O49" s="32">
        <v>24.184777777777779</v>
      </c>
      <c r="P49" s="32">
        <v>3.5983333333333336</v>
      </c>
      <c r="Q49" s="37">
        <v>0.14878504844645163</v>
      </c>
      <c r="R49" s="32">
        <v>6.3746666666666671</v>
      </c>
      <c r="S49" s="32">
        <v>0</v>
      </c>
      <c r="T49" s="37">
        <v>0</v>
      </c>
      <c r="U49" s="32">
        <v>5.5111111111111111</v>
      </c>
      <c r="V49" s="32">
        <v>0</v>
      </c>
      <c r="W49" s="37">
        <v>0</v>
      </c>
      <c r="X49" s="32">
        <v>84.365111111111091</v>
      </c>
      <c r="Y49" s="32">
        <v>11.665444444444443</v>
      </c>
      <c r="Z49" s="37">
        <v>0.13827332520288799</v>
      </c>
      <c r="AA49" s="32">
        <v>17.019777777777776</v>
      </c>
      <c r="AB49" s="32">
        <v>0</v>
      </c>
      <c r="AC49" s="37">
        <v>0</v>
      </c>
      <c r="AD49" s="32">
        <v>137.57877777777776</v>
      </c>
      <c r="AE49" s="32">
        <v>53.781444444444446</v>
      </c>
      <c r="AF49" s="37">
        <v>0.39091381180398471</v>
      </c>
      <c r="AG49" s="32">
        <v>16.162111111111109</v>
      </c>
      <c r="AH49" s="32">
        <v>0</v>
      </c>
      <c r="AI49" s="37">
        <v>0</v>
      </c>
      <c r="AJ49" s="32">
        <v>0</v>
      </c>
      <c r="AK49" s="32">
        <v>0</v>
      </c>
      <c r="AL49" s="37" t="s">
        <v>636</v>
      </c>
      <c r="AM49" t="s">
        <v>166</v>
      </c>
      <c r="AN49" s="34">
        <v>10</v>
      </c>
      <c r="AX49"/>
      <c r="AY49"/>
    </row>
    <row r="50" spans="1:51" x14ac:dyDescent="0.25">
      <c r="A50" t="s">
        <v>546</v>
      </c>
      <c r="B50" t="s">
        <v>361</v>
      </c>
      <c r="C50" t="s">
        <v>466</v>
      </c>
      <c r="D50" t="s">
        <v>481</v>
      </c>
      <c r="E50" s="32">
        <v>32.911111111111111</v>
      </c>
      <c r="F50" s="32">
        <v>146.26811111111112</v>
      </c>
      <c r="G50" s="32">
        <v>5.8449999999999998</v>
      </c>
      <c r="H50" s="37">
        <v>3.9960863346077555E-2</v>
      </c>
      <c r="I50" s="32">
        <v>141.91311111111111</v>
      </c>
      <c r="J50" s="32">
        <v>1.49</v>
      </c>
      <c r="K50" s="37">
        <v>1.0499382251111401E-2</v>
      </c>
      <c r="L50" s="32">
        <v>50.289333333333332</v>
      </c>
      <c r="M50" s="32">
        <v>4.9505555555555549</v>
      </c>
      <c r="N50" s="37">
        <v>9.8441463177523836E-2</v>
      </c>
      <c r="O50" s="32">
        <v>45.934333333333335</v>
      </c>
      <c r="P50" s="32">
        <v>0.5955555555555555</v>
      </c>
      <c r="Q50" s="37">
        <v>1.2965368436584591E-2</v>
      </c>
      <c r="R50" s="32">
        <v>1.7533333333333332</v>
      </c>
      <c r="S50" s="32">
        <v>1.7533333333333332</v>
      </c>
      <c r="T50" s="37">
        <v>1</v>
      </c>
      <c r="U50" s="32">
        <v>2.6016666666666666</v>
      </c>
      <c r="V50" s="32">
        <v>2.6016666666666666</v>
      </c>
      <c r="W50" s="37">
        <v>1</v>
      </c>
      <c r="X50" s="32">
        <v>5.6076666666666659</v>
      </c>
      <c r="Y50" s="32">
        <v>0</v>
      </c>
      <c r="Z50" s="37">
        <v>0</v>
      </c>
      <c r="AA50" s="32">
        <v>0</v>
      </c>
      <c r="AB50" s="32">
        <v>0</v>
      </c>
      <c r="AC50" s="37" t="s">
        <v>636</v>
      </c>
      <c r="AD50" s="32">
        <v>90.371111111111119</v>
      </c>
      <c r="AE50" s="32">
        <v>0.89444444444444449</v>
      </c>
      <c r="AF50" s="37">
        <v>9.8974598568864185E-3</v>
      </c>
      <c r="AG50" s="32">
        <v>0</v>
      </c>
      <c r="AH50" s="32">
        <v>0</v>
      </c>
      <c r="AI50" s="37" t="s">
        <v>636</v>
      </c>
      <c r="AJ50" s="32">
        <v>0</v>
      </c>
      <c r="AK50" s="32">
        <v>0</v>
      </c>
      <c r="AL50" s="37" t="s">
        <v>636</v>
      </c>
      <c r="AM50" t="s">
        <v>169</v>
      </c>
      <c r="AN50" s="34">
        <v>10</v>
      </c>
      <c r="AX50"/>
      <c r="AY50"/>
    </row>
    <row r="51" spans="1:51" x14ac:dyDescent="0.25">
      <c r="A51" t="s">
        <v>546</v>
      </c>
      <c r="B51" t="s">
        <v>210</v>
      </c>
      <c r="C51" t="s">
        <v>407</v>
      </c>
      <c r="D51" t="s">
        <v>482</v>
      </c>
      <c r="E51" s="32">
        <v>57.533333333333331</v>
      </c>
      <c r="F51" s="32">
        <v>203.0333333333333</v>
      </c>
      <c r="G51" s="32">
        <v>0</v>
      </c>
      <c r="H51" s="37">
        <v>0</v>
      </c>
      <c r="I51" s="32">
        <v>195.07777777777778</v>
      </c>
      <c r="J51" s="32">
        <v>0</v>
      </c>
      <c r="K51" s="37">
        <v>0</v>
      </c>
      <c r="L51" s="32">
        <v>45.988888888888887</v>
      </c>
      <c r="M51" s="32">
        <v>0</v>
      </c>
      <c r="N51" s="37">
        <v>0</v>
      </c>
      <c r="O51" s="32">
        <v>38.033333333333331</v>
      </c>
      <c r="P51" s="32">
        <v>0</v>
      </c>
      <c r="Q51" s="37">
        <v>0</v>
      </c>
      <c r="R51" s="32">
        <v>4.5916666666666668</v>
      </c>
      <c r="S51" s="32">
        <v>0</v>
      </c>
      <c r="T51" s="37">
        <v>0</v>
      </c>
      <c r="U51" s="32">
        <v>3.3638888888888889</v>
      </c>
      <c r="V51" s="32">
        <v>0</v>
      </c>
      <c r="W51" s="37">
        <v>0</v>
      </c>
      <c r="X51" s="32">
        <v>40.605555555555554</v>
      </c>
      <c r="Y51" s="32">
        <v>0</v>
      </c>
      <c r="Z51" s="37">
        <v>0</v>
      </c>
      <c r="AA51" s="32">
        <v>0</v>
      </c>
      <c r="AB51" s="32">
        <v>0</v>
      </c>
      <c r="AC51" s="37" t="s">
        <v>636</v>
      </c>
      <c r="AD51" s="32">
        <v>116.43888888888888</v>
      </c>
      <c r="AE51" s="32">
        <v>0</v>
      </c>
      <c r="AF51" s="37">
        <v>0</v>
      </c>
      <c r="AG51" s="32">
        <v>0</v>
      </c>
      <c r="AH51" s="32">
        <v>0</v>
      </c>
      <c r="AI51" s="37" t="s">
        <v>636</v>
      </c>
      <c r="AJ51" s="32">
        <v>0</v>
      </c>
      <c r="AK51" s="32">
        <v>0</v>
      </c>
      <c r="AL51" s="37" t="s">
        <v>636</v>
      </c>
      <c r="AM51" t="s">
        <v>15</v>
      </c>
      <c r="AN51" s="34">
        <v>10</v>
      </c>
      <c r="AX51"/>
      <c r="AY51"/>
    </row>
    <row r="52" spans="1:51" x14ac:dyDescent="0.25">
      <c r="A52" t="s">
        <v>546</v>
      </c>
      <c r="B52" t="s">
        <v>227</v>
      </c>
      <c r="C52" t="s">
        <v>422</v>
      </c>
      <c r="D52" t="s">
        <v>488</v>
      </c>
      <c r="E52" s="32">
        <v>73.166666666666671</v>
      </c>
      <c r="F52" s="32">
        <v>242.69299999999998</v>
      </c>
      <c r="G52" s="32">
        <v>68.137666666666647</v>
      </c>
      <c r="H52" s="37">
        <v>0.28075662119083222</v>
      </c>
      <c r="I52" s="32">
        <v>228.01366666666661</v>
      </c>
      <c r="J52" s="32">
        <v>67.459888888888869</v>
      </c>
      <c r="K52" s="37">
        <v>0.29585897141643069</v>
      </c>
      <c r="L52" s="32">
        <v>54.265444444444441</v>
      </c>
      <c r="M52" s="32">
        <v>8.8490000000000002</v>
      </c>
      <c r="N52" s="37">
        <v>0.16306878328545485</v>
      </c>
      <c r="O52" s="32">
        <v>39.911111111111104</v>
      </c>
      <c r="P52" s="32">
        <v>8.4962222222222223</v>
      </c>
      <c r="Q52" s="37">
        <v>0.21287861915367487</v>
      </c>
      <c r="R52" s="32">
        <v>12.50677777777778</v>
      </c>
      <c r="S52" s="32">
        <v>0.3527777777777778</v>
      </c>
      <c r="T52" s="37">
        <v>2.8206927799148903E-2</v>
      </c>
      <c r="U52" s="32">
        <v>1.8475555555555556</v>
      </c>
      <c r="V52" s="32">
        <v>0</v>
      </c>
      <c r="W52" s="37">
        <v>0</v>
      </c>
      <c r="X52" s="32">
        <v>14.443111111111115</v>
      </c>
      <c r="Y52" s="32">
        <v>0</v>
      </c>
      <c r="Z52" s="37">
        <v>0</v>
      </c>
      <c r="AA52" s="32">
        <v>0.32500000000000001</v>
      </c>
      <c r="AB52" s="32">
        <v>0.32500000000000001</v>
      </c>
      <c r="AC52" s="37">
        <v>1</v>
      </c>
      <c r="AD52" s="32">
        <v>135.77899999999997</v>
      </c>
      <c r="AE52" s="32">
        <v>33.149111111111104</v>
      </c>
      <c r="AF52" s="37">
        <v>0.24414019186406669</v>
      </c>
      <c r="AG52" s="32">
        <v>37.880444444444443</v>
      </c>
      <c r="AH52" s="32">
        <v>25.81455555555554</v>
      </c>
      <c r="AI52" s="37">
        <v>0.68147446351679519</v>
      </c>
      <c r="AJ52" s="32">
        <v>0</v>
      </c>
      <c r="AK52" s="32">
        <v>0</v>
      </c>
      <c r="AL52" s="37" t="s">
        <v>636</v>
      </c>
      <c r="AM52" t="s">
        <v>32</v>
      </c>
      <c r="AN52" s="34">
        <v>10</v>
      </c>
      <c r="AX52"/>
      <c r="AY52"/>
    </row>
    <row r="53" spans="1:51" x14ac:dyDescent="0.25">
      <c r="A53" t="s">
        <v>546</v>
      </c>
      <c r="B53" t="s">
        <v>290</v>
      </c>
      <c r="C53" t="s">
        <v>425</v>
      </c>
      <c r="D53" t="s">
        <v>473</v>
      </c>
      <c r="E53" s="32">
        <v>54.144444444444446</v>
      </c>
      <c r="F53" s="32">
        <v>234.67733333333334</v>
      </c>
      <c r="G53" s="32">
        <v>13.054222222222222</v>
      </c>
      <c r="H53" s="37">
        <v>5.5626259412450946E-2</v>
      </c>
      <c r="I53" s="32">
        <v>214.18700000000001</v>
      </c>
      <c r="J53" s="32">
        <v>13.054222222222222</v>
      </c>
      <c r="K53" s="37">
        <v>6.0947780314501911E-2</v>
      </c>
      <c r="L53" s="32">
        <v>42.181333333333335</v>
      </c>
      <c r="M53" s="32">
        <v>0.35144444444444445</v>
      </c>
      <c r="N53" s="37">
        <v>8.331752855396805E-3</v>
      </c>
      <c r="O53" s="32">
        <v>28.596111111111107</v>
      </c>
      <c r="P53" s="32">
        <v>0.35144444444444445</v>
      </c>
      <c r="Q53" s="37">
        <v>1.2289938414314304E-2</v>
      </c>
      <c r="R53" s="32">
        <v>8.3241111111111117</v>
      </c>
      <c r="S53" s="32">
        <v>0</v>
      </c>
      <c r="T53" s="37">
        <v>0</v>
      </c>
      <c r="U53" s="32">
        <v>5.2611111111111111</v>
      </c>
      <c r="V53" s="32">
        <v>0</v>
      </c>
      <c r="W53" s="37">
        <v>0</v>
      </c>
      <c r="X53" s="32">
        <v>33.741666666666674</v>
      </c>
      <c r="Y53" s="32">
        <v>1.8647777777777776</v>
      </c>
      <c r="Z53" s="37">
        <v>5.5266320902280383E-2</v>
      </c>
      <c r="AA53" s="32">
        <v>6.9051111111111094</v>
      </c>
      <c r="AB53" s="32">
        <v>0</v>
      </c>
      <c r="AC53" s="37">
        <v>0</v>
      </c>
      <c r="AD53" s="32">
        <v>145.85433333333336</v>
      </c>
      <c r="AE53" s="32">
        <v>10.837999999999999</v>
      </c>
      <c r="AF53" s="37">
        <v>7.4307014075687364E-2</v>
      </c>
      <c r="AG53" s="32">
        <v>5.9948888888888883</v>
      </c>
      <c r="AH53" s="32">
        <v>0</v>
      </c>
      <c r="AI53" s="37">
        <v>0</v>
      </c>
      <c r="AJ53" s="32">
        <v>0</v>
      </c>
      <c r="AK53" s="32">
        <v>0</v>
      </c>
      <c r="AL53" s="37" t="s">
        <v>636</v>
      </c>
      <c r="AM53" t="s">
        <v>95</v>
      </c>
      <c r="AN53" s="34">
        <v>10</v>
      </c>
      <c r="AX53"/>
      <c r="AY53"/>
    </row>
    <row r="54" spans="1:51" x14ac:dyDescent="0.25">
      <c r="A54" t="s">
        <v>546</v>
      </c>
      <c r="B54" t="s">
        <v>334</v>
      </c>
      <c r="C54" t="s">
        <v>415</v>
      </c>
      <c r="D54" t="s">
        <v>479</v>
      </c>
      <c r="E54" s="32">
        <v>110.6</v>
      </c>
      <c r="F54" s="32">
        <v>455.83844444444441</v>
      </c>
      <c r="G54" s="32">
        <v>65.205111111111108</v>
      </c>
      <c r="H54" s="37">
        <v>0.14304434368316651</v>
      </c>
      <c r="I54" s="32">
        <v>440.23844444444444</v>
      </c>
      <c r="J54" s="32">
        <v>65.205111111111108</v>
      </c>
      <c r="K54" s="37">
        <v>0.14811316897459104</v>
      </c>
      <c r="L54" s="32">
        <v>40.360999999999997</v>
      </c>
      <c r="M54" s="32">
        <v>0.311</v>
      </c>
      <c r="N54" s="37">
        <v>7.7054582393895101E-3</v>
      </c>
      <c r="O54" s="32">
        <v>34.938777777777773</v>
      </c>
      <c r="P54" s="32">
        <v>0.311</v>
      </c>
      <c r="Q54" s="37">
        <v>8.9012844690235949E-3</v>
      </c>
      <c r="R54" s="32">
        <v>0</v>
      </c>
      <c r="S54" s="32">
        <v>0</v>
      </c>
      <c r="T54" s="37" t="s">
        <v>636</v>
      </c>
      <c r="U54" s="32">
        <v>5.4222222222222225</v>
      </c>
      <c r="V54" s="32">
        <v>0</v>
      </c>
      <c r="W54" s="37">
        <v>0</v>
      </c>
      <c r="X54" s="32">
        <v>118.28</v>
      </c>
      <c r="Y54" s="32">
        <v>1.652222222222222</v>
      </c>
      <c r="Z54" s="37">
        <v>1.3968737083380301E-2</v>
      </c>
      <c r="AA54" s="32">
        <v>10.177777777777777</v>
      </c>
      <c r="AB54" s="32">
        <v>0</v>
      </c>
      <c r="AC54" s="37">
        <v>0</v>
      </c>
      <c r="AD54" s="32">
        <v>287.01966666666664</v>
      </c>
      <c r="AE54" s="32">
        <v>63.24188888888888</v>
      </c>
      <c r="AF54" s="37">
        <v>0.2203399147638741</v>
      </c>
      <c r="AG54" s="32">
        <v>0</v>
      </c>
      <c r="AH54" s="32">
        <v>0</v>
      </c>
      <c r="AI54" s="37" t="s">
        <v>636</v>
      </c>
      <c r="AJ54" s="32">
        <v>0</v>
      </c>
      <c r="AK54" s="32">
        <v>0</v>
      </c>
      <c r="AL54" s="37" t="s">
        <v>636</v>
      </c>
      <c r="AM54" t="s">
        <v>141</v>
      </c>
      <c r="AN54" s="34">
        <v>10</v>
      </c>
      <c r="AX54"/>
      <c r="AY54"/>
    </row>
    <row r="55" spans="1:51" x14ac:dyDescent="0.25">
      <c r="A55" t="s">
        <v>546</v>
      </c>
      <c r="B55" t="s">
        <v>256</v>
      </c>
      <c r="C55" t="s">
        <v>437</v>
      </c>
      <c r="D55" t="s">
        <v>482</v>
      </c>
      <c r="E55" s="32">
        <v>70.144444444444446</v>
      </c>
      <c r="F55" s="32">
        <v>265.90555555555551</v>
      </c>
      <c r="G55" s="32">
        <v>0</v>
      </c>
      <c r="H55" s="37">
        <v>0</v>
      </c>
      <c r="I55" s="32">
        <v>242.22222222222223</v>
      </c>
      <c r="J55" s="32">
        <v>0</v>
      </c>
      <c r="K55" s="37">
        <v>0</v>
      </c>
      <c r="L55" s="32">
        <v>48.24722222222222</v>
      </c>
      <c r="M55" s="32">
        <v>0</v>
      </c>
      <c r="N55" s="37">
        <v>0</v>
      </c>
      <c r="O55" s="32">
        <v>38.81388888888889</v>
      </c>
      <c r="P55" s="32">
        <v>0</v>
      </c>
      <c r="Q55" s="37">
        <v>0</v>
      </c>
      <c r="R55" s="32">
        <v>4.052777777777778</v>
      </c>
      <c r="S55" s="32">
        <v>0</v>
      </c>
      <c r="T55" s="37">
        <v>0</v>
      </c>
      <c r="U55" s="32">
        <v>5.3805555555555555</v>
      </c>
      <c r="V55" s="32">
        <v>0</v>
      </c>
      <c r="W55" s="37">
        <v>0</v>
      </c>
      <c r="X55" s="32">
        <v>34.897222222222226</v>
      </c>
      <c r="Y55" s="32">
        <v>0</v>
      </c>
      <c r="Z55" s="37">
        <v>0</v>
      </c>
      <c r="AA55" s="32">
        <v>14.25</v>
      </c>
      <c r="AB55" s="32">
        <v>0</v>
      </c>
      <c r="AC55" s="37">
        <v>0</v>
      </c>
      <c r="AD55" s="32">
        <v>163.26388888888889</v>
      </c>
      <c r="AE55" s="32">
        <v>0</v>
      </c>
      <c r="AF55" s="37">
        <v>0</v>
      </c>
      <c r="AG55" s="32">
        <v>5.2472222222222218</v>
      </c>
      <c r="AH55" s="32">
        <v>0</v>
      </c>
      <c r="AI55" s="37">
        <v>0</v>
      </c>
      <c r="AJ55" s="32">
        <v>0</v>
      </c>
      <c r="AK55" s="32">
        <v>0</v>
      </c>
      <c r="AL55" s="37" t="s">
        <v>636</v>
      </c>
      <c r="AM55" t="s">
        <v>61</v>
      </c>
      <c r="AN55" s="34">
        <v>10</v>
      </c>
      <c r="AX55"/>
      <c r="AY55"/>
    </row>
    <row r="56" spans="1:51" x14ac:dyDescent="0.25">
      <c r="A56" t="s">
        <v>546</v>
      </c>
      <c r="B56" t="s">
        <v>317</v>
      </c>
      <c r="C56" t="s">
        <v>454</v>
      </c>
      <c r="D56" t="s">
        <v>481</v>
      </c>
      <c r="E56" s="32">
        <v>46.533333333333331</v>
      </c>
      <c r="F56" s="32">
        <v>175.40111111111113</v>
      </c>
      <c r="G56" s="32">
        <v>52.206666666666663</v>
      </c>
      <c r="H56" s="37">
        <v>0.29764159608769736</v>
      </c>
      <c r="I56" s="32">
        <v>155.26855555555557</v>
      </c>
      <c r="J56" s="32">
        <v>50.563000000000002</v>
      </c>
      <c r="K56" s="37">
        <v>0.32564867895553007</v>
      </c>
      <c r="L56" s="32">
        <v>30.447666666666663</v>
      </c>
      <c r="M56" s="32">
        <v>6.0837777777777777</v>
      </c>
      <c r="N56" s="37">
        <v>0.19981096891204947</v>
      </c>
      <c r="O56" s="32">
        <v>21.842888888888886</v>
      </c>
      <c r="P56" s="32">
        <v>4.4401111111111105</v>
      </c>
      <c r="Q56" s="37">
        <v>0.20327490258716285</v>
      </c>
      <c r="R56" s="32">
        <v>3.05</v>
      </c>
      <c r="S56" s="32">
        <v>0</v>
      </c>
      <c r="T56" s="37">
        <v>0</v>
      </c>
      <c r="U56" s="32">
        <v>5.5547777777777769</v>
      </c>
      <c r="V56" s="32">
        <v>1.6436666666666668</v>
      </c>
      <c r="W56" s="37">
        <v>0.29590142619966803</v>
      </c>
      <c r="X56" s="32">
        <v>32.239111111111114</v>
      </c>
      <c r="Y56" s="32">
        <v>6.2168888888888887</v>
      </c>
      <c r="Z56" s="37">
        <v>0.19283685792274391</v>
      </c>
      <c r="AA56" s="32">
        <v>11.527777777777779</v>
      </c>
      <c r="AB56" s="32">
        <v>0</v>
      </c>
      <c r="AC56" s="37">
        <v>0</v>
      </c>
      <c r="AD56" s="32">
        <v>84.51155555555556</v>
      </c>
      <c r="AE56" s="32">
        <v>39.905999999999999</v>
      </c>
      <c r="AF56" s="37">
        <v>0.47219578124753481</v>
      </c>
      <c r="AG56" s="32">
        <v>16.675000000000001</v>
      </c>
      <c r="AH56" s="32">
        <v>0</v>
      </c>
      <c r="AI56" s="37">
        <v>0</v>
      </c>
      <c r="AJ56" s="32">
        <v>0</v>
      </c>
      <c r="AK56" s="32">
        <v>0</v>
      </c>
      <c r="AL56" s="37" t="s">
        <v>636</v>
      </c>
      <c r="AM56" t="s">
        <v>122</v>
      </c>
      <c r="AN56" s="34">
        <v>10</v>
      </c>
      <c r="AX56"/>
      <c r="AY56"/>
    </row>
    <row r="57" spans="1:51" x14ac:dyDescent="0.25">
      <c r="A57" t="s">
        <v>546</v>
      </c>
      <c r="B57" t="s">
        <v>354</v>
      </c>
      <c r="C57" t="s">
        <v>397</v>
      </c>
      <c r="D57" t="s">
        <v>492</v>
      </c>
      <c r="E57" s="32">
        <v>79.988888888888894</v>
      </c>
      <c r="F57" s="32">
        <v>301.255</v>
      </c>
      <c r="G57" s="32">
        <v>0</v>
      </c>
      <c r="H57" s="37">
        <v>0</v>
      </c>
      <c r="I57" s="32">
        <v>267.46522222222222</v>
      </c>
      <c r="J57" s="32">
        <v>0</v>
      </c>
      <c r="K57" s="37">
        <v>0</v>
      </c>
      <c r="L57" s="32">
        <v>55.440222222222225</v>
      </c>
      <c r="M57" s="32">
        <v>0</v>
      </c>
      <c r="N57" s="37">
        <v>0</v>
      </c>
      <c r="O57" s="32">
        <v>33.577111111111108</v>
      </c>
      <c r="P57" s="32">
        <v>0</v>
      </c>
      <c r="Q57" s="37">
        <v>0</v>
      </c>
      <c r="R57" s="32">
        <v>16.263111111111112</v>
      </c>
      <c r="S57" s="32">
        <v>0</v>
      </c>
      <c r="T57" s="37">
        <v>0</v>
      </c>
      <c r="U57" s="32">
        <v>5.6</v>
      </c>
      <c r="V57" s="32">
        <v>0</v>
      </c>
      <c r="W57" s="37">
        <v>0</v>
      </c>
      <c r="X57" s="32">
        <v>78.493333333333354</v>
      </c>
      <c r="Y57" s="32">
        <v>0</v>
      </c>
      <c r="Z57" s="37">
        <v>0</v>
      </c>
      <c r="AA57" s="32">
        <v>11.926666666666668</v>
      </c>
      <c r="AB57" s="32">
        <v>0</v>
      </c>
      <c r="AC57" s="37">
        <v>0</v>
      </c>
      <c r="AD57" s="32">
        <v>113.55399999999999</v>
      </c>
      <c r="AE57" s="32">
        <v>0</v>
      </c>
      <c r="AF57" s="37">
        <v>0</v>
      </c>
      <c r="AG57" s="32">
        <v>41.840777777777774</v>
      </c>
      <c r="AH57" s="32">
        <v>0</v>
      </c>
      <c r="AI57" s="37">
        <v>0</v>
      </c>
      <c r="AJ57" s="32">
        <v>0</v>
      </c>
      <c r="AK57" s="32">
        <v>0</v>
      </c>
      <c r="AL57" s="37" t="s">
        <v>636</v>
      </c>
      <c r="AM57" t="s">
        <v>162</v>
      </c>
      <c r="AN57" s="34">
        <v>10</v>
      </c>
      <c r="AX57"/>
      <c r="AY57"/>
    </row>
    <row r="58" spans="1:51" x14ac:dyDescent="0.25">
      <c r="A58" t="s">
        <v>546</v>
      </c>
      <c r="B58" t="s">
        <v>382</v>
      </c>
      <c r="C58" t="s">
        <v>397</v>
      </c>
      <c r="D58" t="s">
        <v>492</v>
      </c>
      <c r="E58" s="32">
        <v>23.511111111111113</v>
      </c>
      <c r="F58" s="32">
        <v>96.058333333333323</v>
      </c>
      <c r="G58" s="32">
        <v>13.508333333333333</v>
      </c>
      <c r="H58" s="37">
        <v>0.14062635551314306</v>
      </c>
      <c r="I58" s="32">
        <v>84.402777777777771</v>
      </c>
      <c r="J58" s="32">
        <v>13.508333333333333</v>
      </c>
      <c r="K58" s="37">
        <v>0.1600460753661346</v>
      </c>
      <c r="L58" s="32">
        <v>17.630555555555553</v>
      </c>
      <c r="M58" s="32">
        <v>3.9722222222222223</v>
      </c>
      <c r="N58" s="37">
        <v>0.2253032928942808</v>
      </c>
      <c r="O58" s="32">
        <v>11.041666666666666</v>
      </c>
      <c r="P58" s="32">
        <v>3.9722222222222223</v>
      </c>
      <c r="Q58" s="37">
        <v>0.35974842767295601</v>
      </c>
      <c r="R58" s="32">
        <v>0.98888888888888893</v>
      </c>
      <c r="S58" s="32">
        <v>0</v>
      </c>
      <c r="T58" s="37">
        <v>0</v>
      </c>
      <c r="U58" s="32">
        <v>5.6</v>
      </c>
      <c r="V58" s="32">
        <v>0</v>
      </c>
      <c r="W58" s="37">
        <v>0</v>
      </c>
      <c r="X58" s="32">
        <v>17.380555555555556</v>
      </c>
      <c r="Y58" s="32">
        <v>4.3499999999999996</v>
      </c>
      <c r="Z58" s="37">
        <v>0.250279686750839</v>
      </c>
      <c r="AA58" s="32">
        <v>5.0666666666666664</v>
      </c>
      <c r="AB58" s="32">
        <v>0</v>
      </c>
      <c r="AC58" s="37">
        <v>0</v>
      </c>
      <c r="AD58" s="32">
        <v>55.980555555555554</v>
      </c>
      <c r="AE58" s="32">
        <v>5.1861111111111109</v>
      </c>
      <c r="AF58" s="37">
        <v>9.264129410013397E-2</v>
      </c>
      <c r="AG58" s="32">
        <v>0</v>
      </c>
      <c r="AH58" s="32">
        <v>0</v>
      </c>
      <c r="AI58" s="37" t="s">
        <v>636</v>
      </c>
      <c r="AJ58" s="32">
        <v>0</v>
      </c>
      <c r="AK58" s="32">
        <v>0</v>
      </c>
      <c r="AL58" s="37" t="s">
        <v>636</v>
      </c>
      <c r="AM58" t="s">
        <v>190</v>
      </c>
      <c r="AN58" s="34">
        <v>10</v>
      </c>
      <c r="AX58"/>
      <c r="AY58"/>
    </row>
    <row r="59" spans="1:51" x14ac:dyDescent="0.25">
      <c r="A59" t="s">
        <v>546</v>
      </c>
      <c r="B59" t="s">
        <v>239</v>
      </c>
      <c r="C59" t="s">
        <v>386</v>
      </c>
      <c r="D59" t="s">
        <v>476</v>
      </c>
      <c r="E59" s="32">
        <v>62.755555555555553</v>
      </c>
      <c r="F59" s="32">
        <v>214.06433333333337</v>
      </c>
      <c r="G59" s="32">
        <v>28.978222222222229</v>
      </c>
      <c r="H59" s="37">
        <v>0.13537155756395144</v>
      </c>
      <c r="I59" s="32">
        <v>203.24500000000003</v>
      </c>
      <c r="J59" s="32">
        <v>28.439333333333337</v>
      </c>
      <c r="K59" s="37">
        <v>0.13992636145210624</v>
      </c>
      <c r="L59" s="32">
        <v>23.047222222222224</v>
      </c>
      <c r="M59" s="32">
        <v>0.21111111111111111</v>
      </c>
      <c r="N59" s="37">
        <v>9.1599373267446053E-3</v>
      </c>
      <c r="O59" s="32">
        <v>12.555666666666669</v>
      </c>
      <c r="P59" s="32">
        <v>0</v>
      </c>
      <c r="Q59" s="37">
        <v>0</v>
      </c>
      <c r="R59" s="32">
        <v>4.8833333333333337</v>
      </c>
      <c r="S59" s="32">
        <v>0.21111111111111111</v>
      </c>
      <c r="T59" s="37">
        <v>4.3230944254835035E-2</v>
      </c>
      <c r="U59" s="32">
        <v>5.6082222222222216</v>
      </c>
      <c r="V59" s="32">
        <v>0</v>
      </c>
      <c r="W59" s="37">
        <v>0</v>
      </c>
      <c r="X59" s="32">
        <v>70.426222222222222</v>
      </c>
      <c r="Y59" s="32">
        <v>0</v>
      </c>
      <c r="Z59" s="37">
        <v>0</v>
      </c>
      <c r="AA59" s="32">
        <v>0.32777777777777778</v>
      </c>
      <c r="AB59" s="32">
        <v>0.32777777777777778</v>
      </c>
      <c r="AC59" s="37">
        <v>1</v>
      </c>
      <c r="AD59" s="32">
        <v>72.247000000000028</v>
      </c>
      <c r="AE59" s="32">
        <v>16.389000000000006</v>
      </c>
      <c r="AF59" s="37">
        <v>0.22684678948606862</v>
      </c>
      <c r="AG59" s="32">
        <v>43.085444444444455</v>
      </c>
      <c r="AH59" s="32">
        <v>12.050333333333333</v>
      </c>
      <c r="AI59" s="37">
        <v>0.27968455446412677</v>
      </c>
      <c r="AJ59" s="32">
        <v>4.9306666666666672</v>
      </c>
      <c r="AK59" s="32">
        <v>0</v>
      </c>
      <c r="AL59" s="37">
        <v>0</v>
      </c>
      <c r="AM59" t="s">
        <v>44</v>
      </c>
      <c r="AN59" s="34">
        <v>10</v>
      </c>
      <c r="AX59"/>
      <c r="AY59"/>
    </row>
    <row r="60" spans="1:51" x14ac:dyDescent="0.25">
      <c r="A60" t="s">
        <v>546</v>
      </c>
      <c r="B60" t="s">
        <v>243</v>
      </c>
      <c r="C60" t="s">
        <v>418</v>
      </c>
      <c r="D60" t="s">
        <v>487</v>
      </c>
      <c r="E60" s="32">
        <v>63.56666666666667</v>
      </c>
      <c r="F60" s="32">
        <v>223.01833333333337</v>
      </c>
      <c r="G60" s="32">
        <v>2.1188888888888888</v>
      </c>
      <c r="H60" s="37">
        <v>9.5009628007662536E-3</v>
      </c>
      <c r="I60" s="32">
        <v>213.22666666666669</v>
      </c>
      <c r="J60" s="32">
        <v>1.527222222222222</v>
      </c>
      <c r="K60" s="37">
        <v>7.1624353843588442E-3</v>
      </c>
      <c r="L60" s="32">
        <v>41.168333333333337</v>
      </c>
      <c r="M60" s="32">
        <v>0.16388888888888889</v>
      </c>
      <c r="N60" s="37">
        <v>3.9809454408053649E-3</v>
      </c>
      <c r="O60" s="32">
        <v>31.804444444444449</v>
      </c>
      <c r="P60" s="32">
        <v>0</v>
      </c>
      <c r="Q60" s="37">
        <v>0</v>
      </c>
      <c r="R60" s="32">
        <v>1.3194444444444444</v>
      </c>
      <c r="S60" s="32">
        <v>0.16388888888888889</v>
      </c>
      <c r="T60" s="37">
        <v>0.12421052631578948</v>
      </c>
      <c r="U60" s="32">
        <v>8.0444444444444443</v>
      </c>
      <c r="V60" s="32">
        <v>0</v>
      </c>
      <c r="W60" s="37">
        <v>0</v>
      </c>
      <c r="X60" s="32">
        <v>44.485555555555557</v>
      </c>
      <c r="Y60" s="32">
        <v>0</v>
      </c>
      <c r="Z60" s="37">
        <v>0</v>
      </c>
      <c r="AA60" s="32">
        <v>0.42777777777777776</v>
      </c>
      <c r="AB60" s="32">
        <v>0.42777777777777776</v>
      </c>
      <c r="AC60" s="37">
        <v>1</v>
      </c>
      <c r="AD60" s="32">
        <v>78.16922222222226</v>
      </c>
      <c r="AE60" s="32">
        <v>1.527222222222222</v>
      </c>
      <c r="AF60" s="37">
        <v>1.9537385415970752E-2</v>
      </c>
      <c r="AG60" s="32">
        <v>58.767444444444443</v>
      </c>
      <c r="AH60" s="32">
        <v>0</v>
      </c>
      <c r="AI60" s="37">
        <v>0</v>
      </c>
      <c r="AJ60" s="32">
        <v>0</v>
      </c>
      <c r="AK60" s="32">
        <v>0</v>
      </c>
      <c r="AL60" s="37" t="s">
        <v>636</v>
      </c>
      <c r="AM60" t="s">
        <v>48</v>
      </c>
      <c r="AN60" s="34">
        <v>10</v>
      </c>
      <c r="AX60"/>
      <c r="AY60"/>
    </row>
    <row r="61" spans="1:51" x14ac:dyDescent="0.25">
      <c r="A61" t="s">
        <v>546</v>
      </c>
      <c r="B61" t="s">
        <v>383</v>
      </c>
      <c r="C61" t="s">
        <v>468</v>
      </c>
      <c r="D61" t="s">
        <v>488</v>
      </c>
      <c r="E61" s="32">
        <v>17.588888888888889</v>
      </c>
      <c r="F61" s="32">
        <v>129.98333333333335</v>
      </c>
      <c r="G61" s="32">
        <v>6.2111111111111112</v>
      </c>
      <c r="H61" s="37">
        <v>4.7783903919305891E-2</v>
      </c>
      <c r="I61" s="32">
        <v>120.43055555555556</v>
      </c>
      <c r="J61" s="32">
        <v>6.2111111111111112</v>
      </c>
      <c r="K61" s="37">
        <v>5.1574212893553226E-2</v>
      </c>
      <c r="L61" s="32">
        <v>22.047222222222221</v>
      </c>
      <c r="M61" s="32">
        <v>0</v>
      </c>
      <c r="N61" s="37">
        <v>0</v>
      </c>
      <c r="O61" s="32">
        <v>12.625</v>
      </c>
      <c r="P61" s="32">
        <v>0</v>
      </c>
      <c r="Q61" s="37">
        <v>0</v>
      </c>
      <c r="R61" s="32">
        <v>5.2444444444444445</v>
      </c>
      <c r="S61" s="32">
        <v>0</v>
      </c>
      <c r="T61" s="37">
        <v>0</v>
      </c>
      <c r="U61" s="32">
        <v>4.177777777777778</v>
      </c>
      <c r="V61" s="32">
        <v>0</v>
      </c>
      <c r="W61" s="37">
        <v>0</v>
      </c>
      <c r="X61" s="32">
        <v>18.722222222222221</v>
      </c>
      <c r="Y61" s="32">
        <v>6.2111111111111112</v>
      </c>
      <c r="Z61" s="37">
        <v>0.33175074183976261</v>
      </c>
      <c r="AA61" s="32">
        <v>0.13055555555555556</v>
      </c>
      <c r="AB61" s="32">
        <v>0</v>
      </c>
      <c r="AC61" s="37">
        <v>0</v>
      </c>
      <c r="AD61" s="32">
        <v>82.966666666666669</v>
      </c>
      <c r="AE61" s="32">
        <v>0</v>
      </c>
      <c r="AF61" s="37">
        <v>0</v>
      </c>
      <c r="AG61" s="32">
        <v>6.1166666666666663</v>
      </c>
      <c r="AH61" s="32">
        <v>0</v>
      </c>
      <c r="AI61" s="37">
        <v>0</v>
      </c>
      <c r="AJ61" s="32">
        <v>0</v>
      </c>
      <c r="AK61" s="32">
        <v>0</v>
      </c>
      <c r="AL61" s="37" t="s">
        <v>636</v>
      </c>
      <c r="AM61" t="s">
        <v>191</v>
      </c>
      <c r="AN61" s="34">
        <v>10</v>
      </c>
      <c r="AX61"/>
      <c r="AY61"/>
    </row>
    <row r="62" spans="1:51" x14ac:dyDescent="0.25">
      <c r="A62" t="s">
        <v>546</v>
      </c>
      <c r="B62" t="s">
        <v>327</v>
      </c>
      <c r="C62" t="s">
        <v>406</v>
      </c>
      <c r="D62" t="s">
        <v>481</v>
      </c>
      <c r="E62" s="32">
        <v>103.82222222222222</v>
      </c>
      <c r="F62" s="32">
        <v>498.72988888888881</v>
      </c>
      <c r="G62" s="32">
        <v>67.876222222222211</v>
      </c>
      <c r="H62" s="37">
        <v>0.13609816402510466</v>
      </c>
      <c r="I62" s="32">
        <v>465.58822222222216</v>
      </c>
      <c r="J62" s="32">
        <v>66.137333333333316</v>
      </c>
      <c r="K62" s="37">
        <v>0.14205113054119828</v>
      </c>
      <c r="L62" s="32">
        <v>95.681444444444438</v>
      </c>
      <c r="M62" s="32">
        <v>1.9388888888888889</v>
      </c>
      <c r="N62" s="37">
        <v>2.0264001031199595E-2</v>
      </c>
      <c r="O62" s="32">
        <v>68.806444444444438</v>
      </c>
      <c r="P62" s="32">
        <v>0.2</v>
      </c>
      <c r="Q62" s="37">
        <v>2.9067044753559911E-3</v>
      </c>
      <c r="R62" s="32">
        <v>16.941666666666666</v>
      </c>
      <c r="S62" s="32">
        <v>1.7388888888888889</v>
      </c>
      <c r="T62" s="37">
        <v>0.10263977701262503</v>
      </c>
      <c r="U62" s="32">
        <v>9.9333333333333336</v>
      </c>
      <c r="V62" s="32">
        <v>0</v>
      </c>
      <c r="W62" s="37">
        <v>0</v>
      </c>
      <c r="X62" s="32">
        <v>90.125</v>
      </c>
      <c r="Y62" s="32">
        <v>6.5388888888888888</v>
      </c>
      <c r="Z62" s="37">
        <v>7.255355216520265E-2</v>
      </c>
      <c r="AA62" s="32">
        <v>6.2666666666666666</v>
      </c>
      <c r="AB62" s="32">
        <v>0</v>
      </c>
      <c r="AC62" s="37">
        <v>0</v>
      </c>
      <c r="AD62" s="32">
        <v>306.65677777777773</v>
      </c>
      <c r="AE62" s="32">
        <v>59.398444444444429</v>
      </c>
      <c r="AF62" s="37">
        <v>0.19369682573097463</v>
      </c>
      <c r="AG62" s="32">
        <v>0</v>
      </c>
      <c r="AH62" s="32">
        <v>0</v>
      </c>
      <c r="AI62" s="37" t="s">
        <v>636</v>
      </c>
      <c r="AJ62" s="32">
        <v>0</v>
      </c>
      <c r="AK62" s="32">
        <v>0</v>
      </c>
      <c r="AL62" s="37" t="s">
        <v>636</v>
      </c>
      <c r="AM62" t="s">
        <v>133</v>
      </c>
      <c r="AN62" s="34">
        <v>10</v>
      </c>
      <c r="AX62"/>
      <c r="AY62"/>
    </row>
    <row r="63" spans="1:51" x14ac:dyDescent="0.25">
      <c r="A63" t="s">
        <v>546</v>
      </c>
      <c r="B63" t="s">
        <v>200</v>
      </c>
      <c r="C63" t="s">
        <v>408</v>
      </c>
      <c r="D63" t="s">
        <v>484</v>
      </c>
      <c r="E63" s="32">
        <v>59.711111111111109</v>
      </c>
      <c r="F63" s="32">
        <v>288.65055555555557</v>
      </c>
      <c r="G63" s="32">
        <v>33.870444444444445</v>
      </c>
      <c r="H63" s="37">
        <v>0.11734065219190447</v>
      </c>
      <c r="I63" s="32">
        <v>273.07244444444444</v>
      </c>
      <c r="J63" s="32">
        <v>33.870444444444445</v>
      </c>
      <c r="K63" s="37">
        <v>0.12403464770439428</v>
      </c>
      <c r="L63" s="32">
        <v>60.12</v>
      </c>
      <c r="M63" s="32">
        <v>5.4888888888888889</v>
      </c>
      <c r="N63" s="37">
        <v>9.1298883714053383E-2</v>
      </c>
      <c r="O63" s="32">
        <v>44.541888888888884</v>
      </c>
      <c r="P63" s="32">
        <v>5.4888888888888889</v>
      </c>
      <c r="Q63" s="37">
        <v>0.12322981862266981</v>
      </c>
      <c r="R63" s="32">
        <v>10.244777777777777</v>
      </c>
      <c r="S63" s="32">
        <v>0</v>
      </c>
      <c r="T63" s="37">
        <v>0</v>
      </c>
      <c r="U63" s="32">
        <v>5.333333333333333</v>
      </c>
      <c r="V63" s="32">
        <v>0</v>
      </c>
      <c r="W63" s="37">
        <v>0</v>
      </c>
      <c r="X63" s="32">
        <v>40.722111111111118</v>
      </c>
      <c r="Y63" s="32">
        <v>3.2</v>
      </c>
      <c r="Z63" s="37">
        <v>7.8581387670907693E-2</v>
      </c>
      <c r="AA63" s="32">
        <v>0</v>
      </c>
      <c r="AB63" s="32">
        <v>0</v>
      </c>
      <c r="AC63" s="37" t="s">
        <v>636</v>
      </c>
      <c r="AD63" s="32">
        <v>138.92144444444446</v>
      </c>
      <c r="AE63" s="32">
        <v>24.84266666666667</v>
      </c>
      <c r="AF63" s="37">
        <v>0.17882528335358192</v>
      </c>
      <c r="AG63" s="32">
        <v>45.065222222222232</v>
      </c>
      <c r="AH63" s="32">
        <v>0.33888888888888891</v>
      </c>
      <c r="AI63" s="37">
        <v>7.5199648903934288E-3</v>
      </c>
      <c r="AJ63" s="32">
        <v>3.8217777777777782</v>
      </c>
      <c r="AK63" s="32">
        <v>0</v>
      </c>
      <c r="AL63" s="37">
        <v>0</v>
      </c>
      <c r="AM63" t="s">
        <v>5</v>
      </c>
      <c r="AN63" s="34">
        <v>10</v>
      </c>
      <c r="AX63"/>
      <c r="AY63"/>
    </row>
    <row r="64" spans="1:51" x14ac:dyDescent="0.25">
      <c r="A64" t="s">
        <v>546</v>
      </c>
      <c r="B64" t="s">
        <v>262</v>
      </c>
      <c r="C64" t="s">
        <v>404</v>
      </c>
      <c r="D64" t="s">
        <v>491</v>
      </c>
      <c r="E64" s="32">
        <v>56.633333333333333</v>
      </c>
      <c r="F64" s="32">
        <v>250.30277777777781</v>
      </c>
      <c r="G64" s="32">
        <v>0</v>
      </c>
      <c r="H64" s="37">
        <v>0</v>
      </c>
      <c r="I64" s="32">
        <v>227.36666666666667</v>
      </c>
      <c r="J64" s="32">
        <v>0</v>
      </c>
      <c r="K64" s="37">
        <v>0</v>
      </c>
      <c r="L64" s="32">
        <v>28.81666666666667</v>
      </c>
      <c r="M64" s="32">
        <v>0</v>
      </c>
      <c r="N64" s="37">
        <v>0</v>
      </c>
      <c r="O64" s="32">
        <v>11.388888888888889</v>
      </c>
      <c r="P64" s="32">
        <v>0</v>
      </c>
      <c r="Q64" s="37">
        <v>0</v>
      </c>
      <c r="R64" s="32">
        <v>11.916666666666666</v>
      </c>
      <c r="S64" s="32">
        <v>0</v>
      </c>
      <c r="T64" s="37">
        <v>0</v>
      </c>
      <c r="U64" s="32">
        <v>5.5111111111111111</v>
      </c>
      <c r="V64" s="32">
        <v>0</v>
      </c>
      <c r="W64" s="37">
        <v>0</v>
      </c>
      <c r="X64" s="32">
        <v>79.87777777777778</v>
      </c>
      <c r="Y64" s="32">
        <v>0</v>
      </c>
      <c r="Z64" s="37">
        <v>0</v>
      </c>
      <c r="AA64" s="32">
        <v>5.5083333333333337</v>
      </c>
      <c r="AB64" s="32">
        <v>0</v>
      </c>
      <c r="AC64" s="37">
        <v>0</v>
      </c>
      <c r="AD64" s="32">
        <v>115.98888888888889</v>
      </c>
      <c r="AE64" s="32">
        <v>0</v>
      </c>
      <c r="AF64" s="37">
        <v>0</v>
      </c>
      <c r="AG64" s="32">
        <v>20.111111111111111</v>
      </c>
      <c r="AH64" s="32">
        <v>0</v>
      </c>
      <c r="AI64" s="37">
        <v>0</v>
      </c>
      <c r="AJ64" s="32">
        <v>0</v>
      </c>
      <c r="AK64" s="32">
        <v>0</v>
      </c>
      <c r="AL64" s="37" t="s">
        <v>636</v>
      </c>
      <c r="AM64" t="s">
        <v>67</v>
      </c>
      <c r="AN64" s="34">
        <v>10</v>
      </c>
      <c r="AX64"/>
      <c r="AY64"/>
    </row>
    <row r="65" spans="1:51" x14ac:dyDescent="0.25">
      <c r="A65" t="s">
        <v>546</v>
      </c>
      <c r="B65" t="s">
        <v>365</v>
      </c>
      <c r="C65" t="s">
        <v>423</v>
      </c>
      <c r="D65" t="s">
        <v>481</v>
      </c>
      <c r="E65" s="32">
        <v>40.9</v>
      </c>
      <c r="F65" s="32">
        <v>222.95400000000006</v>
      </c>
      <c r="G65" s="32">
        <v>42.932000000000002</v>
      </c>
      <c r="H65" s="37">
        <v>0.19255990024848171</v>
      </c>
      <c r="I65" s="32">
        <v>202.17511111111116</v>
      </c>
      <c r="J65" s="32">
        <v>42.932000000000002</v>
      </c>
      <c r="K65" s="37">
        <v>0.21235056958324353</v>
      </c>
      <c r="L65" s="32">
        <v>39.250222222222227</v>
      </c>
      <c r="M65" s="32">
        <v>3.7618888888888886</v>
      </c>
      <c r="N65" s="37">
        <v>9.5843760261796099E-2</v>
      </c>
      <c r="O65" s="32">
        <v>33.794666666666672</v>
      </c>
      <c r="P65" s="32">
        <v>3.7618888888888886</v>
      </c>
      <c r="Q65" s="37">
        <v>0.11131605250006574</v>
      </c>
      <c r="R65" s="32">
        <v>0</v>
      </c>
      <c r="S65" s="32">
        <v>0</v>
      </c>
      <c r="T65" s="37" t="s">
        <v>636</v>
      </c>
      <c r="U65" s="32">
        <v>5.4555555555555557</v>
      </c>
      <c r="V65" s="32">
        <v>0</v>
      </c>
      <c r="W65" s="37">
        <v>0</v>
      </c>
      <c r="X65" s="32">
        <v>40.981999999999985</v>
      </c>
      <c r="Y65" s="32">
        <v>11.199555555555557</v>
      </c>
      <c r="Z65" s="37">
        <v>0.27327986812638627</v>
      </c>
      <c r="AA65" s="32">
        <v>15.323333333333334</v>
      </c>
      <c r="AB65" s="32">
        <v>0</v>
      </c>
      <c r="AC65" s="37">
        <v>0</v>
      </c>
      <c r="AD65" s="32">
        <v>120.33355555555562</v>
      </c>
      <c r="AE65" s="32">
        <v>27.97055555555556</v>
      </c>
      <c r="AF65" s="37">
        <v>0.23244186067985093</v>
      </c>
      <c r="AG65" s="32">
        <v>7.0648888888888877</v>
      </c>
      <c r="AH65" s="32">
        <v>0</v>
      </c>
      <c r="AI65" s="37">
        <v>0</v>
      </c>
      <c r="AJ65" s="32">
        <v>0</v>
      </c>
      <c r="AK65" s="32">
        <v>0</v>
      </c>
      <c r="AL65" s="37" t="s">
        <v>636</v>
      </c>
      <c r="AM65" t="s">
        <v>173</v>
      </c>
      <c r="AN65" s="34">
        <v>10</v>
      </c>
      <c r="AX65"/>
      <c r="AY65"/>
    </row>
    <row r="66" spans="1:51" x14ac:dyDescent="0.25">
      <c r="A66" t="s">
        <v>546</v>
      </c>
      <c r="B66" t="s">
        <v>198</v>
      </c>
      <c r="C66" t="s">
        <v>407</v>
      </c>
      <c r="D66" t="s">
        <v>482</v>
      </c>
      <c r="E66" s="32">
        <v>67.466666666666669</v>
      </c>
      <c r="F66" s="32">
        <v>248.79511111111111</v>
      </c>
      <c r="G66" s="32">
        <v>0</v>
      </c>
      <c r="H66" s="37">
        <v>0</v>
      </c>
      <c r="I66" s="32">
        <v>218.9327777777778</v>
      </c>
      <c r="J66" s="32">
        <v>0</v>
      </c>
      <c r="K66" s="37">
        <v>0</v>
      </c>
      <c r="L66" s="32">
        <v>34.085444444444441</v>
      </c>
      <c r="M66" s="32">
        <v>0</v>
      </c>
      <c r="N66" s="37">
        <v>0</v>
      </c>
      <c r="O66" s="32">
        <v>25.631888888888884</v>
      </c>
      <c r="P66" s="32">
        <v>0</v>
      </c>
      <c r="Q66" s="37">
        <v>0</v>
      </c>
      <c r="R66" s="32">
        <v>8.4535555555555568</v>
      </c>
      <c r="S66" s="32">
        <v>0</v>
      </c>
      <c r="T66" s="37">
        <v>0</v>
      </c>
      <c r="U66" s="32">
        <v>0</v>
      </c>
      <c r="V66" s="32">
        <v>0</v>
      </c>
      <c r="W66" s="37" t="s">
        <v>636</v>
      </c>
      <c r="X66" s="32">
        <v>15.081000000000005</v>
      </c>
      <c r="Y66" s="32">
        <v>0</v>
      </c>
      <c r="Z66" s="37">
        <v>0</v>
      </c>
      <c r="AA66" s="32">
        <v>21.408777777777779</v>
      </c>
      <c r="AB66" s="32">
        <v>0</v>
      </c>
      <c r="AC66" s="37">
        <v>0</v>
      </c>
      <c r="AD66" s="32">
        <v>89.626222222222239</v>
      </c>
      <c r="AE66" s="32">
        <v>0</v>
      </c>
      <c r="AF66" s="37">
        <v>0</v>
      </c>
      <c r="AG66" s="32">
        <v>40.365111111111105</v>
      </c>
      <c r="AH66" s="32">
        <v>0</v>
      </c>
      <c r="AI66" s="37">
        <v>0</v>
      </c>
      <c r="AJ66" s="32">
        <v>48.228555555555559</v>
      </c>
      <c r="AK66" s="32">
        <v>0</v>
      </c>
      <c r="AL66" s="37">
        <v>0</v>
      </c>
      <c r="AM66" t="s">
        <v>2</v>
      </c>
      <c r="AN66" s="34">
        <v>10</v>
      </c>
      <c r="AX66"/>
      <c r="AY66"/>
    </row>
    <row r="67" spans="1:51" x14ac:dyDescent="0.25">
      <c r="A67" t="s">
        <v>546</v>
      </c>
      <c r="B67" t="s">
        <v>217</v>
      </c>
      <c r="C67" t="s">
        <v>408</v>
      </c>
      <c r="D67" t="s">
        <v>484</v>
      </c>
      <c r="E67" s="32">
        <v>66.555555555555557</v>
      </c>
      <c r="F67" s="32">
        <v>188.8885555555556</v>
      </c>
      <c r="G67" s="32">
        <v>4.1444444444444448</v>
      </c>
      <c r="H67" s="37">
        <v>2.1941215190379743E-2</v>
      </c>
      <c r="I67" s="32">
        <v>182.32977777777782</v>
      </c>
      <c r="J67" s="32">
        <v>4.1444444444444448</v>
      </c>
      <c r="K67" s="37">
        <v>2.2730485908317527E-2</v>
      </c>
      <c r="L67" s="32">
        <v>33.960555555555544</v>
      </c>
      <c r="M67" s="32">
        <v>0</v>
      </c>
      <c r="N67" s="37">
        <v>0</v>
      </c>
      <c r="O67" s="32">
        <v>27.40177777777777</v>
      </c>
      <c r="P67" s="32">
        <v>0</v>
      </c>
      <c r="Q67" s="37">
        <v>0</v>
      </c>
      <c r="R67" s="32">
        <v>3.0587777777777774</v>
      </c>
      <c r="S67" s="32">
        <v>0</v>
      </c>
      <c r="T67" s="37">
        <v>0</v>
      </c>
      <c r="U67" s="32">
        <v>3.5</v>
      </c>
      <c r="V67" s="32">
        <v>0</v>
      </c>
      <c r="W67" s="37">
        <v>0</v>
      </c>
      <c r="X67" s="32">
        <v>53.429222222222251</v>
      </c>
      <c r="Y67" s="32">
        <v>0</v>
      </c>
      <c r="Z67" s="37">
        <v>0</v>
      </c>
      <c r="AA67" s="32">
        <v>0</v>
      </c>
      <c r="AB67" s="32">
        <v>0</v>
      </c>
      <c r="AC67" s="37" t="s">
        <v>636</v>
      </c>
      <c r="AD67" s="32">
        <v>93.477444444444458</v>
      </c>
      <c r="AE67" s="32">
        <v>4.1444444444444448</v>
      </c>
      <c r="AF67" s="37">
        <v>4.4336304539300625E-2</v>
      </c>
      <c r="AG67" s="32">
        <v>5.4263333333333348</v>
      </c>
      <c r="AH67" s="32">
        <v>0</v>
      </c>
      <c r="AI67" s="37">
        <v>0</v>
      </c>
      <c r="AJ67" s="32">
        <v>2.5949999999999993</v>
      </c>
      <c r="AK67" s="32">
        <v>0</v>
      </c>
      <c r="AL67" s="37">
        <v>0</v>
      </c>
      <c r="AM67" t="s">
        <v>22</v>
      </c>
      <c r="AN67" s="34">
        <v>10</v>
      </c>
      <c r="AX67"/>
      <c r="AY67"/>
    </row>
    <row r="68" spans="1:51" x14ac:dyDescent="0.25">
      <c r="A68" t="s">
        <v>546</v>
      </c>
      <c r="B68" t="s">
        <v>294</v>
      </c>
      <c r="C68" t="s">
        <v>407</v>
      </c>
      <c r="D68" t="s">
        <v>482</v>
      </c>
      <c r="E68" s="32">
        <v>69.655555555555551</v>
      </c>
      <c r="F68" s="32">
        <v>332.55166666666673</v>
      </c>
      <c r="G68" s="32">
        <v>0</v>
      </c>
      <c r="H68" s="37">
        <v>0</v>
      </c>
      <c r="I68" s="32">
        <v>304.18522222222225</v>
      </c>
      <c r="J68" s="32">
        <v>0</v>
      </c>
      <c r="K68" s="37">
        <v>0</v>
      </c>
      <c r="L68" s="32">
        <v>65.587666666666649</v>
      </c>
      <c r="M68" s="32">
        <v>0</v>
      </c>
      <c r="N68" s="37">
        <v>0</v>
      </c>
      <c r="O68" s="32">
        <v>46.196888888888878</v>
      </c>
      <c r="P68" s="32">
        <v>0</v>
      </c>
      <c r="Q68" s="37">
        <v>0</v>
      </c>
      <c r="R68" s="32">
        <v>14.745777777777779</v>
      </c>
      <c r="S68" s="32">
        <v>0</v>
      </c>
      <c r="T68" s="37">
        <v>0</v>
      </c>
      <c r="U68" s="32">
        <v>4.6450000000000005</v>
      </c>
      <c r="V68" s="32">
        <v>0</v>
      </c>
      <c r="W68" s="37">
        <v>0</v>
      </c>
      <c r="X68" s="32">
        <v>54.962777777777774</v>
      </c>
      <c r="Y68" s="32">
        <v>0</v>
      </c>
      <c r="Z68" s="37">
        <v>0</v>
      </c>
      <c r="AA68" s="32">
        <v>8.9756666666666689</v>
      </c>
      <c r="AB68" s="32">
        <v>0</v>
      </c>
      <c r="AC68" s="37">
        <v>0</v>
      </c>
      <c r="AD68" s="32">
        <v>203.02555555555563</v>
      </c>
      <c r="AE68" s="32">
        <v>0</v>
      </c>
      <c r="AF68" s="37">
        <v>0</v>
      </c>
      <c r="AG68" s="32">
        <v>0</v>
      </c>
      <c r="AH68" s="32">
        <v>0</v>
      </c>
      <c r="AI68" s="37" t="s">
        <v>636</v>
      </c>
      <c r="AJ68" s="32">
        <v>0</v>
      </c>
      <c r="AK68" s="32">
        <v>0</v>
      </c>
      <c r="AL68" s="37" t="s">
        <v>636</v>
      </c>
      <c r="AM68" t="s">
        <v>99</v>
      </c>
      <c r="AN68" s="34">
        <v>10</v>
      </c>
      <c r="AX68"/>
      <c r="AY68"/>
    </row>
    <row r="69" spans="1:51" x14ac:dyDescent="0.25">
      <c r="A69" t="s">
        <v>546</v>
      </c>
      <c r="B69" t="s">
        <v>216</v>
      </c>
      <c r="C69" t="s">
        <v>417</v>
      </c>
      <c r="D69" t="s">
        <v>484</v>
      </c>
      <c r="E69" s="32">
        <v>60.18888888888889</v>
      </c>
      <c r="F69" s="32">
        <v>223.39255555555553</v>
      </c>
      <c r="G69" s="32">
        <v>58.505222222222237</v>
      </c>
      <c r="H69" s="37">
        <v>0.26189423401655193</v>
      </c>
      <c r="I69" s="32">
        <v>212.88777777777779</v>
      </c>
      <c r="J69" s="32">
        <v>58.413555555555568</v>
      </c>
      <c r="K69" s="37">
        <v>0.27438660953345273</v>
      </c>
      <c r="L69" s="32">
        <v>57.91922222222221</v>
      </c>
      <c r="M69" s="32">
        <v>3.3083333333333331</v>
      </c>
      <c r="N69" s="37">
        <v>5.7119781765025246E-2</v>
      </c>
      <c r="O69" s="32">
        <v>47.506111111111096</v>
      </c>
      <c r="P69" s="32">
        <v>3.3083333333333331</v>
      </c>
      <c r="Q69" s="37">
        <v>6.9640163253850404E-2</v>
      </c>
      <c r="R69" s="32">
        <v>4.7242222222222221</v>
      </c>
      <c r="S69" s="32">
        <v>0</v>
      </c>
      <c r="T69" s="37">
        <v>0</v>
      </c>
      <c r="U69" s="32">
        <v>5.6888888888888891</v>
      </c>
      <c r="V69" s="32">
        <v>0</v>
      </c>
      <c r="W69" s="37">
        <v>0</v>
      </c>
      <c r="X69" s="32">
        <v>38.979555555555571</v>
      </c>
      <c r="Y69" s="32">
        <v>1.8948888888888891</v>
      </c>
      <c r="Z69" s="37">
        <v>4.8612377998722964E-2</v>
      </c>
      <c r="AA69" s="32">
        <v>9.166666666666666E-2</v>
      </c>
      <c r="AB69" s="32">
        <v>9.166666666666666E-2</v>
      </c>
      <c r="AC69" s="37">
        <v>1</v>
      </c>
      <c r="AD69" s="32">
        <v>126.4021111111111</v>
      </c>
      <c r="AE69" s="32">
        <v>53.210333333333345</v>
      </c>
      <c r="AF69" s="37">
        <v>0.42096079618923399</v>
      </c>
      <c r="AG69" s="32">
        <v>0</v>
      </c>
      <c r="AH69" s="32">
        <v>0</v>
      </c>
      <c r="AI69" s="37" t="s">
        <v>636</v>
      </c>
      <c r="AJ69" s="32">
        <v>0</v>
      </c>
      <c r="AK69" s="32">
        <v>0</v>
      </c>
      <c r="AL69" s="37" t="s">
        <v>636</v>
      </c>
      <c r="AM69" t="s">
        <v>21</v>
      </c>
      <c r="AN69" s="34">
        <v>10</v>
      </c>
      <c r="AX69"/>
      <c r="AY69"/>
    </row>
    <row r="70" spans="1:51" x14ac:dyDescent="0.25">
      <c r="A70" t="s">
        <v>546</v>
      </c>
      <c r="B70" t="s">
        <v>316</v>
      </c>
      <c r="C70" t="s">
        <v>453</v>
      </c>
      <c r="D70" t="s">
        <v>486</v>
      </c>
      <c r="E70" s="32">
        <v>36.266666666666666</v>
      </c>
      <c r="F70" s="32">
        <v>158.52033333333333</v>
      </c>
      <c r="G70" s="32">
        <v>19.383333333333333</v>
      </c>
      <c r="H70" s="37">
        <v>0.12227663748709419</v>
      </c>
      <c r="I70" s="32">
        <v>145.03888888888889</v>
      </c>
      <c r="J70" s="32">
        <v>19.222222222222221</v>
      </c>
      <c r="K70" s="37">
        <v>0.13253150496035546</v>
      </c>
      <c r="L70" s="32">
        <v>50.116222222222206</v>
      </c>
      <c r="M70" s="32">
        <v>2.6694444444444443</v>
      </c>
      <c r="N70" s="37">
        <v>5.3265077176163862E-2</v>
      </c>
      <c r="O70" s="32">
        <v>36.795888888888875</v>
      </c>
      <c r="P70" s="32">
        <v>2.6694444444444443</v>
      </c>
      <c r="Q70" s="37">
        <v>7.2547355833834121E-2</v>
      </c>
      <c r="R70" s="32">
        <v>9.5869999999999997</v>
      </c>
      <c r="S70" s="32">
        <v>0</v>
      </c>
      <c r="T70" s="37">
        <v>0</v>
      </c>
      <c r="U70" s="32">
        <v>3.7333333333333334</v>
      </c>
      <c r="V70" s="32">
        <v>0</v>
      </c>
      <c r="W70" s="37">
        <v>0</v>
      </c>
      <c r="X70" s="32">
        <v>17.274222222222217</v>
      </c>
      <c r="Y70" s="32">
        <v>0</v>
      </c>
      <c r="Z70" s="37">
        <v>0</v>
      </c>
      <c r="AA70" s="32">
        <v>0.16111111111111112</v>
      </c>
      <c r="AB70" s="32">
        <v>0.16111111111111112</v>
      </c>
      <c r="AC70" s="37">
        <v>1</v>
      </c>
      <c r="AD70" s="32">
        <v>90.968777777777788</v>
      </c>
      <c r="AE70" s="32">
        <v>16.552777777777777</v>
      </c>
      <c r="AF70" s="37">
        <v>0.18196108799233923</v>
      </c>
      <c r="AG70" s="32">
        <v>0</v>
      </c>
      <c r="AH70" s="32">
        <v>0</v>
      </c>
      <c r="AI70" s="37" t="s">
        <v>636</v>
      </c>
      <c r="AJ70" s="32">
        <v>0</v>
      </c>
      <c r="AK70" s="32">
        <v>0</v>
      </c>
      <c r="AL70" s="37" t="s">
        <v>636</v>
      </c>
      <c r="AM70" t="s">
        <v>121</v>
      </c>
      <c r="AN70" s="34">
        <v>10</v>
      </c>
      <c r="AX70"/>
      <c r="AY70"/>
    </row>
    <row r="71" spans="1:51" x14ac:dyDescent="0.25">
      <c r="A71" t="s">
        <v>546</v>
      </c>
      <c r="B71" t="s">
        <v>199</v>
      </c>
      <c r="C71" t="s">
        <v>401</v>
      </c>
      <c r="D71" t="s">
        <v>483</v>
      </c>
      <c r="E71" s="32">
        <v>43.12222222222222</v>
      </c>
      <c r="F71" s="32">
        <v>180.23266666666666</v>
      </c>
      <c r="G71" s="32">
        <v>71.90566666666669</v>
      </c>
      <c r="H71" s="37">
        <v>0.39896023288416099</v>
      </c>
      <c r="I71" s="32">
        <v>165.20233333333331</v>
      </c>
      <c r="J71" s="32">
        <v>71.90566666666669</v>
      </c>
      <c r="K71" s="37">
        <v>0.43525817835502745</v>
      </c>
      <c r="L71" s="32">
        <v>26.186777777777767</v>
      </c>
      <c r="M71" s="32">
        <v>3.5500000000000007</v>
      </c>
      <c r="N71" s="37">
        <v>0.13556459790988676</v>
      </c>
      <c r="O71" s="32">
        <v>13.512777777777769</v>
      </c>
      <c r="P71" s="32">
        <v>3.5500000000000007</v>
      </c>
      <c r="Q71" s="37">
        <v>0.26271430333429285</v>
      </c>
      <c r="R71" s="32">
        <v>7.8777777777777764</v>
      </c>
      <c r="S71" s="32">
        <v>0</v>
      </c>
      <c r="T71" s="37">
        <v>0</v>
      </c>
      <c r="U71" s="32">
        <v>4.7962222222222222</v>
      </c>
      <c r="V71" s="32">
        <v>0</v>
      </c>
      <c r="W71" s="37">
        <v>0</v>
      </c>
      <c r="X71" s="32">
        <v>31.198222222222224</v>
      </c>
      <c r="Y71" s="32">
        <v>8.6657777777777838</v>
      </c>
      <c r="Z71" s="37">
        <v>0.27776511482135752</v>
      </c>
      <c r="AA71" s="32">
        <v>2.3563333333333332</v>
      </c>
      <c r="AB71" s="32">
        <v>0</v>
      </c>
      <c r="AC71" s="37">
        <v>0</v>
      </c>
      <c r="AD71" s="32">
        <v>115.66033333333334</v>
      </c>
      <c r="AE71" s="32">
        <v>59.689888888888909</v>
      </c>
      <c r="AF71" s="37">
        <v>0.51607917052134478</v>
      </c>
      <c r="AG71" s="32">
        <v>4.8310000000000013</v>
      </c>
      <c r="AH71" s="32">
        <v>0</v>
      </c>
      <c r="AI71" s="37">
        <v>0</v>
      </c>
      <c r="AJ71" s="32">
        <v>0</v>
      </c>
      <c r="AK71" s="32">
        <v>0</v>
      </c>
      <c r="AL71" s="37" t="s">
        <v>636</v>
      </c>
      <c r="AM71" t="s">
        <v>3</v>
      </c>
      <c r="AN71" s="34">
        <v>10</v>
      </c>
      <c r="AX71"/>
      <c r="AY71"/>
    </row>
    <row r="72" spans="1:51" x14ac:dyDescent="0.25">
      <c r="A72" t="s">
        <v>546</v>
      </c>
      <c r="B72" t="s">
        <v>275</v>
      </c>
      <c r="C72" t="s">
        <v>423</v>
      </c>
      <c r="D72" t="s">
        <v>481</v>
      </c>
      <c r="E72" s="32">
        <v>90.822222222222223</v>
      </c>
      <c r="F72" s="32">
        <v>319.36422222222222</v>
      </c>
      <c r="G72" s="32">
        <v>38.434222222222239</v>
      </c>
      <c r="H72" s="37">
        <v>0.12034604864247653</v>
      </c>
      <c r="I72" s="32">
        <v>297.10411111111108</v>
      </c>
      <c r="J72" s="32">
        <v>38.434222222222239</v>
      </c>
      <c r="K72" s="37">
        <v>0.12936280847304937</v>
      </c>
      <c r="L72" s="32">
        <v>51.435000000000002</v>
      </c>
      <c r="M72" s="32">
        <v>1.3611111111111112</v>
      </c>
      <c r="N72" s="37">
        <v>2.6462741540023545E-2</v>
      </c>
      <c r="O72" s="32">
        <v>39.260222222222225</v>
      </c>
      <c r="P72" s="32">
        <v>1.3611111111111112</v>
      </c>
      <c r="Q72" s="37">
        <v>3.4668960950014434E-2</v>
      </c>
      <c r="R72" s="32">
        <v>6.1303333333333336</v>
      </c>
      <c r="S72" s="32">
        <v>0</v>
      </c>
      <c r="T72" s="37">
        <v>0</v>
      </c>
      <c r="U72" s="32">
        <v>6.0444444444444443</v>
      </c>
      <c r="V72" s="32">
        <v>0</v>
      </c>
      <c r="W72" s="37">
        <v>0</v>
      </c>
      <c r="X72" s="32">
        <v>63.331777777777774</v>
      </c>
      <c r="Y72" s="32">
        <v>9.1953333333333322</v>
      </c>
      <c r="Z72" s="37">
        <v>0.14519303982904844</v>
      </c>
      <c r="AA72" s="32">
        <v>10.085333333333331</v>
      </c>
      <c r="AB72" s="32">
        <v>0</v>
      </c>
      <c r="AC72" s="37">
        <v>0</v>
      </c>
      <c r="AD72" s="32">
        <v>168.73288888888891</v>
      </c>
      <c r="AE72" s="32">
        <v>27.877777777777794</v>
      </c>
      <c r="AF72" s="37">
        <v>0.1652183991002216</v>
      </c>
      <c r="AG72" s="32">
        <v>25.779222222222209</v>
      </c>
      <c r="AH72" s="32">
        <v>0</v>
      </c>
      <c r="AI72" s="37">
        <v>0</v>
      </c>
      <c r="AJ72" s="32">
        <v>0</v>
      </c>
      <c r="AK72" s="32">
        <v>0</v>
      </c>
      <c r="AL72" s="37" t="s">
        <v>636</v>
      </c>
      <c r="AM72" t="s">
        <v>80</v>
      </c>
      <c r="AN72" s="34">
        <v>10</v>
      </c>
      <c r="AX72"/>
      <c r="AY72"/>
    </row>
    <row r="73" spans="1:51" x14ac:dyDescent="0.25">
      <c r="A73" t="s">
        <v>546</v>
      </c>
      <c r="B73" t="s">
        <v>201</v>
      </c>
      <c r="C73" t="s">
        <v>406</v>
      </c>
      <c r="D73" t="s">
        <v>481</v>
      </c>
      <c r="E73" s="32">
        <v>30.5</v>
      </c>
      <c r="F73" s="32">
        <v>145.95322222222219</v>
      </c>
      <c r="G73" s="32">
        <v>22.448888888888888</v>
      </c>
      <c r="H73" s="37">
        <v>0.15380879261924865</v>
      </c>
      <c r="I73" s="32">
        <v>129.33099999999999</v>
      </c>
      <c r="J73" s="32">
        <v>22.448888888888888</v>
      </c>
      <c r="K73" s="37">
        <v>0.17357701470559178</v>
      </c>
      <c r="L73" s="32">
        <v>34.461444444444439</v>
      </c>
      <c r="M73" s="32">
        <v>6.1305555555555555</v>
      </c>
      <c r="N73" s="37">
        <v>0.17789607064900229</v>
      </c>
      <c r="O73" s="32">
        <v>17.839222222222219</v>
      </c>
      <c r="P73" s="32">
        <v>6.1305555555555555</v>
      </c>
      <c r="Q73" s="37">
        <v>0.3436559889880601</v>
      </c>
      <c r="R73" s="32">
        <v>10.933333333333334</v>
      </c>
      <c r="S73" s="32">
        <v>0</v>
      </c>
      <c r="T73" s="37">
        <v>0</v>
      </c>
      <c r="U73" s="32">
        <v>5.6888888888888891</v>
      </c>
      <c r="V73" s="32">
        <v>0</v>
      </c>
      <c r="W73" s="37">
        <v>0</v>
      </c>
      <c r="X73" s="32">
        <v>23.56111111111111</v>
      </c>
      <c r="Y73" s="32">
        <v>5.1194444444444445</v>
      </c>
      <c r="Z73" s="37">
        <v>0.21728365951426551</v>
      </c>
      <c r="AA73" s="32">
        <v>0</v>
      </c>
      <c r="AB73" s="32">
        <v>0</v>
      </c>
      <c r="AC73" s="37" t="s">
        <v>636</v>
      </c>
      <c r="AD73" s="32">
        <v>87.930666666666653</v>
      </c>
      <c r="AE73" s="32">
        <v>11.198888888888888</v>
      </c>
      <c r="AF73" s="37">
        <v>0.1273604456036069</v>
      </c>
      <c r="AG73" s="32">
        <v>0</v>
      </c>
      <c r="AH73" s="32">
        <v>0</v>
      </c>
      <c r="AI73" s="37" t="s">
        <v>636</v>
      </c>
      <c r="AJ73" s="32">
        <v>0</v>
      </c>
      <c r="AK73" s="32">
        <v>0</v>
      </c>
      <c r="AL73" s="37" t="s">
        <v>636</v>
      </c>
      <c r="AM73" t="s">
        <v>6</v>
      </c>
      <c r="AN73" s="34">
        <v>10</v>
      </c>
      <c r="AX73"/>
      <c r="AY73"/>
    </row>
    <row r="74" spans="1:51" x14ac:dyDescent="0.25">
      <c r="A74" t="s">
        <v>546</v>
      </c>
      <c r="B74" t="s">
        <v>283</v>
      </c>
      <c r="C74" t="s">
        <v>415</v>
      </c>
      <c r="D74" t="s">
        <v>479</v>
      </c>
      <c r="E74" s="32">
        <v>84.033333333333331</v>
      </c>
      <c r="F74" s="32">
        <v>329.28222222222217</v>
      </c>
      <c r="G74" s="32">
        <v>29.552222222222227</v>
      </c>
      <c r="H74" s="37">
        <v>8.9747396694493775E-2</v>
      </c>
      <c r="I74" s="32">
        <v>301.73666666666662</v>
      </c>
      <c r="J74" s="32">
        <v>29.552222222222227</v>
      </c>
      <c r="K74" s="37">
        <v>9.7940441076288035E-2</v>
      </c>
      <c r="L74" s="32">
        <v>77.855555555555583</v>
      </c>
      <c r="M74" s="32">
        <v>0</v>
      </c>
      <c r="N74" s="37">
        <v>0</v>
      </c>
      <c r="O74" s="32">
        <v>56.83888888888891</v>
      </c>
      <c r="P74" s="32">
        <v>0</v>
      </c>
      <c r="Q74" s="37">
        <v>0</v>
      </c>
      <c r="R74" s="32">
        <v>14.830000000000004</v>
      </c>
      <c r="S74" s="32">
        <v>0</v>
      </c>
      <c r="T74" s="37">
        <v>0</v>
      </c>
      <c r="U74" s="32">
        <v>6.1866666666666648</v>
      </c>
      <c r="V74" s="32">
        <v>0</v>
      </c>
      <c r="W74" s="37">
        <v>0</v>
      </c>
      <c r="X74" s="32">
        <v>85.323333333333309</v>
      </c>
      <c r="Y74" s="32">
        <v>0</v>
      </c>
      <c r="Z74" s="37">
        <v>0</v>
      </c>
      <c r="AA74" s="32">
        <v>6.5288888888888881</v>
      </c>
      <c r="AB74" s="32">
        <v>0</v>
      </c>
      <c r="AC74" s="37">
        <v>0</v>
      </c>
      <c r="AD74" s="32">
        <v>158.84999999999997</v>
      </c>
      <c r="AE74" s="32">
        <v>29.552222222222227</v>
      </c>
      <c r="AF74" s="37">
        <v>0.18603854090161934</v>
      </c>
      <c r="AG74" s="32">
        <v>0.72444444444444434</v>
      </c>
      <c r="AH74" s="32">
        <v>0</v>
      </c>
      <c r="AI74" s="37">
        <v>0</v>
      </c>
      <c r="AJ74" s="32">
        <v>0</v>
      </c>
      <c r="AK74" s="32">
        <v>0</v>
      </c>
      <c r="AL74" s="37" t="s">
        <v>636</v>
      </c>
      <c r="AM74" t="s">
        <v>88</v>
      </c>
      <c r="AN74" s="34">
        <v>10</v>
      </c>
      <c r="AX74"/>
      <c r="AY74"/>
    </row>
    <row r="75" spans="1:51" x14ac:dyDescent="0.25">
      <c r="A75" t="s">
        <v>546</v>
      </c>
      <c r="B75" t="s">
        <v>380</v>
      </c>
      <c r="C75" t="s">
        <v>459</v>
      </c>
      <c r="D75" t="s">
        <v>479</v>
      </c>
      <c r="E75" s="32">
        <v>18.966666666666665</v>
      </c>
      <c r="F75" s="32">
        <v>110.93711111111111</v>
      </c>
      <c r="G75" s="32">
        <v>19.171999999999997</v>
      </c>
      <c r="H75" s="37">
        <v>0.17281863398081393</v>
      </c>
      <c r="I75" s="32">
        <v>100.66755555555554</v>
      </c>
      <c r="J75" s="32">
        <v>19.171999999999997</v>
      </c>
      <c r="K75" s="37">
        <v>0.19044864946004891</v>
      </c>
      <c r="L75" s="32">
        <v>28.074444444444449</v>
      </c>
      <c r="M75" s="32">
        <v>0.4</v>
      </c>
      <c r="N75" s="37">
        <v>1.4247833142042979E-2</v>
      </c>
      <c r="O75" s="32">
        <v>21.271555555555558</v>
      </c>
      <c r="P75" s="32">
        <v>0.4</v>
      </c>
      <c r="Q75" s="37">
        <v>1.8804454566348383E-2</v>
      </c>
      <c r="R75" s="32">
        <v>1.7777777777777777</v>
      </c>
      <c r="S75" s="32">
        <v>0</v>
      </c>
      <c r="T75" s="37">
        <v>0</v>
      </c>
      <c r="U75" s="32">
        <v>5.0251111111111113</v>
      </c>
      <c r="V75" s="32">
        <v>0</v>
      </c>
      <c r="W75" s="37">
        <v>0</v>
      </c>
      <c r="X75" s="32">
        <v>20.966666666666661</v>
      </c>
      <c r="Y75" s="32">
        <v>4.4705555555555554</v>
      </c>
      <c r="Z75" s="37">
        <v>0.21322204557498681</v>
      </c>
      <c r="AA75" s="32">
        <v>3.4666666666666668</v>
      </c>
      <c r="AB75" s="32">
        <v>0</v>
      </c>
      <c r="AC75" s="37">
        <v>0</v>
      </c>
      <c r="AD75" s="32">
        <v>39.383666666666656</v>
      </c>
      <c r="AE75" s="32">
        <v>10.806999999999999</v>
      </c>
      <c r="AF75" s="37">
        <v>0.27440309434537163</v>
      </c>
      <c r="AG75" s="32">
        <v>18.121222222222222</v>
      </c>
      <c r="AH75" s="32">
        <v>3.4944444444444445</v>
      </c>
      <c r="AI75" s="37">
        <v>0.19283712773850181</v>
      </c>
      <c r="AJ75" s="32">
        <v>0.92444444444444451</v>
      </c>
      <c r="AK75" s="32">
        <v>0</v>
      </c>
      <c r="AL75" s="37">
        <v>0</v>
      </c>
      <c r="AM75" t="s">
        <v>188</v>
      </c>
      <c r="AN75" s="34">
        <v>10</v>
      </c>
      <c r="AX75"/>
      <c r="AY75"/>
    </row>
    <row r="76" spans="1:51" x14ac:dyDescent="0.25">
      <c r="A76" t="s">
        <v>546</v>
      </c>
      <c r="B76" t="s">
        <v>221</v>
      </c>
      <c r="C76" t="s">
        <v>414</v>
      </c>
      <c r="D76" t="s">
        <v>486</v>
      </c>
      <c r="E76" s="32">
        <v>27.666666666666668</v>
      </c>
      <c r="F76" s="32">
        <v>31.655555555555559</v>
      </c>
      <c r="G76" s="32">
        <v>0</v>
      </c>
      <c r="H76" s="37">
        <v>0</v>
      </c>
      <c r="I76" s="32">
        <v>25.049999999999997</v>
      </c>
      <c r="J76" s="32">
        <v>0</v>
      </c>
      <c r="K76" s="37">
        <v>0</v>
      </c>
      <c r="L76" s="32">
        <v>9.780555555555555</v>
      </c>
      <c r="M76" s="32">
        <v>0</v>
      </c>
      <c r="N76" s="37">
        <v>0</v>
      </c>
      <c r="O76" s="32">
        <v>7.9138888888888888</v>
      </c>
      <c r="P76" s="32">
        <v>0</v>
      </c>
      <c r="Q76" s="37">
        <v>0</v>
      </c>
      <c r="R76" s="32">
        <v>0</v>
      </c>
      <c r="S76" s="32">
        <v>0</v>
      </c>
      <c r="T76" s="37" t="s">
        <v>636</v>
      </c>
      <c r="U76" s="32">
        <v>1.8666666666666667</v>
      </c>
      <c r="V76" s="32">
        <v>0</v>
      </c>
      <c r="W76" s="37">
        <v>0</v>
      </c>
      <c r="X76" s="32">
        <v>5.0888888888888886</v>
      </c>
      <c r="Y76" s="32">
        <v>0</v>
      </c>
      <c r="Z76" s="37">
        <v>0</v>
      </c>
      <c r="AA76" s="32">
        <v>4.7388888888888889</v>
      </c>
      <c r="AB76" s="32">
        <v>0</v>
      </c>
      <c r="AC76" s="37">
        <v>0</v>
      </c>
      <c r="AD76" s="32">
        <v>8.1</v>
      </c>
      <c r="AE76" s="32">
        <v>0</v>
      </c>
      <c r="AF76" s="37">
        <v>0</v>
      </c>
      <c r="AG76" s="32">
        <v>3.9472222222222224</v>
      </c>
      <c r="AH76" s="32">
        <v>0</v>
      </c>
      <c r="AI76" s="37">
        <v>0</v>
      </c>
      <c r="AJ76" s="32">
        <v>0</v>
      </c>
      <c r="AK76" s="32">
        <v>0</v>
      </c>
      <c r="AL76" s="37" t="s">
        <v>636</v>
      </c>
      <c r="AM76" t="s">
        <v>26</v>
      </c>
      <c r="AN76" s="34">
        <v>10</v>
      </c>
      <c r="AX76"/>
      <c r="AY76"/>
    </row>
    <row r="77" spans="1:51" x14ac:dyDescent="0.25">
      <c r="A77" t="s">
        <v>546</v>
      </c>
      <c r="B77" t="s">
        <v>251</v>
      </c>
      <c r="C77" t="s">
        <v>425</v>
      </c>
      <c r="D77" t="s">
        <v>473</v>
      </c>
      <c r="E77" s="32">
        <v>43.577777777777776</v>
      </c>
      <c r="F77" s="32">
        <v>168.02766666666665</v>
      </c>
      <c r="G77" s="32">
        <v>0.11388888888888889</v>
      </c>
      <c r="H77" s="37">
        <v>6.7779843134298657E-4</v>
      </c>
      <c r="I77" s="32">
        <v>155.94811111111107</v>
      </c>
      <c r="J77" s="32">
        <v>0</v>
      </c>
      <c r="K77" s="37">
        <v>0</v>
      </c>
      <c r="L77" s="32">
        <v>28.26</v>
      </c>
      <c r="M77" s="32">
        <v>0</v>
      </c>
      <c r="N77" s="37">
        <v>0</v>
      </c>
      <c r="O77" s="32">
        <v>16.294333333333334</v>
      </c>
      <c r="P77" s="32">
        <v>0</v>
      </c>
      <c r="Q77" s="37">
        <v>0</v>
      </c>
      <c r="R77" s="32">
        <v>6.2767777777777773</v>
      </c>
      <c r="S77" s="32">
        <v>0</v>
      </c>
      <c r="T77" s="37">
        <v>0</v>
      </c>
      <c r="U77" s="32">
        <v>5.6888888888888891</v>
      </c>
      <c r="V77" s="32">
        <v>0</v>
      </c>
      <c r="W77" s="37">
        <v>0</v>
      </c>
      <c r="X77" s="32">
        <v>65.447111111111113</v>
      </c>
      <c r="Y77" s="32">
        <v>0</v>
      </c>
      <c r="Z77" s="37">
        <v>0</v>
      </c>
      <c r="AA77" s="32">
        <v>0.11388888888888889</v>
      </c>
      <c r="AB77" s="32">
        <v>0.11388888888888889</v>
      </c>
      <c r="AC77" s="37">
        <v>1</v>
      </c>
      <c r="AD77" s="32">
        <v>68.919333333333313</v>
      </c>
      <c r="AE77" s="32">
        <v>0</v>
      </c>
      <c r="AF77" s="37">
        <v>0</v>
      </c>
      <c r="AG77" s="32">
        <v>5.2873333333333319</v>
      </c>
      <c r="AH77" s="32">
        <v>0</v>
      </c>
      <c r="AI77" s="37">
        <v>0</v>
      </c>
      <c r="AJ77" s="32">
        <v>0</v>
      </c>
      <c r="AK77" s="32">
        <v>0</v>
      </c>
      <c r="AL77" s="37" t="s">
        <v>636</v>
      </c>
      <c r="AM77" t="s">
        <v>56</v>
      </c>
      <c r="AN77" s="34">
        <v>10</v>
      </c>
      <c r="AX77"/>
      <c r="AY77"/>
    </row>
    <row r="78" spans="1:51" x14ac:dyDescent="0.25">
      <c r="A78" t="s">
        <v>546</v>
      </c>
      <c r="B78" t="s">
        <v>197</v>
      </c>
      <c r="C78" t="s">
        <v>405</v>
      </c>
      <c r="D78" t="s">
        <v>481</v>
      </c>
      <c r="E78" s="32">
        <v>74.066666666666663</v>
      </c>
      <c r="F78" s="32">
        <v>357.21555555555562</v>
      </c>
      <c r="G78" s="32">
        <v>18.288888888888888</v>
      </c>
      <c r="H78" s="37">
        <v>5.119846715646325E-2</v>
      </c>
      <c r="I78" s="32">
        <v>330.30033333333341</v>
      </c>
      <c r="J78" s="32">
        <v>18.288888888888888</v>
      </c>
      <c r="K78" s="37">
        <v>5.5370482688650684E-2</v>
      </c>
      <c r="L78" s="32">
        <v>36.636000000000003</v>
      </c>
      <c r="M78" s="32">
        <v>0</v>
      </c>
      <c r="N78" s="37">
        <v>0</v>
      </c>
      <c r="O78" s="32">
        <v>23.669444444444448</v>
      </c>
      <c r="P78" s="32">
        <v>0</v>
      </c>
      <c r="Q78" s="37">
        <v>0</v>
      </c>
      <c r="R78" s="32">
        <v>7.4332222222222226</v>
      </c>
      <c r="S78" s="32">
        <v>0</v>
      </c>
      <c r="T78" s="37">
        <v>0</v>
      </c>
      <c r="U78" s="32">
        <v>5.5333333333333332</v>
      </c>
      <c r="V78" s="32">
        <v>0</v>
      </c>
      <c r="W78" s="37">
        <v>0</v>
      </c>
      <c r="X78" s="32">
        <v>80.890000000000029</v>
      </c>
      <c r="Y78" s="32">
        <v>5.1333333333333337</v>
      </c>
      <c r="Z78" s="37">
        <v>6.34606667490831E-2</v>
      </c>
      <c r="AA78" s="32">
        <v>13.948666666666668</v>
      </c>
      <c r="AB78" s="32">
        <v>0</v>
      </c>
      <c r="AC78" s="37">
        <v>0</v>
      </c>
      <c r="AD78" s="32">
        <v>225.74088888888895</v>
      </c>
      <c r="AE78" s="32">
        <v>13.155555555555555</v>
      </c>
      <c r="AF78" s="37">
        <v>5.8277238210179994E-2</v>
      </c>
      <c r="AG78" s="32">
        <v>0</v>
      </c>
      <c r="AH78" s="32">
        <v>0</v>
      </c>
      <c r="AI78" s="37" t="s">
        <v>636</v>
      </c>
      <c r="AJ78" s="32">
        <v>0</v>
      </c>
      <c r="AK78" s="32">
        <v>0</v>
      </c>
      <c r="AL78" s="37" t="s">
        <v>636</v>
      </c>
      <c r="AM78" t="s">
        <v>0</v>
      </c>
      <c r="AN78" s="34">
        <v>10</v>
      </c>
      <c r="AX78"/>
      <c r="AY78"/>
    </row>
    <row r="79" spans="1:51" x14ac:dyDescent="0.25">
      <c r="A79" t="s">
        <v>546</v>
      </c>
      <c r="B79" t="s">
        <v>343</v>
      </c>
      <c r="C79" t="s">
        <v>456</v>
      </c>
      <c r="D79" t="s">
        <v>492</v>
      </c>
      <c r="E79" s="32">
        <v>122.64444444444445</v>
      </c>
      <c r="F79" s="32">
        <v>509.18611111111113</v>
      </c>
      <c r="G79" s="32">
        <v>0</v>
      </c>
      <c r="H79" s="37">
        <v>0</v>
      </c>
      <c r="I79" s="32">
        <v>482.04166666666669</v>
      </c>
      <c r="J79" s="32">
        <v>0</v>
      </c>
      <c r="K79" s="37">
        <v>0</v>
      </c>
      <c r="L79" s="32">
        <v>113.01388888888889</v>
      </c>
      <c r="M79" s="32">
        <v>0</v>
      </c>
      <c r="N79" s="37">
        <v>0</v>
      </c>
      <c r="O79" s="32">
        <v>96.358333333333334</v>
      </c>
      <c r="P79" s="32">
        <v>0</v>
      </c>
      <c r="Q79" s="37">
        <v>0</v>
      </c>
      <c r="R79" s="32">
        <v>11.233333333333333</v>
      </c>
      <c r="S79" s="32">
        <v>0</v>
      </c>
      <c r="T79" s="37">
        <v>0</v>
      </c>
      <c r="U79" s="32">
        <v>5.4222222222222225</v>
      </c>
      <c r="V79" s="32">
        <v>0</v>
      </c>
      <c r="W79" s="37">
        <v>0</v>
      </c>
      <c r="X79" s="32">
        <v>71.844444444444449</v>
      </c>
      <c r="Y79" s="32">
        <v>0</v>
      </c>
      <c r="Z79" s="37">
        <v>0</v>
      </c>
      <c r="AA79" s="32">
        <v>10.488888888888889</v>
      </c>
      <c r="AB79" s="32">
        <v>0</v>
      </c>
      <c r="AC79" s="37">
        <v>0</v>
      </c>
      <c r="AD79" s="32">
        <v>293.18611111111113</v>
      </c>
      <c r="AE79" s="32">
        <v>0</v>
      </c>
      <c r="AF79" s="37">
        <v>0</v>
      </c>
      <c r="AG79" s="32">
        <v>20.652777777777779</v>
      </c>
      <c r="AH79" s="32">
        <v>0</v>
      </c>
      <c r="AI79" s="37">
        <v>0</v>
      </c>
      <c r="AJ79" s="32">
        <v>0</v>
      </c>
      <c r="AK79" s="32">
        <v>0</v>
      </c>
      <c r="AL79" s="37" t="s">
        <v>636</v>
      </c>
      <c r="AM79" t="s">
        <v>151</v>
      </c>
      <c r="AN79" s="34">
        <v>10</v>
      </c>
      <c r="AX79"/>
      <c r="AY79"/>
    </row>
    <row r="80" spans="1:51" x14ac:dyDescent="0.25">
      <c r="A80" t="s">
        <v>546</v>
      </c>
      <c r="B80" t="s">
        <v>341</v>
      </c>
      <c r="C80" t="s">
        <v>392</v>
      </c>
      <c r="D80" t="s">
        <v>481</v>
      </c>
      <c r="E80" s="32">
        <v>61.866666666666667</v>
      </c>
      <c r="F80" s="32">
        <v>310.09711111111108</v>
      </c>
      <c r="G80" s="32">
        <v>1.2666666666666666</v>
      </c>
      <c r="H80" s="37">
        <v>4.0847419123901689E-3</v>
      </c>
      <c r="I80" s="32">
        <v>304.94155555555557</v>
      </c>
      <c r="J80" s="32">
        <v>1.2666666666666666</v>
      </c>
      <c r="K80" s="37">
        <v>4.1538014206000855E-3</v>
      </c>
      <c r="L80" s="32">
        <v>98.503777777777756</v>
      </c>
      <c r="M80" s="32">
        <v>0.46666666666666667</v>
      </c>
      <c r="N80" s="37">
        <v>4.7375509568724954E-3</v>
      </c>
      <c r="O80" s="32">
        <v>93.348222222222205</v>
      </c>
      <c r="P80" s="32">
        <v>0.46666666666666667</v>
      </c>
      <c r="Q80" s="37">
        <v>4.9992025081713161E-3</v>
      </c>
      <c r="R80" s="32">
        <v>0</v>
      </c>
      <c r="S80" s="32">
        <v>0</v>
      </c>
      <c r="T80" s="37" t="s">
        <v>636</v>
      </c>
      <c r="U80" s="32">
        <v>5.1555555555555559</v>
      </c>
      <c r="V80" s="32">
        <v>0</v>
      </c>
      <c r="W80" s="37">
        <v>0</v>
      </c>
      <c r="X80" s="32">
        <v>29.077666666666669</v>
      </c>
      <c r="Y80" s="32">
        <v>0.35555555555555557</v>
      </c>
      <c r="Z80" s="37">
        <v>1.2227788413406241E-2</v>
      </c>
      <c r="AA80" s="32">
        <v>0</v>
      </c>
      <c r="AB80" s="32">
        <v>0</v>
      </c>
      <c r="AC80" s="37" t="s">
        <v>636</v>
      </c>
      <c r="AD80" s="32">
        <v>182.51566666666668</v>
      </c>
      <c r="AE80" s="32">
        <v>0.44444444444444442</v>
      </c>
      <c r="AF80" s="37">
        <v>2.4351029835490527E-3</v>
      </c>
      <c r="AG80" s="32">
        <v>0</v>
      </c>
      <c r="AH80" s="32">
        <v>0</v>
      </c>
      <c r="AI80" s="37" t="s">
        <v>636</v>
      </c>
      <c r="AJ80" s="32">
        <v>0</v>
      </c>
      <c r="AK80" s="32">
        <v>0</v>
      </c>
      <c r="AL80" s="37" t="s">
        <v>636</v>
      </c>
      <c r="AM80" t="s">
        <v>149</v>
      </c>
      <c r="AN80" s="34">
        <v>10</v>
      </c>
      <c r="AX80"/>
      <c r="AY80"/>
    </row>
    <row r="81" spans="1:51" x14ac:dyDescent="0.25">
      <c r="A81" t="s">
        <v>546</v>
      </c>
      <c r="B81" t="s">
        <v>339</v>
      </c>
      <c r="C81" t="s">
        <v>406</v>
      </c>
      <c r="D81" t="s">
        <v>481</v>
      </c>
      <c r="E81" s="32">
        <v>75.12222222222222</v>
      </c>
      <c r="F81" s="32">
        <v>322.7503333333334</v>
      </c>
      <c r="G81" s="32">
        <v>46.757777777777775</v>
      </c>
      <c r="H81" s="37">
        <v>0.14487290313496531</v>
      </c>
      <c r="I81" s="32">
        <v>305.91655555555559</v>
      </c>
      <c r="J81" s="32">
        <v>46.757777777777775</v>
      </c>
      <c r="K81" s="37">
        <v>0.15284487527281401</v>
      </c>
      <c r="L81" s="32">
        <v>64.666555555555561</v>
      </c>
      <c r="M81" s="32">
        <v>7.9694444444444441</v>
      </c>
      <c r="N81" s="37">
        <v>0.12323904336605387</v>
      </c>
      <c r="O81" s="32">
        <v>47.832777777777785</v>
      </c>
      <c r="P81" s="32">
        <v>7.9694444444444441</v>
      </c>
      <c r="Q81" s="37">
        <v>0.16661052973902132</v>
      </c>
      <c r="R81" s="32">
        <v>12.781555555555558</v>
      </c>
      <c r="S81" s="32">
        <v>0</v>
      </c>
      <c r="T81" s="37">
        <v>0</v>
      </c>
      <c r="U81" s="32">
        <v>4.0522222222222224</v>
      </c>
      <c r="V81" s="32">
        <v>0</v>
      </c>
      <c r="W81" s="37">
        <v>0</v>
      </c>
      <c r="X81" s="32">
        <v>60.744666666666653</v>
      </c>
      <c r="Y81" s="32">
        <v>14.822222222222223</v>
      </c>
      <c r="Z81" s="37">
        <v>0.24400861895511639</v>
      </c>
      <c r="AA81" s="32">
        <v>0</v>
      </c>
      <c r="AB81" s="32">
        <v>0</v>
      </c>
      <c r="AC81" s="37" t="s">
        <v>636</v>
      </c>
      <c r="AD81" s="32">
        <v>197.33911111111115</v>
      </c>
      <c r="AE81" s="32">
        <v>23.966111111111108</v>
      </c>
      <c r="AF81" s="37">
        <v>0.12144633152632914</v>
      </c>
      <c r="AG81" s="32">
        <v>0</v>
      </c>
      <c r="AH81" s="32">
        <v>0</v>
      </c>
      <c r="AI81" s="37" t="s">
        <v>636</v>
      </c>
      <c r="AJ81" s="32">
        <v>0</v>
      </c>
      <c r="AK81" s="32">
        <v>0</v>
      </c>
      <c r="AL81" s="37" t="s">
        <v>636</v>
      </c>
      <c r="AM81" t="s">
        <v>147</v>
      </c>
      <c r="AN81" s="34">
        <v>10</v>
      </c>
      <c r="AX81"/>
      <c r="AY81"/>
    </row>
    <row r="82" spans="1:51" x14ac:dyDescent="0.25">
      <c r="A82" t="s">
        <v>546</v>
      </c>
      <c r="B82" t="s">
        <v>252</v>
      </c>
      <c r="C82" t="s">
        <v>435</v>
      </c>
      <c r="D82" t="s">
        <v>474</v>
      </c>
      <c r="E82" s="32">
        <v>61.788888888888891</v>
      </c>
      <c r="F82" s="32">
        <v>226.94522222222224</v>
      </c>
      <c r="G82" s="32">
        <v>0</v>
      </c>
      <c r="H82" s="37">
        <v>0</v>
      </c>
      <c r="I82" s="32">
        <v>210.6227777777778</v>
      </c>
      <c r="J82" s="32">
        <v>0</v>
      </c>
      <c r="K82" s="37">
        <v>0</v>
      </c>
      <c r="L82" s="32">
        <v>44.550222222222224</v>
      </c>
      <c r="M82" s="32">
        <v>0</v>
      </c>
      <c r="N82" s="37">
        <v>0</v>
      </c>
      <c r="O82" s="32">
        <v>30.466666666666672</v>
      </c>
      <c r="P82" s="32">
        <v>0</v>
      </c>
      <c r="Q82" s="37">
        <v>0</v>
      </c>
      <c r="R82" s="32">
        <v>8.8946666666666658</v>
      </c>
      <c r="S82" s="32">
        <v>0</v>
      </c>
      <c r="T82" s="37">
        <v>0</v>
      </c>
      <c r="U82" s="32">
        <v>5.1888888888888891</v>
      </c>
      <c r="V82" s="32">
        <v>0</v>
      </c>
      <c r="W82" s="37">
        <v>0</v>
      </c>
      <c r="X82" s="32">
        <v>24.652000000000012</v>
      </c>
      <c r="Y82" s="32">
        <v>0</v>
      </c>
      <c r="Z82" s="37">
        <v>0</v>
      </c>
      <c r="AA82" s="32">
        <v>2.2388888888888889</v>
      </c>
      <c r="AB82" s="32">
        <v>0</v>
      </c>
      <c r="AC82" s="37">
        <v>0</v>
      </c>
      <c r="AD82" s="32">
        <v>102.59666666666665</v>
      </c>
      <c r="AE82" s="32">
        <v>0</v>
      </c>
      <c r="AF82" s="37">
        <v>0</v>
      </c>
      <c r="AG82" s="32">
        <v>43.760777777777804</v>
      </c>
      <c r="AH82" s="32">
        <v>0</v>
      </c>
      <c r="AI82" s="37">
        <v>0</v>
      </c>
      <c r="AJ82" s="32">
        <v>9.1466666666666665</v>
      </c>
      <c r="AK82" s="32">
        <v>0</v>
      </c>
      <c r="AL82" s="37">
        <v>0</v>
      </c>
      <c r="AM82" t="s">
        <v>57</v>
      </c>
      <c r="AN82" s="34">
        <v>10</v>
      </c>
      <c r="AX82"/>
      <c r="AY82"/>
    </row>
    <row r="83" spans="1:51" x14ac:dyDescent="0.25">
      <c r="A83" t="s">
        <v>546</v>
      </c>
      <c r="B83" t="s">
        <v>211</v>
      </c>
      <c r="C83" t="s">
        <v>407</v>
      </c>
      <c r="D83" t="s">
        <v>482</v>
      </c>
      <c r="E83" s="32">
        <v>63.555555555555557</v>
      </c>
      <c r="F83" s="32">
        <v>322.08588888888892</v>
      </c>
      <c r="G83" s="32">
        <v>14.458</v>
      </c>
      <c r="H83" s="37">
        <v>4.4888647714050045E-2</v>
      </c>
      <c r="I83" s="32">
        <v>278.63588888888887</v>
      </c>
      <c r="J83" s="32">
        <v>14.458</v>
      </c>
      <c r="K83" s="37">
        <v>5.1888506027180835E-2</v>
      </c>
      <c r="L83" s="32">
        <v>44.427777777777777</v>
      </c>
      <c r="M83" s="32">
        <v>0</v>
      </c>
      <c r="N83" s="37">
        <v>0</v>
      </c>
      <c r="O83" s="32">
        <v>21.352777777777778</v>
      </c>
      <c r="P83" s="32">
        <v>0</v>
      </c>
      <c r="Q83" s="37">
        <v>0</v>
      </c>
      <c r="R83" s="32">
        <v>18.097222222222221</v>
      </c>
      <c r="S83" s="32">
        <v>0</v>
      </c>
      <c r="T83" s="37">
        <v>0</v>
      </c>
      <c r="U83" s="32">
        <v>4.9777777777777779</v>
      </c>
      <c r="V83" s="32">
        <v>0</v>
      </c>
      <c r="W83" s="37">
        <v>0</v>
      </c>
      <c r="X83" s="32">
        <v>47.238888888888887</v>
      </c>
      <c r="Y83" s="32">
        <v>0.46666666666666667</v>
      </c>
      <c r="Z83" s="37">
        <v>9.8788662824885343E-3</v>
      </c>
      <c r="AA83" s="32">
        <v>20.375</v>
      </c>
      <c r="AB83" s="32">
        <v>0</v>
      </c>
      <c r="AC83" s="37">
        <v>0</v>
      </c>
      <c r="AD83" s="32">
        <v>191.1081111111111</v>
      </c>
      <c r="AE83" s="32">
        <v>13.991333333333333</v>
      </c>
      <c r="AF83" s="37">
        <v>7.3211614368365083E-2</v>
      </c>
      <c r="AG83" s="32">
        <v>0</v>
      </c>
      <c r="AH83" s="32">
        <v>0</v>
      </c>
      <c r="AI83" s="37" t="s">
        <v>636</v>
      </c>
      <c r="AJ83" s="32">
        <v>18.93611111111111</v>
      </c>
      <c r="AK83" s="32">
        <v>0</v>
      </c>
      <c r="AL83" s="37">
        <v>0</v>
      </c>
      <c r="AM83" t="s">
        <v>16</v>
      </c>
      <c r="AN83" s="34">
        <v>10</v>
      </c>
      <c r="AX83"/>
      <c r="AY83"/>
    </row>
    <row r="84" spans="1:51" x14ac:dyDescent="0.25">
      <c r="A84" t="s">
        <v>546</v>
      </c>
      <c r="B84" t="s">
        <v>377</v>
      </c>
      <c r="C84" t="s">
        <v>384</v>
      </c>
      <c r="D84" t="s">
        <v>481</v>
      </c>
      <c r="E84" s="32">
        <v>34.711111111111109</v>
      </c>
      <c r="F84" s="32">
        <v>104.91311111111109</v>
      </c>
      <c r="G84" s="32">
        <v>27.727777777777781</v>
      </c>
      <c r="H84" s="37">
        <v>0.26429277984533239</v>
      </c>
      <c r="I84" s="32">
        <v>92.468666666666635</v>
      </c>
      <c r="J84" s="32">
        <v>27.727777777777781</v>
      </c>
      <c r="K84" s="37">
        <v>0.29986133440997442</v>
      </c>
      <c r="L84" s="32">
        <v>37.680777777777763</v>
      </c>
      <c r="M84" s="32">
        <v>7.4666666666666668</v>
      </c>
      <c r="N84" s="37">
        <v>0.19815585311697395</v>
      </c>
      <c r="O84" s="32">
        <v>26.747444444444429</v>
      </c>
      <c r="P84" s="32">
        <v>7.4666666666666668</v>
      </c>
      <c r="Q84" s="37">
        <v>0.27915439481238097</v>
      </c>
      <c r="R84" s="32">
        <v>5.6888888888888891</v>
      </c>
      <c r="S84" s="32">
        <v>0</v>
      </c>
      <c r="T84" s="37">
        <v>0</v>
      </c>
      <c r="U84" s="32">
        <v>5.2444444444444445</v>
      </c>
      <c r="V84" s="32">
        <v>0</v>
      </c>
      <c r="W84" s="37">
        <v>0</v>
      </c>
      <c r="X84" s="32">
        <v>6.3885555555555547</v>
      </c>
      <c r="Y84" s="32">
        <v>0</v>
      </c>
      <c r="Z84" s="37">
        <v>0</v>
      </c>
      <c r="AA84" s="32">
        <v>1.5111111111111111</v>
      </c>
      <c r="AB84" s="32">
        <v>0</v>
      </c>
      <c r="AC84" s="37">
        <v>0</v>
      </c>
      <c r="AD84" s="32">
        <v>55.211666666666659</v>
      </c>
      <c r="AE84" s="32">
        <v>20.261111111111113</v>
      </c>
      <c r="AF84" s="37">
        <v>0.36697155391875719</v>
      </c>
      <c r="AG84" s="32">
        <v>4.1209999999999996</v>
      </c>
      <c r="AH84" s="32">
        <v>0</v>
      </c>
      <c r="AI84" s="37">
        <v>0</v>
      </c>
      <c r="AJ84" s="32">
        <v>0</v>
      </c>
      <c r="AK84" s="32">
        <v>0</v>
      </c>
      <c r="AL84" s="37" t="s">
        <v>636</v>
      </c>
      <c r="AM84" t="s">
        <v>185</v>
      </c>
      <c r="AN84" s="34">
        <v>10</v>
      </c>
      <c r="AX84"/>
      <c r="AY84"/>
    </row>
    <row r="85" spans="1:51" x14ac:dyDescent="0.25">
      <c r="A85" t="s">
        <v>546</v>
      </c>
      <c r="B85" t="s">
        <v>228</v>
      </c>
      <c r="C85" t="s">
        <v>423</v>
      </c>
      <c r="D85" t="s">
        <v>481</v>
      </c>
      <c r="E85" s="32">
        <v>87.588888888888889</v>
      </c>
      <c r="F85" s="32">
        <v>329.20255555555553</v>
      </c>
      <c r="G85" s="32">
        <v>29.52688888888888</v>
      </c>
      <c r="H85" s="37">
        <v>8.9692161833494585E-2</v>
      </c>
      <c r="I85" s="32">
        <v>308.58044444444442</v>
      </c>
      <c r="J85" s="32">
        <v>29.52688888888888</v>
      </c>
      <c r="K85" s="37">
        <v>9.5686196000034543E-2</v>
      </c>
      <c r="L85" s="32">
        <v>52.077222222222225</v>
      </c>
      <c r="M85" s="32">
        <v>0.30066666666666669</v>
      </c>
      <c r="N85" s="37">
        <v>5.7734774213507719E-3</v>
      </c>
      <c r="O85" s="32">
        <v>40.424888888888894</v>
      </c>
      <c r="P85" s="32">
        <v>0.30066666666666669</v>
      </c>
      <c r="Q85" s="37">
        <v>7.4376621663221777E-3</v>
      </c>
      <c r="R85" s="32">
        <v>5.6078888888888896</v>
      </c>
      <c r="S85" s="32">
        <v>0</v>
      </c>
      <c r="T85" s="37">
        <v>0</v>
      </c>
      <c r="U85" s="32">
        <v>6.0444444444444443</v>
      </c>
      <c r="V85" s="32">
        <v>0</v>
      </c>
      <c r="W85" s="37">
        <v>0</v>
      </c>
      <c r="X85" s="32">
        <v>58.018555555555544</v>
      </c>
      <c r="Y85" s="32">
        <v>2.905555555555555</v>
      </c>
      <c r="Z85" s="37">
        <v>5.0079763753741617E-2</v>
      </c>
      <c r="AA85" s="32">
        <v>8.9697777777777787</v>
      </c>
      <c r="AB85" s="32">
        <v>0</v>
      </c>
      <c r="AC85" s="37">
        <v>0</v>
      </c>
      <c r="AD85" s="32">
        <v>183.98733333333331</v>
      </c>
      <c r="AE85" s="32">
        <v>26.320666666666657</v>
      </c>
      <c r="AF85" s="37">
        <v>0.14305694957261547</v>
      </c>
      <c r="AG85" s="32">
        <v>26.149666666666665</v>
      </c>
      <c r="AH85" s="32">
        <v>0</v>
      </c>
      <c r="AI85" s="37">
        <v>0</v>
      </c>
      <c r="AJ85" s="32">
        <v>0</v>
      </c>
      <c r="AK85" s="32">
        <v>0</v>
      </c>
      <c r="AL85" s="37" t="s">
        <v>636</v>
      </c>
      <c r="AM85" t="s">
        <v>33</v>
      </c>
      <c r="AN85" s="34">
        <v>10</v>
      </c>
      <c r="AX85"/>
      <c r="AY85"/>
    </row>
    <row r="86" spans="1:51" x14ac:dyDescent="0.25">
      <c r="A86" t="s">
        <v>546</v>
      </c>
      <c r="B86" t="s">
        <v>208</v>
      </c>
      <c r="C86" t="s">
        <v>412</v>
      </c>
      <c r="D86" t="s">
        <v>471</v>
      </c>
      <c r="E86" s="32">
        <v>67.7</v>
      </c>
      <c r="F86" s="32">
        <v>234.54044444444443</v>
      </c>
      <c r="G86" s="32">
        <v>17.035666666666668</v>
      </c>
      <c r="H86" s="37">
        <v>7.263423887090785E-2</v>
      </c>
      <c r="I86" s="32">
        <v>212.4651111111111</v>
      </c>
      <c r="J86" s="32">
        <v>17.035666666666668</v>
      </c>
      <c r="K86" s="37">
        <v>8.0181007496132703E-2</v>
      </c>
      <c r="L86" s="32">
        <v>67.34755555555553</v>
      </c>
      <c r="M86" s="32">
        <v>5.0334444444444442</v>
      </c>
      <c r="N86" s="37">
        <v>7.4738339096692474E-2</v>
      </c>
      <c r="O86" s="32">
        <v>49.15799999999998</v>
      </c>
      <c r="P86" s="32">
        <v>5.0334444444444442</v>
      </c>
      <c r="Q86" s="37">
        <v>0.10239319021206002</v>
      </c>
      <c r="R86" s="32">
        <v>14.311777777777774</v>
      </c>
      <c r="S86" s="32">
        <v>0</v>
      </c>
      <c r="T86" s="37">
        <v>0</v>
      </c>
      <c r="U86" s="32">
        <v>3.8777777777777778</v>
      </c>
      <c r="V86" s="32">
        <v>0</v>
      </c>
      <c r="W86" s="37">
        <v>0</v>
      </c>
      <c r="X86" s="32">
        <v>31.979555555555564</v>
      </c>
      <c r="Y86" s="32">
        <v>3.508666666666667</v>
      </c>
      <c r="Z86" s="37">
        <v>0.10971592962170273</v>
      </c>
      <c r="AA86" s="32">
        <v>3.8857777777777773</v>
      </c>
      <c r="AB86" s="32">
        <v>0</v>
      </c>
      <c r="AC86" s="37">
        <v>0</v>
      </c>
      <c r="AD86" s="32">
        <v>125.31077777777777</v>
      </c>
      <c r="AE86" s="32">
        <v>8.493555555555556</v>
      </c>
      <c r="AF86" s="37">
        <v>6.777992848003675E-2</v>
      </c>
      <c r="AG86" s="32">
        <v>6.0167777777777767</v>
      </c>
      <c r="AH86" s="32">
        <v>0</v>
      </c>
      <c r="AI86" s="37">
        <v>0</v>
      </c>
      <c r="AJ86" s="32">
        <v>0</v>
      </c>
      <c r="AK86" s="32">
        <v>0</v>
      </c>
      <c r="AL86" s="37" t="s">
        <v>636</v>
      </c>
      <c r="AM86" t="s">
        <v>13</v>
      </c>
      <c r="AN86" s="34">
        <v>10</v>
      </c>
      <c r="AX86"/>
      <c r="AY86"/>
    </row>
    <row r="87" spans="1:51" x14ac:dyDescent="0.25">
      <c r="A87" t="s">
        <v>546</v>
      </c>
      <c r="B87" t="s">
        <v>287</v>
      </c>
      <c r="C87" t="s">
        <v>447</v>
      </c>
      <c r="D87" t="s">
        <v>481</v>
      </c>
      <c r="E87" s="32">
        <v>83.411111111111111</v>
      </c>
      <c r="F87" s="32">
        <v>303.33255555555559</v>
      </c>
      <c r="G87" s="32">
        <v>20.79377777777778</v>
      </c>
      <c r="H87" s="37">
        <v>6.8551091522945293E-2</v>
      </c>
      <c r="I87" s="32">
        <v>273.57966666666675</v>
      </c>
      <c r="J87" s="32">
        <v>20.79377777777778</v>
      </c>
      <c r="K87" s="37">
        <v>7.6006298388809748E-2</v>
      </c>
      <c r="L87" s="32">
        <v>99.698333333333366</v>
      </c>
      <c r="M87" s="32">
        <v>3.6584444444444451</v>
      </c>
      <c r="N87" s="37">
        <v>3.6695141454498842E-2</v>
      </c>
      <c r="O87" s="32">
        <v>82.286888888888924</v>
      </c>
      <c r="P87" s="32">
        <v>3.6584444444444451</v>
      </c>
      <c r="Q87" s="37">
        <v>4.4459627698215716E-2</v>
      </c>
      <c r="R87" s="32">
        <v>11.811444444444447</v>
      </c>
      <c r="S87" s="32">
        <v>0</v>
      </c>
      <c r="T87" s="37">
        <v>0</v>
      </c>
      <c r="U87" s="32">
        <v>5.6</v>
      </c>
      <c r="V87" s="32">
        <v>0</v>
      </c>
      <c r="W87" s="37">
        <v>0</v>
      </c>
      <c r="X87" s="32">
        <v>36.475777777777772</v>
      </c>
      <c r="Y87" s="32">
        <v>1.3056666666666665</v>
      </c>
      <c r="Z87" s="37">
        <v>3.5795444160812963E-2</v>
      </c>
      <c r="AA87" s="32">
        <v>12.34144444444444</v>
      </c>
      <c r="AB87" s="32">
        <v>0</v>
      </c>
      <c r="AC87" s="37">
        <v>0</v>
      </c>
      <c r="AD87" s="32">
        <v>154.56055555555557</v>
      </c>
      <c r="AE87" s="32">
        <v>15.82966666666667</v>
      </c>
      <c r="AF87" s="37">
        <v>0.10241724746503529</v>
      </c>
      <c r="AG87" s="32">
        <v>0.25644444444444442</v>
      </c>
      <c r="AH87" s="32">
        <v>0</v>
      </c>
      <c r="AI87" s="37">
        <v>0</v>
      </c>
      <c r="AJ87" s="32">
        <v>0</v>
      </c>
      <c r="AK87" s="32">
        <v>0</v>
      </c>
      <c r="AL87" s="37" t="s">
        <v>636</v>
      </c>
      <c r="AM87" t="s">
        <v>92</v>
      </c>
      <c r="AN87" s="34">
        <v>10</v>
      </c>
      <c r="AX87"/>
      <c r="AY87"/>
    </row>
    <row r="88" spans="1:51" x14ac:dyDescent="0.25">
      <c r="A88" t="s">
        <v>546</v>
      </c>
      <c r="B88" t="s">
        <v>259</v>
      </c>
      <c r="C88" t="s">
        <v>390</v>
      </c>
      <c r="D88" t="s">
        <v>490</v>
      </c>
      <c r="E88" s="32">
        <v>53.055555555555557</v>
      </c>
      <c r="F88" s="32">
        <v>196.46755555555552</v>
      </c>
      <c r="G88" s="32">
        <v>22.790000000000003</v>
      </c>
      <c r="H88" s="37">
        <v>0.11599879652167622</v>
      </c>
      <c r="I88" s="32">
        <v>176.01899999999998</v>
      </c>
      <c r="J88" s="32">
        <v>22.790000000000003</v>
      </c>
      <c r="K88" s="37">
        <v>0.12947465898567773</v>
      </c>
      <c r="L88" s="32">
        <v>49.396444444444448</v>
      </c>
      <c r="M88" s="32">
        <v>0</v>
      </c>
      <c r="N88" s="37">
        <v>0</v>
      </c>
      <c r="O88" s="32">
        <v>34.548666666666669</v>
      </c>
      <c r="P88" s="32">
        <v>0</v>
      </c>
      <c r="Q88" s="37">
        <v>0</v>
      </c>
      <c r="R88" s="32">
        <v>9.5477777777777817</v>
      </c>
      <c r="S88" s="32">
        <v>0</v>
      </c>
      <c r="T88" s="37">
        <v>0</v>
      </c>
      <c r="U88" s="32">
        <v>5.3</v>
      </c>
      <c r="V88" s="32">
        <v>0</v>
      </c>
      <c r="W88" s="37">
        <v>0</v>
      </c>
      <c r="X88" s="32">
        <v>31.886333333333322</v>
      </c>
      <c r="Y88" s="32">
        <v>5.0763333333333334</v>
      </c>
      <c r="Z88" s="37">
        <v>0.15920091157131064</v>
      </c>
      <c r="AA88" s="32">
        <v>5.6007777777777781</v>
      </c>
      <c r="AB88" s="32">
        <v>0</v>
      </c>
      <c r="AC88" s="37">
        <v>0</v>
      </c>
      <c r="AD88" s="32">
        <v>95.488999999999976</v>
      </c>
      <c r="AE88" s="32">
        <v>17.713666666666668</v>
      </c>
      <c r="AF88" s="37">
        <v>0.18550478763697048</v>
      </c>
      <c r="AG88" s="32">
        <v>13.910888888888886</v>
      </c>
      <c r="AH88" s="32">
        <v>0</v>
      </c>
      <c r="AI88" s="37">
        <v>0</v>
      </c>
      <c r="AJ88" s="32">
        <v>0.18411111111111111</v>
      </c>
      <c r="AK88" s="32">
        <v>0</v>
      </c>
      <c r="AL88" s="37">
        <v>0</v>
      </c>
      <c r="AM88" t="s">
        <v>64</v>
      </c>
      <c r="AN88" s="34">
        <v>10</v>
      </c>
      <c r="AX88"/>
      <c r="AY88"/>
    </row>
    <row r="89" spans="1:51" x14ac:dyDescent="0.25">
      <c r="A89" t="s">
        <v>546</v>
      </c>
      <c r="B89" t="s">
        <v>233</v>
      </c>
      <c r="C89" t="s">
        <v>426</v>
      </c>
      <c r="D89" t="s">
        <v>487</v>
      </c>
      <c r="E89" s="32">
        <v>60.9</v>
      </c>
      <c r="F89" s="32">
        <v>236.01277777777773</v>
      </c>
      <c r="G89" s="32">
        <v>14.539888888888889</v>
      </c>
      <c r="H89" s="37">
        <v>6.1606363120640849E-2</v>
      </c>
      <c r="I89" s="32">
        <v>221.61399999999998</v>
      </c>
      <c r="J89" s="32">
        <v>14.539888888888889</v>
      </c>
      <c r="K89" s="37">
        <v>6.5609072030146515E-2</v>
      </c>
      <c r="L89" s="32">
        <v>43.716333333333324</v>
      </c>
      <c r="M89" s="32">
        <v>2.5977777777777784</v>
      </c>
      <c r="N89" s="37">
        <v>5.9423505580167117E-2</v>
      </c>
      <c r="O89" s="32">
        <v>29.473111111111105</v>
      </c>
      <c r="P89" s="32">
        <v>2.5977777777777784</v>
      </c>
      <c r="Q89" s="37">
        <v>8.8140602733942086E-2</v>
      </c>
      <c r="R89" s="32">
        <v>9.6209999999999969</v>
      </c>
      <c r="S89" s="32">
        <v>0</v>
      </c>
      <c r="T89" s="37">
        <v>0</v>
      </c>
      <c r="U89" s="32">
        <v>4.6222222222222218</v>
      </c>
      <c r="V89" s="32">
        <v>0</v>
      </c>
      <c r="W89" s="37">
        <v>0</v>
      </c>
      <c r="X89" s="32">
        <v>55.395444444444429</v>
      </c>
      <c r="Y89" s="32">
        <v>1.8147777777777774</v>
      </c>
      <c r="Z89" s="37">
        <v>3.2760415517521499E-2</v>
      </c>
      <c r="AA89" s="32">
        <v>0.15555555555555556</v>
      </c>
      <c r="AB89" s="32">
        <v>0</v>
      </c>
      <c r="AC89" s="37">
        <v>0</v>
      </c>
      <c r="AD89" s="32">
        <v>84.705666666666673</v>
      </c>
      <c r="AE89" s="32">
        <v>10.127333333333334</v>
      </c>
      <c r="AF89" s="37">
        <v>0.11955910072919168</v>
      </c>
      <c r="AG89" s="32">
        <v>52.039777777777765</v>
      </c>
      <c r="AH89" s="32">
        <v>0</v>
      </c>
      <c r="AI89" s="37">
        <v>0</v>
      </c>
      <c r="AJ89" s="32">
        <v>0</v>
      </c>
      <c r="AK89" s="32">
        <v>0</v>
      </c>
      <c r="AL89" s="37" t="s">
        <v>636</v>
      </c>
      <c r="AM89" t="s">
        <v>38</v>
      </c>
      <c r="AN89" s="34">
        <v>10</v>
      </c>
      <c r="AX89"/>
      <c r="AY89"/>
    </row>
    <row r="90" spans="1:51" x14ac:dyDescent="0.25">
      <c r="A90" t="s">
        <v>546</v>
      </c>
      <c r="B90" t="s">
        <v>272</v>
      </c>
      <c r="C90" t="s">
        <v>441</v>
      </c>
      <c r="D90" t="s">
        <v>470</v>
      </c>
      <c r="E90" s="32">
        <v>41.844444444444441</v>
      </c>
      <c r="F90" s="32">
        <v>134.79377777777776</v>
      </c>
      <c r="G90" s="32">
        <v>38.5501111111111</v>
      </c>
      <c r="H90" s="37">
        <v>0.28599325389236557</v>
      </c>
      <c r="I90" s="32">
        <v>121.86866666666667</v>
      </c>
      <c r="J90" s="32">
        <v>38.5501111111111</v>
      </c>
      <c r="K90" s="37">
        <v>0.3163250420762605</v>
      </c>
      <c r="L90" s="32">
        <v>22.833333333333336</v>
      </c>
      <c r="M90" s="32">
        <v>0</v>
      </c>
      <c r="N90" s="37">
        <v>0</v>
      </c>
      <c r="O90" s="32">
        <v>15.871111111111114</v>
      </c>
      <c r="P90" s="32">
        <v>0</v>
      </c>
      <c r="Q90" s="37">
        <v>0</v>
      </c>
      <c r="R90" s="32">
        <v>1.8399999999999996</v>
      </c>
      <c r="S90" s="32">
        <v>0</v>
      </c>
      <c r="T90" s="37">
        <v>0</v>
      </c>
      <c r="U90" s="32">
        <v>5.1222222222222218</v>
      </c>
      <c r="V90" s="32">
        <v>0</v>
      </c>
      <c r="W90" s="37">
        <v>0</v>
      </c>
      <c r="X90" s="32">
        <v>26.242777777777778</v>
      </c>
      <c r="Y90" s="32">
        <v>12.885777777777777</v>
      </c>
      <c r="Z90" s="37">
        <v>0.49102186845057899</v>
      </c>
      <c r="AA90" s="32">
        <v>5.9628888888888874</v>
      </c>
      <c r="AB90" s="32">
        <v>0</v>
      </c>
      <c r="AC90" s="37">
        <v>0</v>
      </c>
      <c r="AD90" s="32">
        <v>74.005444444444436</v>
      </c>
      <c r="AE90" s="32">
        <v>25.664333333333325</v>
      </c>
      <c r="AF90" s="37">
        <v>0.34678980075039517</v>
      </c>
      <c r="AG90" s="32">
        <v>5.7493333333333343</v>
      </c>
      <c r="AH90" s="32">
        <v>0</v>
      </c>
      <c r="AI90" s="37">
        <v>0</v>
      </c>
      <c r="AJ90" s="32">
        <v>0</v>
      </c>
      <c r="AK90" s="32">
        <v>0</v>
      </c>
      <c r="AL90" s="37" t="s">
        <v>636</v>
      </c>
      <c r="AM90" t="s">
        <v>77</v>
      </c>
      <c r="AN90" s="34">
        <v>10</v>
      </c>
      <c r="AX90"/>
      <c r="AY90"/>
    </row>
    <row r="91" spans="1:51" x14ac:dyDescent="0.25">
      <c r="A91" t="s">
        <v>546</v>
      </c>
      <c r="B91" t="s">
        <v>281</v>
      </c>
      <c r="C91" t="s">
        <v>427</v>
      </c>
      <c r="D91" t="s">
        <v>479</v>
      </c>
      <c r="E91" s="32">
        <v>62.366666666666667</v>
      </c>
      <c r="F91" s="32">
        <v>250.60333333333335</v>
      </c>
      <c r="G91" s="32">
        <v>19.331888888888891</v>
      </c>
      <c r="H91" s="37">
        <v>7.7141387673303988E-2</v>
      </c>
      <c r="I91" s="32">
        <v>234.33022222222223</v>
      </c>
      <c r="J91" s="32">
        <v>19.331888888888891</v>
      </c>
      <c r="K91" s="37">
        <v>8.2498487414721489E-2</v>
      </c>
      <c r="L91" s="32">
        <v>40.928666666666672</v>
      </c>
      <c r="M91" s="32">
        <v>0.31666666666666665</v>
      </c>
      <c r="N91" s="37">
        <v>7.7370384245760903E-3</v>
      </c>
      <c r="O91" s="32">
        <v>30.353222222222222</v>
      </c>
      <c r="P91" s="32">
        <v>0.31666666666666665</v>
      </c>
      <c r="Q91" s="37">
        <v>1.0432719938209012E-2</v>
      </c>
      <c r="R91" s="32">
        <v>5.0810000000000004</v>
      </c>
      <c r="S91" s="32">
        <v>0</v>
      </c>
      <c r="T91" s="37">
        <v>0</v>
      </c>
      <c r="U91" s="32">
        <v>5.4944444444444445</v>
      </c>
      <c r="V91" s="32">
        <v>0</v>
      </c>
      <c r="W91" s="37">
        <v>0</v>
      </c>
      <c r="X91" s="32">
        <v>46.160222222222231</v>
      </c>
      <c r="Y91" s="32">
        <v>11.528888888888888</v>
      </c>
      <c r="Z91" s="37">
        <v>0.24975808897511559</v>
      </c>
      <c r="AA91" s="32">
        <v>5.6976666666666667</v>
      </c>
      <c r="AB91" s="32">
        <v>0</v>
      </c>
      <c r="AC91" s="37">
        <v>0</v>
      </c>
      <c r="AD91" s="32">
        <v>133.96955555555556</v>
      </c>
      <c r="AE91" s="32">
        <v>7.4863333333333344</v>
      </c>
      <c r="AF91" s="37">
        <v>5.5880855186004122E-2</v>
      </c>
      <c r="AG91" s="32">
        <v>23.847222222222221</v>
      </c>
      <c r="AH91" s="32">
        <v>0</v>
      </c>
      <c r="AI91" s="37">
        <v>0</v>
      </c>
      <c r="AJ91" s="32">
        <v>0</v>
      </c>
      <c r="AK91" s="32">
        <v>0</v>
      </c>
      <c r="AL91" s="37" t="s">
        <v>636</v>
      </c>
      <c r="AM91" t="s">
        <v>86</v>
      </c>
      <c r="AN91" s="34">
        <v>10</v>
      </c>
      <c r="AX91"/>
      <c r="AY91"/>
    </row>
    <row r="92" spans="1:51" x14ac:dyDescent="0.25">
      <c r="A92" t="s">
        <v>546</v>
      </c>
      <c r="B92" t="s">
        <v>205</v>
      </c>
      <c r="C92" t="s">
        <v>388</v>
      </c>
      <c r="D92" t="s">
        <v>471</v>
      </c>
      <c r="E92" s="32">
        <v>46.87777777777778</v>
      </c>
      <c r="F92" s="32">
        <v>221.58666666666667</v>
      </c>
      <c r="G92" s="32">
        <v>26.703999999999994</v>
      </c>
      <c r="H92" s="37">
        <v>0.12051266622540463</v>
      </c>
      <c r="I92" s="32">
        <v>194.29711111111109</v>
      </c>
      <c r="J92" s="32">
        <v>26.703999999999994</v>
      </c>
      <c r="K92" s="37">
        <v>0.13743899663402095</v>
      </c>
      <c r="L92" s="32">
        <v>63.084222222222223</v>
      </c>
      <c r="M92" s="32">
        <v>4.9936666666666669</v>
      </c>
      <c r="N92" s="37">
        <v>7.915872607695533E-2</v>
      </c>
      <c r="O92" s="32">
        <v>37.904777777777781</v>
      </c>
      <c r="P92" s="32">
        <v>4.9936666666666669</v>
      </c>
      <c r="Q92" s="37">
        <v>0.13174240714304558</v>
      </c>
      <c r="R92" s="32">
        <v>19.501666666666669</v>
      </c>
      <c r="S92" s="32">
        <v>0</v>
      </c>
      <c r="T92" s="37">
        <v>0</v>
      </c>
      <c r="U92" s="32">
        <v>5.677777777777778</v>
      </c>
      <c r="V92" s="32">
        <v>0</v>
      </c>
      <c r="W92" s="37">
        <v>0</v>
      </c>
      <c r="X92" s="32">
        <v>38.091777777777786</v>
      </c>
      <c r="Y92" s="32">
        <v>0.60555555555555551</v>
      </c>
      <c r="Z92" s="37">
        <v>1.5897277336024685E-2</v>
      </c>
      <c r="AA92" s="32">
        <v>2.1101111111111113</v>
      </c>
      <c r="AB92" s="32">
        <v>0</v>
      </c>
      <c r="AC92" s="37">
        <v>0</v>
      </c>
      <c r="AD92" s="32">
        <v>112.87777777777775</v>
      </c>
      <c r="AE92" s="32">
        <v>21.104777777777773</v>
      </c>
      <c r="AF92" s="37">
        <v>0.18697017422974702</v>
      </c>
      <c r="AG92" s="32">
        <v>0</v>
      </c>
      <c r="AH92" s="32">
        <v>0</v>
      </c>
      <c r="AI92" s="37" t="s">
        <v>636</v>
      </c>
      <c r="AJ92" s="32">
        <v>5.4227777777777764</v>
      </c>
      <c r="AK92" s="32">
        <v>0</v>
      </c>
      <c r="AL92" s="37">
        <v>0</v>
      </c>
      <c r="AM92" t="s">
        <v>10</v>
      </c>
      <c r="AN92" s="34">
        <v>10</v>
      </c>
      <c r="AX92"/>
      <c r="AY92"/>
    </row>
    <row r="93" spans="1:51" x14ac:dyDescent="0.25">
      <c r="A93" t="s">
        <v>546</v>
      </c>
      <c r="B93" t="s">
        <v>277</v>
      </c>
      <c r="C93" t="s">
        <v>443</v>
      </c>
      <c r="D93" t="s">
        <v>490</v>
      </c>
      <c r="E93" s="32">
        <v>70.988888888888894</v>
      </c>
      <c r="F93" s="32">
        <v>251.46888888888893</v>
      </c>
      <c r="G93" s="32">
        <v>18.286333333333335</v>
      </c>
      <c r="H93" s="37">
        <v>7.2718074248195042E-2</v>
      </c>
      <c r="I93" s="32">
        <v>231.80644444444445</v>
      </c>
      <c r="J93" s="32">
        <v>18.286333333333335</v>
      </c>
      <c r="K93" s="37">
        <v>7.8886216374005516E-2</v>
      </c>
      <c r="L93" s="32">
        <v>33.025333333333336</v>
      </c>
      <c r="M93" s="32">
        <v>0</v>
      </c>
      <c r="N93" s="37">
        <v>0</v>
      </c>
      <c r="O93" s="32">
        <v>24.221555555555558</v>
      </c>
      <c r="P93" s="32">
        <v>0</v>
      </c>
      <c r="Q93" s="37">
        <v>0</v>
      </c>
      <c r="R93" s="32">
        <v>3.2037777777777783</v>
      </c>
      <c r="S93" s="32">
        <v>0</v>
      </c>
      <c r="T93" s="37">
        <v>0</v>
      </c>
      <c r="U93" s="32">
        <v>5.6</v>
      </c>
      <c r="V93" s="32">
        <v>0</v>
      </c>
      <c r="W93" s="37">
        <v>0</v>
      </c>
      <c r="X93" s="32">
        <v>61.953666666666649</v>
      </c>
      <c r="Y93" s="32">
        <v>9.8582222222222224</v>
      </c>
      <c r="Z93" s="37">
        <v>0.15912249835450512</v>
      </c>
      <c r="AA93" s="32">
        <v>10.858666666666668</v>
      </c>
      <c r="AB93" s="32">
        <v>0</v>
      </c>
      <c r="AC93" s="37">
        <v>0</v>
      </c>
      <c r="AD93" s="32">
        <v>115.0946666666667</v>
      </c>
      <c r="AE93" s="32">
        <v>8.4281111111111127</v>
      </c>
      <c r="AF93" s="37">
        <v>7.3227642558975597E-2</v>
      </c>
      <c r="AG93" s="32">
        <v>30.536555555555566</v>
      </c>
      <c r="AH93" s="32">
        <v>0</v>
      </c>
      <c r="AI93" s="37">
        <v>0</v>
      </c>
      <c r="AJ93" s="32">
        <v>0</v>
      </c>
      <c r="AK93" s="32">
        <v>0</v>
      </c>
      <c r="AL93" s="37" t="s">
        <v>636</v>
      </c>
      <c r="AM93" t="s">
        <v>82</v>
      </c>
      <c r="AN93" s="34">
        <v>10</v>
      </c>
      <c r="AX93"/>
      <c r="AY93"/>
    </row>
    <row r="94" spans="1:51" x14ac:dyDescent="0.25">
      <c r="A94" t="s">
        <v>546</v>
      </c>
      <c r="B94" t="s">
        <v>375</v>
      </c>
      <c r="C94" t="s">
        <v>427</v>
      </c>
      <c r="D94" t="s">
        <v>479</v>
      </c>
      <c r="E94" s="32">
        <v>67.900000000000006</v>
      </c>
      <c r="F94" s="32">
        <v>344.98311111111104</v>
      </c>
      <c r="G94" s="32">
        <v>112.24777777777778</v>
      </c>
      <c r="H94" s="37">
        <v>0.3253718056407271</v>
      </c>
      <c r="I94" s="32">
        <v>313.50422222222215</v>
      </c>
      <c r="J94" s="32">
        <v>112.24777777777778</v>
      </c>
      <c r="K94" s="37">
        <v>0.35804231592840513</v>
      </c>
      <c r="L94" s="32">
        <v>59.748666666666658</v>
      </c>
      <c r="M94" s="32">
        <v>9.7378888888888877</v>
      </c>
      <c r="N94" s="37">
        <v>0.16298085684850244</v>
      </c>
      <c r="O94" s="32">
        <v>42.331777777777766</v>
      </c>
      <c r="P94" s="32">
        <v>9.7378888888888877</v>
      </c>
      <c r="Q94" s="37">
        <v>0.23003732420613884</v>
      </c>
      <c r="R94" s="32">
        <v>11.728</v>
      </c>
      <c r="S94" s="32">
        <v>0</v>
      </c>
      <c r="T94" s="37">
        <v>0</v>
      </c>
      <c r="U94" s="32">
        <v>5.6888888888888891</v>
      </c>
      <c r="V94" s="32">
        <v>0</v>
      </c>
      <c r="W94" s="37">
        <v>0</v>
      </c>
      <c r="X94" s="32">
        <v>88.064555555555543</v>
      </c>
      <c r="Y94" s="32">
        <v>31.700111111111113</v>
      </c>
      <c r="Z94" s="37">
        <v>0.35996447050837715</v>
      </c>
      <c r="AA94" s="32">
        <v>14.061999999999996</v>
      </c>
      <c r="AB94" s="32">
        <v>0</v>
      </c>
      <c r="AC94" s="37">
        <v>0</v>
      </c>
      <c r="AD94" s="32">
        <v>171.59599999999995</v>
      </c>
      <c r="AE94" s="32">
        <v>70.809777777777782</v>
      </c>
      <c r="AF94" s="37">
        <v>0.4126540116190226</v>
      </c>
      <c r="AG94" s="32">
        <v>11.511888888888883</v>
      </c>
      <c r="AH94" s="32">
        <v>0</v>
      </c>
      <c r="AI94" s="37">
        <v>0</v>
      </c>
      <c r="AJ94" s="32">
        <v>0</v>
      </c>
      <c r="AK94" s="32">
        <v>0</v>
      </c>
      <c r="AL94" s="37" t="s">
        <v>636</v>
      </c>
      <c r="AM94" t="s">
        <v>183</v>
      </c>
      <c r="AN94" s="34">
        <v>10</v>
      </c>
      <c r="AX94"/>
      <c r="AY94"/>
    </row>
    <row r="95" spans="1:51" x14ac:dyDescent="0.25">
      <c r="A95" t="s">
        <v>546</v>
      </c>
      <c r="B95" t="s">
        <v>352</v>
      </c>
      <c r="C95" t="s">
        <v>427</v>
      </c>
      <c r="D95" t="s">
        <v>479</v>
      </c>
      <c r="E95" s="32">
        <v>98.8</v>
      </c>
      <c r="F95" s="32">
        <v>336.86588888888889</v>
      </c>
      <c r="G95" s="32">
        <v>0</v>
      </c>
      <c r="H95" s="37">
        <v>0</v>
      </c>
      <c r="I95" s="32">
        <v>312.92477777777776</v>
      </c>
      <c r="J95" s="32">
        <v>0</v>
      </c>
      <c r="K95" s="37">
        <v>0</v>
      </c>
      <c r="L95" s="32">
        <v>35.442333333333337</v>
      </c>
      <c r="M95" s="32">
        <v>0</v>
      </c>
      <c r="N95" s="37">
        <v>0</v>
      </c>
      <c r="O95" s="32">
        <v>27.590444444444447</v>
      </c>
      <c r="P95" s="32">
        <v>0</v>
      </c>
      <c r="Q95" s="37">
        <v>0</v>
      </c>
      <c r="R95" s="32">
        <v>3.4963333333333333</v>
      </c>
      <c r="S95" s="32">
        <v>0</v>
      </c>
      <c r="T95" s="37">
        <v>0</v>
      </c>
      <c r="U95" s="32">
        <v>4.3555555555555552</v>
      </c>
      <c r="V95" s="32">
        <v>0</v>
      </c>
      <c r="W95" s="37">
        <v>0</v>
      </c>
      <c r="X95" s="32">
        <v>95.798555555555566</v>
      </c>
      <c r="Y95" s="32">
        <v>0</v>
      </c>
      <c r="Z95" s="37">
        <v>0</v>
      </c>
      <c r="AA95" s="32">
        <v>16.089222222222222</v>
      </c>
      <c r="AB95" s="32">
        <v>0</v>
      </c>
      <c r="AC95" s="37">
        <v>0</v>
      </c>
      <c r="AD95" s="32">
        <v>98.097777777777765</v>
      </c>
      <c r="AE95" s="32">
        <v>0</v>
      </c>
      <c r="AF95" s="37">
        <v>0</v>
      </c>
      <c r="AG95" s="32">
        <v>91.438000000000002</v>
      </c>
      <c r="AH95" s="32">
        <v>0</v>
      </c>
      <c r="AI95" s="37">
        <v>0</v>
      </c>
      <c r="AJ95" s="32">
        <v>0</v>
      </c>
      <c r="AK95" s="32">
        <v>0</v>
      </c>
      <c r="AL95" s="37" t="s">
        <v>636</v>
      </c>
      <c r="AM95" t="s">
        <v>160</v>
      </c>
      <c r="AN95" s="34">
        <v>10</v>
      </c>
      <c r="AX95"/>
      <c r="AY95"/>
    </row>
    <row r="96" spans="1:51" x14ac:dyDescent="0.25">
      <c r="A96" t="s">
        <v>546</v>
      </c>
      <c r="B96" t="s">
        <v>333</v>
      </c>
      <c r="C96" t="s">
        <v>444</v>
      </c>
      <c r="D96" t="s">
        <v>492</v>
      </c>
      <c r="E96" s="32">
        <v>51.055555555555557</v>
      </c>
      <c r="F96" s="32">
        <v>189.05255555555561</v>
      </c>
      <c r="G96" s="32">
        <v>6.5864444444444441</v>
      </c>
      <c r="H96" s="37">
        <v>3.4839224601271944E-2</v>
      </c>
      <c r="I96" s="32">
        <v>175.43966666666671</v>
      </c>
      <c r="J96" s="32">
        <v>6.5864444444444441</v>
      </c>
      <c r="K96" s="37">
        <v>3.7542504324056945E-2</v>
      </c>
      <c r="L96" s="32">
        <v>57.250666666666675</v>
      </c>
      <c r="M96" s="32">
        <v>1.7207777777777777</v>
      </c>
      <c r="N96" s="37">
        <v>3.0056903752697685E-2</v>
      </c>
      <c r="O96" s="32">
        <v>49.650666666666673</v>
      </c>
      <c r="P96" s="32">
        <v>1.7207777777777777</v>
      </c>
      <c r="Q96" s="37">
        <v>3.4657697334264277E-2</v>
      </c>
      <c r="R96" s="32">
        <v>1.9111111111111108</v>
      </c>
      <c r="S96" s="32">
        <v>0</v>
      </c>
      <c r="T96" s="37">
        <v>0</v>
      </c>
      <c r="U96" s="32">
        <v>5.6888888888888891</v>
      </c>
      <c r="V96" s="32">
        <v>0</v>
      </c>
      <c r="W96" s="37">
        <v>0</v>
      </c>
      <c r="X96" s="32">
        <v>23.575555555555567</v>
      </c>
      <c r="Y96" s="32">
        <v>0.3823333333333333</v>
      </c>
      <c r="Z96" s="37">
        <v>1.6217362616646233E-2</v>
      </c>
      <c r="AA96" s="32">
        <v>6.0128888888888872</v>
      </c>
      <c r="AB96" s="32">
        <v>0</v>
      </c>
      <c r="AC96" s="37">
        <v>0</v>
      </c>
      <c r="AD96" s="32">
        <v>91.412555555555585</v>
      </c>
      <c r="AE96" s="32">
        <v>4.4833333333333334</v>
      </c>
      <c r="AF96" s="37">
        <v>4.904504973180196E-2</v>
      </c>
      <c r="AG96" s="32">
        <v>10.800888888888888</v>
      </c>
      <c r="AH96" s="32">
        <v>0</v>
      </c>
      <c r="AI96" s="37">
        <v>0</v>
      </c>
      <c r="AJ96" s="32">
        <v>0</v>
      </c>
      <c r="AK96" s="32">
        <v>0</v>
      </c>
      <c r="AL96" s="37" t="s">
        <v>636</v>
      </c>
      <c r="AM96" t="s">
        <v>140</v>
      </c>
      <c r="AN96" s="34">
        <v>10</v>
      </c>
      <c r="AX96"/>
      <c r="AY96"/>
    </row>
    <row r="97" spans="1:51" x14ac:dyDescent="0.25">
      <c r="A97" t="s">
        <v>546</v>
      </c>
      <c r="B97" t="s">
        <v>347</v>
      </c>
      <c r="C97" t="s">
        <v>462</v>
      </c>
      <c r="D97" t="s">
        <v>487</v>
      </c>
      <c r="E97" s="32">
        <v>101.43333333333334</v>
      </c>
      <c r="F97" s="32">
        <v>433.13366666666673</v>
      </c>
      <c r="G97" s="32">
        <v>0</v>
      </c>
      <c r="H97" s="37">
        <v>0</v>
      </c>
      <c r="I97" s="32">
        <v>375.9086666666667</v>
      </c>
      <c r="J97" s="32">
        <v>0</v>
      </c>
      <c r="K97" s="37">
        <v>0</v>
      </c>
      <c r="L97" s="32">
        <v>111.58122222222227</v>
      </c>
      <c r="M97" s="32">
        <v>0</v>
      </c>
      <c r="N97" s="37">
        <v>0</v>
      </c>
      <c r="O97" s="32">
        <v>86.392333333333383</v>
      </c>
      <c r="P97" s="32">
        <v>0</v>
      </c>
      <c r="Q97" s="37">
        <v>0</v>
      </c>
      <c r="R97" s="32">
        <v>20.033333333333335</v>
      </c>
      <c r="S97" s="32">
        <v>0</v>
      </c>
      <c r="T97" s="37">
        <v>0</v>
      </c>
      <c r="U97" s="32">
        <v>5.1555555555555559</v>
      </c>
      <c r="V97" s="32">
        <v>0</v>
      </c>
      <c r="W97" s="37">
        <v>0</v>
      </c>
      <c r="X97" s="32">
        <v>41.327888888888893</v>
      </c>
      <c r="Y97" s="32">
        <v>0</v>
      </c>
      <c r="Z97" s="37">
        <v>0</v>
      </c>
      <c r="AA97" s="32">
        <v>32.036111111111111</v>
      </c>
      <c r="AB97" s="32">
        <v>0</v>
      </c>
      <c r="AC97" s="37">
        <v>0</v>
      </c>
      <c r="AD97" s="32">
        <v>181.92777777777781</v>
      </c>
      <c r="AE97" s="32">
        <v>0</v>
      </c>
      <c r="AF97" s="37">
        <v>0</v>
      </c>
      <c r="AG97" s="32">
        <v>66.030444444444441</v>
      </c>
      <c r="AH97" s="32">
        <v>0</v>
      </c>
      <c r="AI97" s="37">
        <v>0</v>
      </c>
      <c r="AJ97" s="32">
        <v>0.23022222222222222</v>
      </c>
      <c r="AK97" s="32">
        <v>0</v>
      </c>
      <c r="AL97" s="37">
        <v>0</v>
      </c>
      <c r="AM97" t="s">
        <v>155</v>
      </c>
      <c r="AN97" s="34">
        <v>10</v>
      </c>
      <c r="AX97"/>
      <c r="AY97"/>
    </row>
    <row r="98" spans="1:51" x14ac:dyDescent="0.25">
      <c r="A98" t="s">
        <v>546</v>
      </c>
      <c r="B98" t="s">
        <v>311</v>
      </c>
      <c r="C98" t="s">
        <v>394</v>
      </c>
      <c r="D98" t="s">
        <v>492</v>
      </c>
      <c r="E98" s="32">
        <v>53.277777777777779</v>
      </c>
      <c r="F98" s="32">
        <v>226.08022222222226</v>
      </c>
      <c r="G98" s="32">
        <v>14.03511111111111</v>
      </c>
      <c r="H98" s="37">
        <v>6.2080225210126974E-2</v>
      </c>
      <c r="I98" s="32">
        <v>200.62722222222223</v>
      </c>
      <c r="J98" s="32">
        <v>14.03511111111111</v>
      </c>
      <c r="K98" s="37">
        <v>6.9956165248429222E-2</v>
      </c>
      <c r="L98" s="32">
        <v>42.121333333333347</v>
      </c>
      <c r="M98" s="32">
        <v>2.6336666666666666</v>
      </c>
      <c r="N98" s="37">
        <v>6.2525719350447886E-2</v>
      </c>
      <c r="O98" s="32">
        <v>21.664555555555559</v>
      </c>
      <c r="P98" s="32">
        <v>2.6336666666666666</v>
      </c>
      <c r="Q98" s="37">
        <v>0.12156569101604769</v>
      </c>
      <c r="R98" s="32">
        <v>14.945666666666675</v>
      </c>
      <c r="S98" s="32">
        <v>0</v>
      </c>
      <c r="T98" s="37">
        <v>0</v>
      </c>
      <c r="U98" s="32">
        <v>5.5111111111111111</v>
      </c>
      <c r="V98" s="32">
        <v>0</v>
      </c>
      <c r="W98" s="37">
        <v>0</v>
      </c>
      <c r="X98" s="32">
        <v>44.252888888888897</v>
      </c>
      <c r="Y98" s="32">
        <v>5</v>
      </c>
      <c r="Z98" s="37">
        <v>0.11298697385732505</v>
      </c>
      <c r="AA98" s="32">
        <v>4.9962222222222223</v>
      </c>
      <c r="AB98" s="32">
        <v>0</v>
      </c>
      <c r="AC98" s="37">
        <v>0</v>
      </c>
      <c r="AD98" s="32">
        <v>115.75955555555558</v>
      </c>
      <c r="AE98" s="32">
        <v>6.4014444444444445</v>
      </c>
      <c r="AF98" s="37">
        <v>5.52994905148219E-2</v>
      </c>
      <c r="AG98" s="32">
        <v>18.950222222222219</v>
      </c>
      <c r="AH98" s="32">
        <v>0</v>
      </c>
      <c r="AI98" s="37">
        <v>0</v>
      </c>
      <c r="AJ98" s="32">
        <v>0</v>
      </c>
      <c r="AK98" s="32">
        <v>0</v>
      </c>
      <c r="AL98" s="37" t="s">
        <v>636</v>
      </c>
      <c r="AM98" t="s">
        <v>116</v>
      </c>
      <c r="AN98" s="34">
        <v>10</v>
      </c>
      <c r="AX98"/>
      <c r="AY98"/>
    </row>
    <row r="99" spans="1:51" x14ac:dyDescent="0.25">
      <c r="A99" t="s">
        <v>546</v>
      </c>
      <c r="B99" t="s">
        <v>314</v>
      </c>
      <c r="C99" t="s">
        <v>452</v>
      </c>
      <c r="D99" t="s">
        <v>474</v>
      </c>
      <c r="E99" s="32">
        <v>28.644444444444446</v>
      </c>
      <c r="F99" s="32">
        <v>108.91499999999994</v>
      </c>
      <c r="G99" s="32">
        <v>8.4622222222222199</v>
      </c>
      <c r="H99" s="37">
        <v>7.7695654613434556E-2</v>
      </c>
      <c r="I99" s="32">
        <v>98.387222222222164</v>
      </c>
      <c r="J99" s="32">
        <v>8.4622222222222199</v>
      </c>
      <c r="K99" s="37">
        <v>8.6009362100995523E-2</v>
      </c>
      <c r="L99" s="32">
        <v>24.116666666666667</v>
      </c>
      <c r="M99" s="32">
        <v>0.26666666666666666</v>
      </c>
      <c r="N99" s="37">
        <v>1.10573600552868E-2</v>
      </c>
      <c r="O99" s="32">
        <v>18.827777777777779</v>
      </c>
      <c r="P99" s="32">
        <v>0.26666666666666666</v>
      </c>
      <c r="Q99" s="37">
        <v>1.4163470050162288E-2</v>
      </c>
      <c r="R99" s="32">
        <v>0</v>
      </c>
      <c r="S99" s="32">
        <v>0</v>
      </c>
      <c r="T99" s="37" t="s">
        <v>636</v>
      </c>
      <c r="U99" s="32">
        <v>5.2888888888888888</v>
      </c>
      <c r="V99" s="32">
        <v>0</v>
      </c>
      <c r="W99" s="37">
        <v>0</v>
      </c>
      <c r="X99" s="32">
        <v>10.730555555555556</v>
      </c>
      <c r="Y99" s="32">
        <v>1.1111111111111112E-2</v>
      </c>
      <c r="Z99" s="37">
        <v>1.0354646647683149E-3</v>
      </c>
      <c r="AA99" s="32">
        <v>5.2388888888888889</v>
      </c>
      <c r="AB99" s="32">
        <v>0</v>
      </c>
      <c r="AC99" s="37">
        <v>0</v>
      </c>
      <c r="AD99" s="32">
        <v>68.828888888888827</v>
      </c>
      <c r="AE99" s="32">
        <v>8.1844444444444413</v>
      </c>
      <c r="AF99" s="37">
        <v>0.11891001840312536</v>
      </c>
      <c r="AG99" s="32">
        <v>0</v>
      </c>
      <c r="AH99" s="32">
        <v>0</v>
      </c>
      <c r="AI99" s="37" t="s">
        <v>636</v>
      </c>
      <c r="AJ99" s="32">
        <v>0</v>
      </c>
      <c r="AK99" s="32">
        <v>0</v>
      </c>
      <c r="AL99" s="37" t="s">
        <v>636</v>
      </c>
      <c r="AM99" t="s">
        <v>119</v>
      </c>
      <c r="AN99" s="34">
        <v>10</v>
      </c>
      <c r="AX99"/>
      <c r="AY99"/>
    </row>
    <row r="100" spans="1:51" x14ac:dyDescent="0.25">
      <c r="A100" t="s">
        <v>546</v>
      </c>
      <c r="B100" t="s">
        <v>276</v>
      </c>
      <c r="C100" t="s">
        <v>390</v>
      </c>
      <c r="D100" t="s">
        <v>490</v>
      </c>
      <c r="E100" s="32">
        <v>67.188888888888883</v>
      </c>
      <c r="F100" s="32">
        <v>215.11300000000003</v>
      </c>
      <c r="G100" s="32">
        <v>0</v>
      </c>
      <c r="H100" s="37">
        <v>0</v>
      </c>
      <c r="I100" s="32">
        <v>204.09077777777779</v>
      </c>
      <c r="J100" s="32">
        <v>0</v>
      </c>
      <c r="K100" s="37">
        <v>0</v>
      </c>
      <c r="L100" s="32">
        <v>42.532333333333348</v>
      </c>
      <c r="M100" s="32">
        <v>0</v>
      </c>
      <c r="N100" s="37">
        <v>0</v>
      </c>
      <c r="O100" s="32">
        <v>36.843444444444458</v>
      </c>
      <c r="P100" s="32">
        <v>0</v>
      </c>
      <c r="Q100" s="37">
        <v>0</v>
      </c>
      <c r="R100" s="32">
        <v>0</v>
      </c>
      <c r="S100" s="32">
        <v>0</v>
      </c>
      <c r="T100" s="37" t="s">
        <v>636</v>
      </c>
      <c r="U100" s="32">
        <v>5.6888888888888891</v>
      </c>
      <c r="V100" s="32">
        <v>0</v>
      </c>
      <c r="W100" s="37">
        <v>0</v>
      </c>
      <c r="X100" s="32">
        <v>50.634222222222235</v>
      </c>
      <c r="Y100" s="32">
        <v>0</v>
      </c>
      <c r="Z100" s="37">
        <v>0</v>
      </c>
      <c r="AA100" s="32">
        <v>5.333333333333333</v>
      </c>
      <c r="AB100" s="32">
        <v>0</v>
      </c>
      <c r="AC100" s="37">
        <v>0</v>
      </c>
      <c r="AD100" s="32">
        <v>108.34955555555557</v>
      </c>
      <c r="AE100" s="32">
        <v>0</v>
      </c>
      <c r="AF100" s="37">
        <v>0</v>
      </c>
      <c r="AG100" s="32">
        <v>8.2635555555555538</v>
      </c>
      <c r="AH100" s="32">
        <v>0</v>
      </c>
      <c r="AI100" s="37">
        <v>0</v>
      </c>
      <c r="AJ100" s="32">
        <v>0</v>
      </c>
      <c r="AK100" s="32">
        <v>0</v>
      </c>
      <c r="AL100" s="37" t="s">
        <v>636</v>
      </c>
      <c r="AM100" t="s">
        <v>81</v>
      </c>
      <c r="AN100" s="34">
        <v>10</v>
      </c>
      <c r="AX100"/>
      <c r="AY100"/>
    </row>
    <row r="101" spans="1:51" x14ac:dyDescent="0.25">
      <c r="A101" t="s">
        <v>546</v>
      </c>
      <c r="B101" t="s">
        <v>372</v>
      </c>
      <c r="C101" t="s">
        <v>406</v>
      </c>
      <c r="D101" t="s">
        <v>481</v>
      </c>
      <c r="E101" s="32">
        <v>27.666666666666668</v>
      </c>
      <c r="F101" s="32">
        <v>169.46599999999995</v>
      </c>
      <c r="G101" s="32">
        <v>28.64200000000001</v>
      </c>
      <c r="H101" s="37">
        <v>0.16901325339596154</v>
      </c>
      <c r="I101" s="32">
        <v>148.41866666666664</v>
      </c>
      <c r="J101" s="32">
        <v>28.64200000000001</v>
      </c>
      <c r="K101" s="37">
        <v>0.19298111648130525</v>
      </c>
      <c r="L101" s="32">
        <v>56.193666666666658</v>
      </c>
      <c r="M101" s="32">
        <v>2.8203333333333336</v>
      </c>
      <c r="N101" s="37">
        <v>5.018952313724561E-2</v>
      </c>
      <c r="O101" s="32">
        <v>47.443666666666658</v>
      </c>
      <c r="P101" s="32">
        <v>2.8203333333333336</v>
      </c>
      <c r="Q101" s="37">
        <v>5.9445939394791029E-2</v>
      </c>
      <c r="R101" s="32">
        <v>4.166666666666667</v>
      </c>
      <c r="S101" s="32">
        <v>0</v>
      </c>
      <c r="T101" s="37">
        <v>0</v>
      </c>
      <c r="U101" s="32">
        <v>4.583333333333333</v>
      </c>
      <c r="V101" s="32">
        <v>0</v>
      </c>
      <c r="W101" s="37">
        <v>0</v>
      </c>
      <c r="X101" s="32">
        <v>11.619111111111112</v>
      </c>
      <c r="Y101" s="32">
        <v>1.4376666666666664</v>
      </c>
      <c r="Z101" s="37">
        <v>0.12373293042114521</v>
      </c>
      <c r="AA101" s="32">
        <v>12.297333333333333</v>
      </c>
      <c r="AB101" s="32">
        <v>0</v>
      </c>
      <c r="AC101" s="37">
        <v>0</v>
      </c>
      <c r="AD101" s="32">
        <v>89.35588888888887</v>
      </c>
      <c r="AE101" s="32">
        <v>24.384000000000011</v>
      </c>
      <c r="AF101" s="37">
        <v>0.27288632347802749</v>
      </c>
      <c r="AG101" s="32">
        <v>0</v>
      </c>
      <c r="AH101" s="32">
        <v>0</v>
      </c>
      <c r="AI101" s="37" t="s">
        <v>636</v>
      </c>
      <c r="AJ101" s="32">
        <v>0</v>
      </c>
      <c r="AK101" s="32">
        <v>0</v>
      </c>
      <c r="AL101" s="37" t="s">
        <v>636</v>
      </c>
      <c r="AM101" t="s">
        <v>180</v>
      </c>
      <c r="AN101" s="34">
        <v>10</v>
      </c>
      <c r="AX101"/>
      <c r="AY101"/>
    </row>
    <row r="102" spans="1:51" x14ac:dyDescent="0.25">
      <c r="A102" t="s">
        <v>546</v>
      </c>
      <c r="B102" t="s">
        <v>359</v>
      </c>
      <c r="C102" t="s">
        <v>389</v>
      </c>
      <c r="D102" t="s">
        <v>481</v>
      </c>
      <c r="E102" s="32">
        <v>33.355555555555554</v>
      </c>
      <c r="F102" s="32">
        <v>191.82488888888892</v>
      </c>
      <c r="G102" s="32">
        <v>3.2155555555555555</v>
      </c>
      <c r="H102" s="37">
        <v>1.6762973637993908E-2</v>
      </c>
      <c r="I102" s="32">
        <v>180.40033333333335</v>
      </c>
      <c r="J102" s="32">
        <v>3.2155555555555555</v>
      </c>
      <c r="K102" s="37">
        <v>1.7824554401537813E-2</v>
      </c>
      <c r="L102" s="32">
        <v>48.899888888888896</v>
      </c>
      <c r="M102" s="32">
        <v>0.1</v>
      </c>
      <c r="N102" s="37">
        <v>2.0449944217096607E-3</v>
      </c>
      <c r="O102" s="32">
        <v>40.722111111111118</v>
      </c>
      <c r="P102" s="32">
        <v>0.1</v>
      </c>
      <c r="Q102" s="37">
        <v>2.4556683647158654E-3</v>
      </c>
      <c r="R102" s="32">
        <v>3.3777777777777778</v>
      </c>
      <c r="S102" s="32">
        <v>0</v>
      </c>
      <c r="T102" s="37">
        <v>0</v>
      </c>
      <c r="U102" s="32">
        <v>4.8</v>
      </c>
      <c r="V102" s="32">
        <v>0</v>
      </c>
      <c r="W102" s="37">
        <v>0</v>
      </c>
      <c r="X102" s="32">
        <v>32.026222222222231</v>
      </c>
      <c r="Y102" s="32">
        <v>0</v>
      </c>
      <c r="Z102" s="37">
        <v>0</v>
      </c>
      <c r="AA102" s="32">
        <v>3.2467777777777771</v>
      </c>
      <c r="AB102" s="32">
        <v>0</v>
      </c>
      <c r="AC102" s="37">
        <v>0</v>
      </c>
      <c r="AD102" s="32">
        <v>97.599666666666664</v>
      </c>
      <c r="AE102" s="32">
        <v>3.1155555555555554</v>
      </c>
      <c r="AF102" s="37">
        <v>3.1921784796623852E-2</v>
      </c>
      <c r="AG102" s="32">
        <v>10.052333333333337</v>
      </c>
      <c r="AH102" s="32">
        <v>0</v>
      </c>
      <c r="AI102" s="37">
        <v>0</v>
      </c>
      <c r="AJ102" s="32">
        <v>0</v>
      </c>
      <c r="AK102" s="32">
        <v>0</v>
      </c>
      <c r="AL102" s="37" t="s">
        <v>636</v>
      </c>
      <c r="AM102" t="s">
        <v>167</v>
      </c>
      <c r="AN102" s="34">
        <v>10</v>
      </c>
      <c r="AX102"/>
      <c r="AY102"/>
    </row>
    <row r="103" spans="1:51" x14ac:dyDescent="0.25">
      <c r="A103" t="s">
        <v>546</v>
      </c>
      <c r="B103" t="s">
        <v>381</v>
      </c>
      <c r="C103" t="s">
        <v>424</v>
      </c>
      <c r="D103" t="s">
        <v>481</v>
      </c>
      <c r="E103" s="32">
        <v>31.822222222222223</v>
      </c>
      <c r="F103" s="32">
        <v>201.55322222222219</v>
      </c>
      <c r="G103" s="32">
        <v>6.6877777777777778</v>
      </c>
      <c r="H103" s="37">
        <v>3.3181200002866632E-2</v>
      </c>
      <c r="I103" s="32">
        <v>185.20211111111107</v>
      </c>
      <c r="J103" s="32">
        <v>6.6877777777777778</v>
      </c>
      <c r="K103" s="37">
        <v>3.6110699482067347E-2</v>
      </c>
      <c r="L103" s="32">
        <v>50.637111111111103</v>
      </c>
      <c r="M103" s="32">
        <v>0</v>
      </c>
      <c r="N103" s="37">
        <v>0</v>
      </c>
      <c r="O103" s="32">
        <v>40.681555555555548</v>
      </c>
      <c r="P103" s="32">
        <v>0</v>
      </c>
      <c r="Q103" s="37">
        <v>0</v>
      </c>
      <c r="R103" s="32">
        <v>5.2444444444444445</v>
      </c>
      <c r="S103" s="32">
        <v>0</v>
      </c>
      <c r="T103" s="37">
        <v>0</v>
      </c>
      <c r="U103" s="32">
        <v>4.7111111111111112</v>
      </c>
      <c r="V103" s="32">
        <v>0</v>
      </c>
      <c r="W103" s="37">
        <v>0</v>
      </c>
      <c r="X103" s="32">
        <v>29.075222222222216</v>
      </c>
      <c r="Y103" s="32">
        <v>0</v>
      </c>
      <c r="Z103" s="37">
        <v>0</v>
      </c>
      <c r="AA103" s="32">
        <v>6.3955555555555543</v>
      </c>
      <c r="AB103" s="32">
        <v>0</v>
      </c>
      <c r="AC103" s="37">
        <v>0</v>
      </c>
      <c r="AD103" s="32">
        <v>112.92599999999999</v>
      </c>
      <c r="AE103" s="32">
        <v>6.6877777777777778</v>
      </c>
      <c r="AF103" s="37">
        <v>5.9222657118624393E-2</v>
      </c>
      <c r="AG103" s="32">
        <v>2.519333333333333</v>
      </c>
      <c r="AH103" s="32">
        <v>0</v>
      </c>
      <c r="AI103" s="37">
        <v>0</v>
      </c>
      <c r="AJ103" s="32">
        <v>0</v>
      </c>
      <c r="AK103" s="32">
        <v>0</v>
      </c>
      <c r="AL103" s="37" t="s">
        <v>636</v>
      </c>
      <c r="AM103" t="s">
        <v>189</v>
      </c>
      <c r="AN103" s="34">
        <v>10</v>
      </c>
      <c r="AX103"/>
      <c r="AY103"/>
    </row>
    <row r="104" spans="1:51" x14ac:dyDescent="0.25">
      <c r="A104" t="s">
        <v>546</v>
      </c>
      <c r="B104" t="s">
        <v>360</v>
      </c>
      <c r="C104" t="s">
        <v>465</v>
      </c>
      <c r="D104" t="s">
        <v>483</v>
      </c>
      <c r="E104" s="32">
        <v>81.388888888888886</v>
      </c>
      <c r="F104" s="32">
        <v>236.0036666666667</v>
      </c>
      <c r="G104" s="32">
        <v>0.92433333333333334</v>
      </c>
      <c r="H104" s="37">
        <v>3.9166058154463694E-3</v>
      </c>
      <c r="I104" s="32">
        <v>210.42100000000002</v>
      </c>
      <c r="J104" s="32">
        <v>0.92433333333333334</v>
      </c>
      <c r="K104" s="37">
        <v>4.3927808219395084E-3</v>
      </c>
      <c r="L104" s="32">
        <v>32.890222222222221</v>
      </c>
      <c r="M104" s="32">
        <v>0</v>
      </c>
      <c r="N104" s="37">
        <v>0</v>
      </c>
      <c r="O104" s="32">
        <v>12.023444444444443</v>
      </c>
      <c r="P104" s="32">
        <v>0</v>
      </c>
      <c r="Q104" s="37">
        <v>0</v>
      </c>
      <c r="R104" s="32">
        <v>15.477888888888884</v>
      </c>
      <c r="S104" s="32">
        <v>0</v>
      </c>
      <c r="T104" s="37">
        <v>0</v>
      </c>
      <c r="U104" s="32">
        <v>5.3888888888888893</v>
      </c>
      <c r="V104" s="32">
        <v>0</v>
      </c>
      <c r="W104" s="37">
        <v>0</v>
      </c>
      <c r="X104" s="32">
        <v>79.014222222222244</v>
      </c>
      <c r="Y104" s="32">
        <v>0</v>
      </c>
      <c r="Z104" s="37">
        <v>0</v>
      </c>
      <c r="AA104" s="32">
        <v>4.7158888888888892</v>
      </c>
      <c r="AB104" s="32">
        <v>0</v>
      </c>
      <c r="AC104" s="37">
        <v>0</v>
      </c>
      <c r="AD104" s="32">
        <v>113.52633333333334</v>
      </c>
      <c r="AE104" s="32">
        <v>0.92433333333333334</v>
      </c>
      <c r="AF104" s="37">
        <v>8.1420169769715681E-3</v>
      </c>
      <c r="AG104" s="32">
        <v>5.8570000000000002</v>
      </c>
      <c r="AH104" s="32">
        <v>0</v>
      </c>
      <c r="AI104" s="37">
        <v>0</v>
      </c>
      <c r="AJ104" s="32">
        <v>0</v>
      </c>
      <c r="AK104" s="32">
        <v>0</v>
      </c>
      <c r="AL104" s="37" t="s">
        <v>636</v>
      </c>
      <c r="AM104" t="s">
        <v>168</v>
      </c>
      <c r="AN104" s="34">
        <v>10</v>
      </c>
      <c r="AX104"/>
      <c r="AY104"/>
    </row>
    <row r="105" spans="1:51" x14ac:dyDescent="0.25">
      <c r="A105" t="s">
        <v>546</v>
      </c>
      <c r="B105" t="s">
        <v>322</v>
      </c>
      <c r="C105" t="s">
        <v>394</v>
      </c>
      <c r="D105" t="s">
        <v>492</v>
      </c>
      <c r="E105" s="32">
        <v>58.411111111111111</v>
      </c>
      <c r="F105" s="32">
        <v>206.43899999999999</v>
      </c>
      <c r="G105" s="32">
        <v>8.8888888888888892E-2</v>
      </c>
      <c r="H105" s="37">
        <v>4.3058186141615149E-4</v>
      </c>
      <c r="I105" s="32">
        <v>186.35533333333333</v>
      </c>
      <c r="J105" s="32">
        <v>8.8888888888888892E-2</v>
      </c>
      <c r="K105" s="37">
        <v>4.7698602073219742E-4</v>
      </c>
      <c r="L105" s="32">
        <v>40.690333333333328</v>
      </c>
      <c r="M105" s="32">
        <v>0</v>
      </c>
      <c r="N105" s="37">
        <v>0</v>
      </c>
      <c r="O105" s="32">
        <v>28.861888888888881</v>
      </c>
      <c r="P105" s="32">
        <v>0</v>
      </c>
      <c r="Q105" s="37">
        <v>0</v>
      </c>
      <c r="R105" s="32">
        <v>6.3173333333333339</v>
      </c>
      <c r="S105" s="32">
        <v>0</v>
      </c>
      <c r="T105" s="37">
        <v>0</v>
      </c>
      <c r="U105" s="32">
        <v>5.5111111111111111</v>
      </c>
      <c r="V105" s="32">
        <v>0</v>
      </c>
      <c r="W105" s="37">
        <v>0</v>
      </c>
      <c r="X105" s="32">
        <v>34.343666666666692</v>
      </c>
      <c r="Y105" s="32">
        <v>0</v>
      </c>
      <c r="Z105" s="37">
        <v>0</v>
      </c>
      <c r="AA105" s="32">
        <v>8.2552222222222245</v>
      </c>
      <c r="AB105" s="32">
        <v>0</v>
      </c>
      <c r="AC105" s="37">
        <v>0</v>
      </c>
      <c r="AD105" s="32">
        <v>109.87299999999999</v>
      </c>
      <c r="AE105" s="32">
        <v>8.8888888888888892E-2</v>
      </c>
      <c r="AF105" s="37">
        <v>8.0901485250142345E-4</v>
      </c>
      <c r="AG105" s="32">
        <v>13.276777777777776</v>
      </c>
      <c r="AH105" s="32">
        <v>0</v>
      </c>
      <c r="AI105" s="37">
        <v>0</v>
      </c>
      <c r="AJ105" s="32">
        <v>0</v>
      </c>
      <c r="AK105" s="32">
        <v>0</v>
      </c>
      <c r="AL105" s="37" t="s">
        <v>636</v>
      </c>
      <c r="AM105" t="s">
        <v>128</v>
      </c>
      <c r="AN105" s="34">
        <v>10</v>
      </c>
      <c r="AX105"/>
      <c r="AY105"/>
    </row>
    <row r="106" spans="1:51" x14ac:dyDescent="0.25">
      <c r="A106" t="s">
        <v>546</v>
      </c>
      <c r="B106" t="s">
        <v>307</v>
      </c>
      <c r="C106" t="s">
        <v>414</v>
      </c>
      <c r="D106" t="s">
        <v>486</v>
      </c>
      <c r="E106" s="32">
        <v>51.12222222222222</v>
      </c>
      <c r="F106" s="32">
        <v>275.68055555555554</v>
      </c>
      <c r="G106" s="32">
        <v>0</v>
      </c>
      <c r="H106" s="37">
        <v>0</v>
      </c>
      <c r="I106" s="32">
        <v>261.47222222222223</v>
      </c>
      <c r="J106" s="32">
        <v>0</v>
      </c>
      <c r="K106" s="37">
        <v>0</v>
      </c>
      <c r="L106" s="32">
        <v>82.358333333333334</v>
      </c>
      <c r="M106" s="32">
        <v>0</v>
      </c>
      <c r="N106" s="37">
        <v>0</v>
      </c>
      <c r="O106" s="32">
        <v>68.150000000000006</v>
      </c>
      <c r="P106" s="32">
        <v>0</v>
      </c>
      <c r="Q106" s="37">
        <v>0</v>
      </c>
      <c r="R106" s="32">
        <v>8.7861111111111114</v>
      </c>
      <c r="S106" s="32">
        <v>0</v>
      </c>
      <c r="T106" s="37">
        <v>0</v>
      </c>
      <c r="U106" s="32">
        <v>5.4222222222222225</v>
      </c>
      <c r="V106" s="32">
        <v>0</v>
      </c>
      <c r="W106" s="37">
        <v>0</v>
      </c>
      <c r="X106" s="32">
        <v>26.155555555555555</v>
      </c>
      <c r="Y106" s="32">
        <v>0</v>
      </c>
      <c r="Z106" s="37">
        <v>0</v>
      </c>
      <c r="AA106" s="32">
        <v>0</v>
      </c>
      <c r="AB106" s="32">
        <v>0</v>
      </c>
      <c r="AC106" s="37" t="s">
        <v>636</v>
      </c>
      <c r="AD106" s="32">
        <v>131.80277777777778</v>
      </c>
      <c r="AE106" s="32">
        <v>0</v>
      </c>
      <c r="AF106" s="37">
        <v>0</v>
      </c>
      <c r="AG106" s="32">
        <v>35.363888888888887</v>
      </c>
      <c r="AH106" s="32">
        <v>0</v>
      </c>
      <c r="AI106" s="37">
        <v>0</v>
      </c>
      <c r="AJ106" s="32">
        <v>0</v>
      </c>
      <c r="AK106" s="32">
        <v>0</v>
      </c>
      <c r="AL106" s="37" t="s">
        <v>636</v>
      </c>
      <c r="AM106" t="s">
        <v>112</v>
      </c>
      <c r="AN106" s="34">
        <v>10</v>
      </c>
      <c r="AX106"/>
      <c r="AY106"/>
    </row>
    <row r="107" spans="1:51" x14ac:dyDescent="0.25">
      <c r="A107" t="s">
        <v>546</v>
      </c>
      <c r="B107" t="s">
        <v>229</v>
      </c>
      <c r="C107" t="s">
        <v>384</v>
      </c>
      <c r="D107" t="s">
        <v>481</v>
      </c>
      <c r="E107" s="32">
        <v>58.43333333333333</v>
      </c>
      <c r="F107" s="32">
        <v>197.25277777777782</v>
      </c>
      <c r="G107" s="32">
        <v>67.781888888888886</v>
      </c>
      <c r="H107" s="37">
        <v>0.34362957851600445</v>
      </c>
      <c r="I107" s="32">
        <v>184.73388888888891</v>
      </c>
      <c r="J107" s="32">
        <v>66.818555555555548</v>
      </c>
      <c r="K107" s="37">
        <v>0.36170166696238726</v>
      </c>
      <c r="L107" s="32">
        <v>31.992888888888888</v>
      </c>
      <c r="M107" s="32">
        <v>7.5599999999999978</v>
      </c>
      <c r="N107" s="37">
        <v>0.23630251166925978</v>
      </c>
      <c r="O107" s="32">
        <v>19.740666666666666</v>
      </c>
      <c r="P107" s="32">
        <v>6.8633333333333315</v>
      </c>
      <c r="Q107" s="37">
        <v>0.34767485056229097</v>
      </c>
      <c r="R107" s="32">
        <v>6.3855555555555563</v>
      </c>
      <c r="S107" s="32">
        <v>0.69666666666666666</v>
      </c>
      <c r="T107" s="37">
        <v>0.10910040020880458</v>
      </c>
      <c r="U107" s="32">
        <v>5.8666666666666663</v>
      </c>
      <c r="V107" s="32">
        <v>0</v>
      </c>
      <c r="W107" s="37">
        <v>0</v>
      </c>
      <c r="X107" s="32">
        <v>55.445777777777778</v>
      </c>
      <c r="Y107" s="32">
        <v>10.559555555555555</v>
      </c>
      <c r="Z107" s="37">
        <v>0.19044832589196251</v>
      </c>
      <c r="AA107" s="32">
        <v>0.26666666666666666</v>
      </c>
      <c r="AB107" s="32">
        <v>0.26666666666666666</v>
      </c>
      <c r="AC107" s="37">
        <v>1</v>
      </c>
      <c r="AD107" s="32">
        <v>93.516222222222254</v>
      </c>
      <c r="AE107" s="32">
        <v>45.381999999999998</v>
      </c>
      <c r="AF107" s="37">
        <v>0.48528478719081403</v>
      </c>
      <c r="AG107" s="32">
        <v>15.68833333333334</v>
      </c>
      <c r="AH107" s="32">
        <v>4.0136666666666665</v>
      </c>
      <c r="AI107" s="37">
        <v>0.255837671305641</v>
      </c>
      <c r="AJ107" s="32">
        <v>0.34288888888888891</v>
      </c>
      <c r="AK107" s="32">
        <v>0</v>
      </c>
      <c r="AL107" s="37">
        <v>0</v>
      </c>
      <c r="AM107" t="s">
        <v>34</v>
      </c>
      <c r="AN107" s="34">
        <v>10</v>
      </c>
      <c r="AX107"/>
      <c r="AY107"/>
    </row>
    <row r="108" spans="1:51" x14ac:dyDescent="0.25">
      <c r="A108" t="s">
        <v>546</v>
      </c>
      <c r="B108" t="s">
        <v>289</v>
      </c>
      <c r="C108" t="s">
        <v>449</v>
      </c>
      <c r="D108" t="s">
        <v>481</v>
      </c>
      <c r="E108" s="32">
        <v>51.233333333333334</v>
      </c>
      <c r="F108" s="32">
        <v>181.68600000000001</v>
      </c>
      <c r="G108" s="32">
        <v>83.356555555555559</v>
      </c>
      <c r="H108" s="37">
        <v>0.45879459922919519</v>
      </c>
      <c r="I108" s="32">
        <v>168.83988888888888</v>
      </c>
      <c r="J108" s="32">
        <v>83.356555555555559</v>
      </c>
      <c r="K108" s="37">
        <v>0.49370179111176338</v>
      </c>
      <c r="L108" s="32">
        <v>36.598333333333329</v>
      </c>
      <c r="M108" s="32">
        <v>4.8499999999999996</v>
      </c>
      <c r="N108" s="37">
        <v>0.13251969579671205</v>
      </c>
      <c r="O108" s="32">
        <v>23.752222222222215</v>
      </c>
      <c r="P108" s="32">
        <v>4.8499999999999996</v>
      </c>
      <c r="Q108" s="37">
        <v>0.20419142068578383</v>
      </c>
      <c r="R108" s="32">
        <v>3.6245555555555553</v>
      </c>
      <c r="S108" s="32">
        <v>0</v>
      </c>
      <c r="T108" s="37">
        <v>0</v>
      </c>
      <c r="U108" s="32">
        <v>9.2215555555555575</v>
      </c>
      <c r="V108" s="32">
        <v>0</v>
      </c>
      <c r="W108" s="37">
        <v>0</v>
      </c>
      <c r="X108" s="32">
        <v>32.848777777777784</v>
      </c>
      <c r="Y108" s="32">
        <v>8.8666666666666671</v>
      </c>
      <c r="Z108" s="37">
        <v>0.26992379219250501</v>
      </c>
      <c r="AA108" s="32">
        <v>0</v>
      </c>
      <c r="AB108" s="32">
        <v>0</v>
      </c>
      <c r="AC108" s="37" t="s">
        <v>636</v>
      </c>
      <c r="AD108" s="32">
        <v>96.651111111111121</v>
      </c>
      <c r="AE108" s="32">
        <v>67.778777777777776</v>
      </c>
      <c r="AF108" s="37">
        <v>0.7012726185823005</v>
      </c>
      <c r="AG108" s="32">
        <v>15.587777777777779</v>
      </c>
      <c r="AH108" s="32">
        <v>1.8611111111111112</v>
      </c>
      <c r="AI108" s="37">
        <v>0.11939553781452704</v>
      </c>
      <c r="AJ108" s="32">
        <v>0</v>
      </c>
      <c r="AK108" s="32">
        <v>0</v>
      </c>
      <c r="AL108" s="37" t="s">
        <v>636</v>
      </c>
      <c r="AM108" t="s">
        <v>94</v>
      </c>
      <c r="AN108" s="34">
        <v>10</v>
      </c>
      <c r="AX108"/>
      <c r="AY108"/>
    </row>
    <row r="109" spans="1:51" x14ac:dyDescent="0.25">
      <c r="A109" t="s">
        <v>546</v>
      </c>
      <c r="B109" t="s">
        <v>315</v>
      </c>
      <c r="C109" t="s">
        <v>414</v>
      </c>
      <c r="D109" t="s">
        <v>486</v>
      </c>
      <c r="E109" s="32">
        <v>82.3</v>
      </c>
      <c r="F109" s="32">
        <v>325.62899999999996</v>
      </c>
      <c r="G109" s="32">
        <v>80.806777777777796</v>
      </c>
      <c r="H109" s="37">
        <v>0.24815596208500412</v>
      </c>
      <c r="I109" s="32">
        <v>293.1512222222222</v>
      </c>
      <c r="J109" s="32">
        <v>80.806777777777796</v>
      </c>
      <c r="K109" s="37">
        <v>0.27564878346822147</v>
      </c>
      <c r="L109" s="32">
        <v>89.821222222222204</v>
      </c>
      <c r="M109" s="32">
        <v>6.3434444444444438</v>
      </c>
      <c r="N109" s="37">
        <v>7.0623002977519556E-2</v>
      </c>
      <c r="O109" s="32">
        <v>66.190666666666658</v>
      </c>
      <c r="P109" s="32">
        <v>6.3434444444444438</v>
      </c>
      <c r="Q109" s="37">
        <v>9.5835935244311055E-2</v>
      </c>
      <c r="R109" s="32">
        <v>18.030555555555555</v>
      </c>
      <c r="S109" s="32">
        <v>0</v>
      </c>
      <c r="T109" s="37">
        <v>0</v>
      </c>
      <c r="U109" s="32">
        <v>5.6</v>
      </c>
      <c r="V109" s="32">
        <v>0</v>
      </c>
      <c r="W109" s="37">
        <v>0</v>
      </c>
      <c r="X109" s="32">
        <v>50.038111111111114</v>
      </c>
      <c r="Y109" s="32">
        <v>25.499222222222219</v>
      </c>
      <c r="Z109" s="37">
        <v>0.50959601903438034</v>
      </c>
      <c r="AA109" s="32">
        <v>8.8472222222222214</v>
      </c>
      <c r="AB109" s="32">
        <v>0</v>
      </c>
      <c r="AC109" s="37">
        <v>0</v>
      </c>
      <c r="AD109" s="32">
        <v>131.92122222222221</v>
      </c>
      <c r="AE109" s="32">
        <v>40.699000000000019</v>
      </c>
      <c r="AF109" s="37">
        <v>0.30850987668566526</v>
      </c>
      <c r="AG109" s="32">
        <v>44.901222222222216</v>
      </c>
      <c r="AH109" s="32">
        <v>8.2651111111111106</v>
      </c>
      <c r="AI109" s="37">
        <v>0.18407318781225951</v>
      </c>
      <c r="AJ109" s="32">
        <v>0.1</v>
      </c>
      <c r="AK109" s="32">
        <v>0</v>
      </c>
      <c r="AL109" s="37">
        <v>0</v>
      </c>
      <c r="AM109" t="s">
        <v>120</v>
      </c>
      <c r="AN109" s="34">
        <v>10</v>
      </c>
      <c r="AX109"/>
      <c r="AY109"/>
    </row>
    <row r="110" spans="1:51" x14ac:dyDescent="0.25">
      <c r="A110" t="s">
        <v>546</v>
      </c>
      <c r="B110" t="s">
        <v>337</v>
      </c>
      <c r="C110" t="s">
        <v>408</v>
      </c>
      <c r="D110" t="s">
        <v>484</v>
      </c>
      <c r="E110" s="32">
        <v>61.62222222222222</v>
      </c>
      <c r="F110" s="32">
        <v>257.97433333333333</v>
      </c>
      <c r="G110" s="32">
        <v>31.177111111111117</v>
      </c>
      <c r="H110" s="37">
        <v>0.12085353883181318</v>
      </c>
      <c r="I110" s="32">
        <v>245.97988888888889</v>
      </c>
      <c r="J110" s="32">
        <v>31.177111111111117</v>
      </c>
      <c r="K110" s="37">
        <v>0.12674658587716522</v>
      </c>
      <c r="L110" s="32">
        <v>39.011111111111106</v>
      </c>
      <c r="M110" s="32">
        <v>1.6194444444444445</v>
      </c>
      <c r="N110" s="37">
        <v>4.1512389632583316E-2</v>
      </c>
      <c r="O110" s="32">
        <v>30.113888888888887</v>
      </c>
      <c r="P110" s="32">
        <v>1.6194444444444445</v>
      </c>
      <c r="Q110" s="37">
        <v>5.3777326814869478E-2</v>
      </c>
      <c r="R110" s="32">
        <v>3.8305555555555557</v>
      </c>
      <c r="S110" s="32">
        <v>0</v>
      </c>
      <c r="T110" s="37">
        <v>0</v>
      </c>
      <c r="U110" s="32">
        <v>5.0666666666666664</v>
      </c>
      <c r="V110" s="32">
        <v>0</v>
      </c>
      <c r="W110" s="37">
        <v>0</v>
      </c>
      <c r="X110" s="32">
        <v>54.87777777777778</v>
      </c>
      <c r="Y110" s="32">
        <v>0</v>
      </c>
      <c r="Z110" s="37">
        <v>0</v>
      </c>
      <c r="AA110" s="32">
        <v>3.0972222222222223</v>
      </c>
      <c r="AB110" s="32">
        <v>0</v>
      </c>
      <c r="AC110" s="37">
        <v>0</v>
      </c>
      <c r="AD110" s="32">
        <v>160.98822222222222</v>
      </c>
      <c r="AE110" s="32">
        <v>29.557666666666673</v>
      </c>
      <c r="AF110" s="37">
        <v>0.18360142287841627</v>
      </c>
      <c r="AG110" s="32">
        <v>0</v>
      </c>
      <c r="AH110" s="32">
        <v>0</v>
      </c>
      <c r="AI110" s="37" t="s">
        <v>636</v>
      </c>
      <c r="AJ110" s="32">
        <v>0</v>
      </c>
      <c r="AK110" s="32">
        <v>0</v>
      </c>
      <c r="AL110" s="37" t="s">
        <v>636</v>
      </c>
      <c r="AM110" t="s">
        <v>145</v>
      </c>
      <c r="AN110" s="34">
        <v>10</v>
      </c>
      <c r="AX110"/>
      <c r="AY110"/>
    </row>
    <row r="111" spans="1:51" x14ac:dyDescent="0.25">
      <c r="A111" t="s">
        <v>546</v>
      </c>
      <c r="B111" t="s">
        <v>340</v>
      </c>
      <c r="C111" t="s">
        <v>460</v>
      </c>
      <c r="D111" t="s">
        <v>496</v>
      </c>
      <c r="E111" s="32">
        <v>36.355555555555554</v>
      </c>
      <c r="F111" s="32">
        <v>134.85555555555555</v>
      </c>
      <c r="G111" s="32">
        <v>0</v>
      </c>
      <c r="H111" s="37">
        <v>0</v>
      </c>
      <c r="I111" s="32">
        <v>115.08055555555555</v>
      </c>
      <c r="J111" s="32">
        <v>0</v>
      </c>
      <c r="K111" s="37">
        <v>0</v>
      </c>
      <c r="L111" s="32">
        <v>40.49722222222222</v>
      </c>
      <c r="M111" s="32">
        <v>0</v>
      </c>
      <c r="N111" s="37">
        <v>0</v>
      </c>
      <c r="O111" s="32">
        <v>20.722222222222221</v>
      </c>
      <c r="P111" s="32">
        <v>0</v>
      </c>
      <c r="Q111" s="37">
        <v>0</v>
      </c>
      <c r="R111" s="32">
        <v>14.08611111111111</v>
      </c>
      <c r="S111" s="32">
        <v>0</v>
      </c>
      <c r="T111" s="37">
        <v>0</v>
      </c>
      <c r="U111" s="32">
        <v>5.6888888888888891</v>
      </c>
      <c r="V111" s="32">
        <v>0</v>
      </c>
      <c r="W111" s="37">
        <v>0</v>
      </c>
      <c r="X111" s="32">
        <v>17.855555555555554</v>
      </c>
      <c r="Y111" s="32">
        <v>0</v>
      </c>
      <c r="Z111" s="37">
        <v>0</v>
      </c>
      <c r="AA111" s="32">
        <v>0</v>
      </c>
      <c r="AB111" s="32">
        <v>0</v>
      </c>
      <c r="AC111" s="37" t="s">
        <v>636</v>
      </c>
      <c r="AD111" s="32">
        <v>66.011111111111106</v>
      </c>
      <c r="AE111" s="32">
        <v>0</v>
      </c>
      <c r="AF111" s="37">
        <v>0</v>
      </c>
      <c r="AG111" s="32">
        <v>10.491666666666667</v>
      </c>
      <c r="AH111" s="32">
        <v>0</v>
      </c>
      <c r="AI111" s="37">
        <v>0</v>
      </c>
      <c r="AJ111" s="32">
        <v>0</v>
      </c>
      <c r="AK111" s="32">
        <v>0</v>
      </c>
      <c r="AL111" s="37" t="s">
        <v>636</v>
      </c>
      <c r="AM111" t="s">
        <v>148</v>
      </c>
      <c r="AN111" s="34">
        <v>10</v>
      </c>
      <c r="AX111"/>
      <c r="AY111"/>
    </row>
    <row r="112" spans="1:51" x14ac:dyDescent="0.25">
      <c r="A112" t="s">
        <v>546</v>
      </c>
      <c r="B112" t="s">
        <v>351</v>
      </c>
      <c r="C112" t="s">
        <v>463</v>
      </c>
      <c r="D112" t="s">
        <v>487</v>
      </c>
      <c r="E112" s="32">
        <v>38.233333333333334</v>
      </c>
      <c r="F112" s="32">
        <v>236.12933333333336</v>
      </c>
      <c r="G112" s="32">
        <v>21.402111111111111</v>
      </c>
      <c r="H112" s="37">
        <v>9.0637240231812688E-2</v>
      </c>
      <c r="I112" s="32">
        <v>203.94499999999999</v>
      </c>
      <c r="J112" s="32">
        <v>21.402111111111111</v>
      </c>
      <c r="K112" s="37">
        <v>0.10494060217760236</v>
      </c>
      <c r="L112" s="32">
        <v>63.198666666666689</v>
      </c>
      <c r="M112" s="32">
        <v>2.3133333333333344</v>
      </c>
      <c r="N112" s="37">
        <v>3.6604147766830526E-2</v>
      </c>
      <c r="O112" s="32">
        <v>37.790777777777791</v>
      </c>
      <c r="P112" s="32">
        <v>2.3133333333333344</v>
      </c>
      <c r="Q112" s="37">
        <v>6.1214229221120971E-2</v>
      </c>
      <c r="R112" s="32">
        <v>19.719000000000005</v>
      </c>
      <c r="S112" s="32">
        <v>0</v>
      </c>
      <c r="T112" s="37">
        <v>0</v>
      </c>
      <c r="U112" s="32">
        <v>5.6888888888888891</v>
      </c>
      <c r="V112" s="32">
        <v>0</v>
      </c>
      <c r="W112" s="37">
        <v>0</v>
      </c>
      <c r="X112" s="32">
        <v>39.685222222222222</v>
      </c>
      <c r="Y112" s="32">
        <v>0</v>
      </c>
      <c r="Z112" s="37">
        <v>0</v>
      </c>
      <c r="AA112" s="32">
        <v>6.7764444444444445</v>
      </c>
      <c r="AB112" s="32">
        <v>0</v>
      </c>
      <c r="AC112" s="37">
        <v>0</v>
      </c>
      <c r="AD112" s="32">
        <v>126.46899999999999</v>
      </c>
      <c r="AE112" s="32">
        <v>19.088777777777775</v>
      </c>
      <c r="AF112" s="37">
        <v>0.15093641744441544</v>
      </c>
      <c r="AG112" s="32">
        <v>0</v>
      </c>
      <c r="AH112" s="32">
        <v>0</v>
      </c>
      <c r="AI112" s="37" t="s">
        <v>636</v>
      </c>
      <c r="AJ112" s="32">
        <v>0</v>
      </c>
      <c r="AK112" s="32">
        <v>0</v>
      </c>
      <c r="AL112" s="37" t="s">
        <v>636</v>
      </c>
      <c r="AM112" t="s">
        <v>159</v>
      </c>
      <c r="AN112" s="34">
        <v>10</v>
      </c>
      <c r="AX112"/>
      <c r="AY112"/>
    </row>
    <row r="113" spans="1:51" x14ac:dyDescent="0.25">
      <c r="A113" t="s">
        <v>546</v>
      </c>
      <c r="B113" t="s">
        <v>244</v>
      </c>
      <c r="C113" t="s">
        <v>431</v>
      </c>
      <c r="D113" t="s">
        <v>480</v>
      </c>
      <c r="E113" s="32">
        <v>82.9</v>
      </c>
      <c r="F113" s="32">
        <v>372.65511111111107</v>
      </c>
      <c r="G113" s="32">
        <v>58.62222222222222</v>
      </c>
      <c r="H113" s="37">
        <v>0.15730958860978397</v>
      </c>
      <c r="I113" s="32">
        <v>351.23288888888885</v>
      </c>
      <c r="J113" s="32">
        <v>58.62222222222222</v>
      </c>
      <c r="K113" s="37">
        <v>0.16690413704613843</v>
      </c>
      <c r="L113" s="32">
        <v>60.25777777777779</v>
      </c>
      <c r="M113" s="32">
        <v>4.4638888888888886</v>
      </c>
      <c r="N113" s="37">
        <v>7.4079879038206203E-2</v>
      </c>
      <c r="O113" s="32">
        <v>49.324444444444453</v>
      </c>
      <c r="P113" s="32">
        <v>4.4638888888888886</v>
      </c>
      <c r="Q113" s="37">
        <v>9.0500540637952764E-2</v>
      </c>
      <c r="R113" s="32">
        <v>5.2444444444444445</v>
      </c>
      <c r="S113" s="32">
        <v>0</v>
      </c>
      <c r="T113" s="37">
        <v>0</v>
      </c>
      <c r="U113" s="32">
        <v>5.6888888888888891</v>
      </c>
      <c r="V113" s="32">
        <v>0</v>
      </c>
      <c r="W113" s="37">
        <v>0</v>
      </c>
      <c r="X113" s="32">
        <v>90.107111111111095</v>
      </c>
      <c r="Y113" s="32">
        <v>23.747222222222224</v>
      </c>
      <c r="Z113" s="37">
        <v>0.26354437434953965</v>
      </c>
      <c r="AA113" s="32">
        <v>10.488888888888889</v>
      </c>
      <c r="AB113" s="32">
        <v>0</v>
      </c>
      <c r="AC113" s="37">
        <v>0</v>
      </c>
      <c r="AD113" s="32">
        <v>194.92888888888888</v>
      </c>
      <c r="AE113" s="32">
        <v>30.411111111111111</v>
      </c>
      <c r="AF113" s="37">
        <v>0.15601130896737272</v>
      </c>
      <c r="AG113" s="32">
        <v>16.872444444444451</v>
      </c>
      <c r="AH113" s="32">
        <v>0</v>
      </c>
      <c r="AI113" s="37">
        <v>0</v>
      </c>
      <c r="AJ113" s="32">
        <v>0</v>
      </c>
      <c r="AK113" s="32">
        <v>0</v>
      </c>
      <c r="AL113" s="37" t="s">
        <v>636</v>
      </c>
      <c r="AM113" t="s">
        <v>49</v>
      </c>
      <c r="AN113" s="34">
        <v>10</v>
      </c>
      <c r="AX113"/>
      <c r="AY113"/>
    </row>
    <row r="114" spans="1:51" x14ac:dyDescent="0.25">
      <c r="A114" t="s">
        <v>546</v>
      </c>
      <c r="B114" t="s">
        <v>213</v>
      </c>
      <c r="C114" t="s">
        <v>415</v>
      </c>
      <c r="D114" t="s">
        <v>479</v>
      </c>
      <c r="E114" s="32">
        <v>104.94444444444444</v>
      </c>
      <c r="F114" s="32">
        <v>383.31322222222224</v>
      </c>
      <c r="G114" s="32">
        <v>0</v>
      </c>
      <c r="H114" s="37">
        <v>0</v>
      </c>
      <c r="I114" s="32">
        <v>349.38555555555558</v>
      </c>
      <c r="J114" s="32">
        <v>0</v>
      </c>
      <c r="K114" s="37">
        <v>0</v>
      </c>
      <c r="L114" s="32">
        <v>61.298555555555581</v>
      </c>
      <c r="M114" s="32">
        <v>0</v>
      </c>
      <c r="N114" s="37">
        <v>0</v>
      </c>
      <c r="O114" s="32">
        <v>44.044777777777803</v>
      </c>
      <c r="P114" s="32">
        <v>0</v>
      </c>
      <c r="Q114" s="37">
        <v>0</v>
      </c>
      <c r="R114" s="32">
        <v>12.275999999999996</v>
      </c>
      <c r="S114" s="32">
        <v>0</v>
      </c>
      <c r="T114" s="37">
        <v>0</v>
      </c>
      <c r="U114" s="32">
        <v>4.9777777777777779</v>
      </c>
      <c r="V114" s="32">
        <v>0</v>
      </c>
      <c r="W114" s="37">
        <v>0</v>
      </c>
      <c r="X114" s="32">
        <v>98.7927777777778</v>
      </c>
      <c r="Y114" s="32">
        <v>0</v>
      </c>
      <c r="Z114" s="37">
        <v>0</v>
      </c>
      <c r="AA114" s="32">
        <v>16.673888888888886</v>
      </c>
      <c r="AB114" s="32">
        <v>0</v>
      </c>
      <c r="AC114" s="37">
        <v>0</v>
      </c>
      <c r="AD114" s="32">
        <v>143.48344444444442</v>
      </c>
      <c r="AE114" s="32">
        <v>0</v>
      </c>
      <c r="AF114" s="37">
        <v>0</v>
      </c>
      <c r="AG114" s="32">
        <v>63.064555555555572</v>
      </c>
      <c r="AH114" s="32">
        <v>0</v>
      </c>
      <c r="AI114" s="37">
        <v>0</v>
      </c>
      <c r="AJ114" s="32">
        <v>0</v>
      </c>
      <c r="AK114" s="32">
        <v>0</v>
      </c>
      <c r="AL114" s="37" t="s">
        <v>636</v>
      </c>
      <c r="AM114" t="s">
        <v>18</v>
      </c>
      <c r="AN114" s="34">
        <v>10</v>
      </c>
      <c r="AX114"/>
      <c r="AY114"/>
    </row>
    <row r="115" spans="1:51" x14ac:dyDescent="0.25">
      <c r="A115" t="s">
        <v>546</v>
      </c>
      <c r="B115" t="s">
        <v>209</v>
      </c>
      <c r="C115" t="s">
        <v>413</v>
      </c>
      <c r="D115" t="s">
        <v>483</v>
      </c>
      <c r="E115" s="32">
        <v>48.077777777777776</v>
      </c>
      <c r="F115" s="32">
        <v>211.05966666666669</v>
      </c>
      <c r="G115" s="32">
        <v>0</v>
      </c>
      <c r="H115" s="37">
        <v>0</v>
      </c>
      <c r="I115" s="32">
        <v>189.19300000000001</v>
      </c>
      <c r="J115" s="32">
        <v>0</v>
      </c>
      <c r="K115" s="37">
        <v>0</v>
      </c>
      <c r="L115" s="32">
        <v>52.256777777777771</v>
      </c>
      <c r="M115" s="32">
        <v>0</v>
      </c>
      <c r="N115" s="37">
        <v>0</v>
      </c>
      <c r="O115" s="32">
        <v>30.390111111111104</v>
      </c>
      <c r="P115" s="32">
        <v>0</v>
      </c>
      <c r="Q115" s="37">
        <v>0</v>
      </c>
      <c r="R115" s="32">
        <v>16.355555555555554</v>
      </c>
      <c r="S115" s="32">
        <v>0</v>
      </c>
      <c r="T115" s="37">
        <v>0</v>
      </c>
      <c r="U115" s="32">
        <v>5.5111111111111111</v>
      </c>
      <c r="V115" s="32">
        <v>0</v>
      </c>
      <c r="W115" s="37">
        <v>0</v>
      </c>
      <c r="X115" s="32">
        <v>35.808333333333323</v>
      </c>
      <c r="Y115" s="32">
        <v>0</v>
      </c>
      <c r="Z115" s="37">
        <v>0</v>
      </c>
      <c r="AA115" s="32">
        <v>0</v>
      </c>
      <c r="AB115" s="32">
        <v>0</v>
      </c>
      <c r="AC115" s="37" t="s">
        <v>636</v>
      </c>
      <c r="AD115" s="32">
        <v>108.35522222222225</v>
      </c>
      <c r="AE115" s="32">
        <v>0</v>
      </c>
      <c r="AF115" s="37">
        <v>0</v>
      </c>
      <c r="AG115" s="32">
        <v>14.639333333333335</v>
      </c>
      <c r="AH115" s="32">
        <v>0</v>
      </c>
      <c r="AI115" s="37">
        <v>0</v>
      </c>
      <c r="AJ115" s="32">
        <v>0</v>
      </c>
      <c r="AK115" s="32">
        <v>0</v>
      </c>
      <c r="AL115" s="37" t="s">
        <v>636</v>
      </c>
      <c r="AM115" t="s">
        <v>14</v>
      </c>
      <c r="AN115" s="34">
        <v>10</v>
      </c>
      <c r="AX115"/>
      <c r="AY115"/>
    </row>
    <row r="116" spans="1:51" x14ac:dyDescent="0.25">
      <c r="A116" t="s">
        <v>546</v>
      </c>
      <c r="B116" t="s">
        <v>204</v>
      </c>
      <c r="C116" t="s">
        <v>409</v>
      </c>
      <c r="D116" t="s">
        <v>480</v>
      </c>
      <c r="E116" s="32">
        <v>92.855555555555554</v>
      </c>
      <c r="F116" s="32">
        <v>425.93666666666667</v>
      </c>
      <c r="G116" s="32">
        <v>4.1311111111111112</v>
      </c>
      <c r="H116" s="37">
        <v>9.6988858541828069E-3</v>
      </c>
      <c r="I116" s="32">
        <v>351.93944444444446</v>
      </c>
      <c r="J116" s="32">
        <v>4.1311111111111112</v>
      </c>
      <c r="K116" s="37">
        <v>1.1738130454892019E-2</v>
      </c>
      <c r="L116" s="32">
        <v>76.436111111111117</v>
      </c>
      <c r="M116" s="32">
        <v>0</v>
      </c>
      <c r="N116" s="37">
        <v>0</v>
      </c>
      <c r="O116" s="32">
        <v>32.402777777777779</v>
      </c>
      <c r="P116" s="32">
        <v>0</v>
      </c>
      <c r="Q116" s="37">
        <v>0</v>
      </c>
      <c r="R116" s="32">
        <v>38.700000000000003</v>
      </c>
      <c r="S116" s="32">
        <v>0</v>
      </c>
      <c r="T116" s="37">
        <v>0</v>
      </c>
      <c r="U116" s="32">
        <v>5.333333333333333</v>
      </c>
      <c r="V116" s="32">
        <v>0</v>
      </c>
      <c r="W116" s="37">
        <v>0</v>
      </c>
      <c r="X116" s="32">
        <v>55.417222222222208</v>
      </c>
      <c r="Y116" s="32">
        <v>4.1311111111111112</v>
      </c>
      <c r="Z116" s="37">
        <v>7.4545618590289839E-2</v>
      </c>
      <c r="AA116" s="32">
        <v>29.963888888888889</v>
      </c>
      <c r="AB116" s="32">
        <v>0</v>
      </c>
      <c r="AC116" s="37">
        <v>0</v>
      </c>
      <c r="AD116" s="32">
        <v>264.11944444444447</v>
      </c>
      <c r="AE116" s="32">
        <v>0</v>
      </c>
      <c r="AF116" s="37">
        <v>0</v>
      </c>
      <c r="AG116" s="32">
        <v>0</v>
      </c>
      <c r="AH116" s="32">
        <v>0</v>
      </c>
      <c r="AI116" s="37" t="s">
        <v>636</v>
      </c>
      <c r="AJ116" s="32">
        <v>0</v>
      </c>
      <c r="AK116" s="32">
        <v>0</v>
      </c>
      <c r="AL116" s="37" t="s">
        <v>636</v>
      </c>
      <c r="AM116" t="s">
        <v>9</v>
      </c>
      <c r="AN116" s="34">
        <v>10</v>
      </c>
      <c r="AX116"/>
      <c r="AY116"/>
    </row>
    <row r="117" spans="1:51" x14ac:dyDescent="0.25">
      <c r="A117" t="s">
        <v>546</v>
      </c>
      <c r="B117" t="s">
        <v>206</v>
      </c>
      <c r="C117" t="s">
        <v>410</v>
      </c>
      <c r="D117" t="s">
        <v>485</v>
      </c>
      <c r="E117" s="32">
        <v>68.233333333333334</v>
      </c>
      <c r="F117" s="32">
        <v>257.55233333333331</v>
      </c>
      <c r="G117" s="32">
        <v>4.4444444444444446</v>
      </c>
      <c r="H117" s="37">
        <v>1.7256471284584667E-2</v>
      </c>
      <c r="I117" s="32">
        <v>239.5022222222222</v>
      </c>
      <c r="J117" s="32">
        <v>4.4444444444444446</v>
      </c>
      <c r="K117" s="37">
        <v>1.8557007125890739E-2</v>
      </c>
      <c r="L117" s="32">
        <v>63.985333333333358</v>
      </c>
      <c r="M117" s="32">
        <v>4.4444444444444446</v>
      </c>
      <c r="N117" s="37">
        <v>6.9460362444171211E-2</v>
      </c>
      <c r="O117" s="32">
        <v>53.585333333333359</v>
      </c>
      <c r="P117" s="32">
        <v>4.4444444444444446</v>
      </c>
      <c r="Q117" s="37">
        <v>8.2941435052709248E-2</v>
      </c>
      <c r="R117" s="32">
        <v>5.6</v>
      </c>
      <c r="S117" s="32">
        <v>0</v>
      </c>
      <c r="T117" s="37">
        <v>0</v>
      </c>
      <c r="U117" s="32">
        <v>4.8</v>
      </c>
      <c r="V117" s="32">
        <v>0</v>
      </c>
      <c r="W117" s="37">
        <v>0</v>
      </c>
      <c r="X117" s="32">
        <v>27.241666666666678</v>
      </c>
      <c r="Y117" s="32">
        <v>0</v>
      </c>
      <c r="Z117" s="37">
        <v>0</v>
      </c>
      <c r="AA117" s="32">
        <v>7.6501111111111113</v>
      </c>
      <c r="AB117" s="32">
        <v>0</v>
      </c>
      <c r="AC117" s="37">
        <v>0</v>
      </c>
      <c r="AD117" s="32">
        <v>119.05466666666663</v>
      </c>
      <c r="AE117" s="32">
        <v>0</v>
      </c>
      <c r="AF117" s="37">
        <v>0</v>
      </c>
      <c r="AG117" s="32">
        <v>39.620555555555548</v>
      </c>
      <c r="AH117" s="32">
        <v>0</v>
      </c>
      <c r="AI117" s="37">
        <v>0</v>
      </c>
      <c r="AJ117" s="32">
        <v>0</v>
      </c>
      <c r="AK117" s="32">
        <v>0</v>
      </c>
      <c r="AL117" s="37" t="s">
        <v>636</v>
      </c>
      <c r="AM117" t="s">
        <v>11</v>
      </c>
      <c r="AN117" s="34">
        <v>10</v>
      </c>
      <c r="AX117"/>
      <c r="AY117"/>
    </row>
    <row r="118" spans="1:51" x14ac:dyDescent="0.25">
      <c r="A118" t="s">
        <v>546</v>
      </c>
      <c r="B118" t="s">
        <v>193</v>
      </c>
      <c r="C118" t="s">
        <v>406</v>
      </c>
      <c r="D118" t="s">
        <v>481</v>
      </c>
      <c r="E118" s="32">
        <v>66.533333333333331</v>
      </c>
      <c r="F118" s="32">
        <v>300.05655555555552</v>
      </c>
      <c r="G118" s="32">
        <v>7.9823333333333348</v>
      </c>
      <c r="H118" s="37">
        <v>2.6602762664371799E-2</v>
      </c>
      <c r="I118" s="32">
        <v>278.13777777777779</v>
      </c>
      <c r="J118" s="32">
        <v>7.9823333333333348</v>
      </c>
      <c r="K118" s="37">
        <v>2.8699205829245303E-2</v>
      </c>
      <c r="L118" s="32">
        <v>55.24111111111111</v>
      </c>
      <c r="M118" s="32">
        <v>6.8514444444444456</v>
      </c>
      <c r="N118" s="37">
        <v>0.12402799847134785</v>
      </c>
      <c r="O118" s="32">
        <v>33.381555555555558</v>
      </c>
      <c r="P118" s="32">
        <v>6.8514444444444456</v>
      </c>
      <c r="Q118" s="37">
        <v>0.20524641019325379</v>
      </c>
      <c r="R118" s="32">
        <v>15.303999999999997</v>
      </c>
      <c r="S118" s="32">
        <v>0</v>
      </c>
      <c r="T118" s="37">
        <v>0</v>
      </c>
      <c r="U118" s="32">
        <v>6.5555555555555554</v>
      </c>
      <c r="V118" s="32">
        <v>0</v>
      </c>
      <c r="W118" s="37">
        <v>0</v>
      </c>
      <c r="X118" s="32">
        <v>60.552666666666681</v>
      </c>
      <c r="Y118" s="32">
        <v>9.5333333333333339E-2</v>
      </c>
      <c r="Z118" s="37">
        <v>1.5743870349778151E-3</v>
      </c>
      <c r="AA118" s="32">
        <v>5.9222222222222225E-2</v>
      </c>
      <c r="AB118" s="32">
        <v>0</v>
      </c>
      <c r="AC118" s="37">
        <v>0</v>
      </c>
      <c r="AD118" s="32">
        <v>184.20355555555554</v>
      </c>
      <c r="AE118" s="32">
        <v>1.0355555555555556</v>
      </c>
      <c r="AF118" s="37">
        <v>5.6218000376395197E-3</v>
      </c>
      <c r="AG118" s="32">
        <v>0</v>
      </c>
      <c r="AH118" s="32">
        <v>0</v>
      </c>
      <c r="AI118" s="37" t="s">
        <v>636</v>
      </c>
      <c r="AJ118" s="32">
        <v>0</v>
      </c>
      <c r="AK118" s="32">
        <v>0</v>
      </c>
      <c r="AL118" s="37" t="s">
        <v>636</v>
      </c>
      <c r="AM118" t="s">
        <v>1</v>
      </c>
      <c r="AN118" s="34">
        <v>10</v>
      </c>
      <c r="AX118"/>
      <c r="AY118"/>
    </row>
    <row r="119" spans="1:51" x14ac:dyDescent="0.25">
      <c r="A119" t="s">
        <v>546</v>
      </c>
      <c r="B119" t="s">
        <v>242</v>
      </c>
      <c r="C119" t="s">
        <v>415</v>
      </c>
      <c r="D119" t="s">
        <v>479</v>
      </c>
      <c r="E119" s="32">
        <v>72.777777777777771</v>
      </c>
      <c r="F119" s="32">
        <v>319.76822222222233</v>
      </c>
      <c r="G119" s="32">
        <v>2.9738888888888892</v>
      </c>
      <c r="H119" s="37">
        <v>9.3001389200650167E-3</v>
      </c>
      <c r="I119" s="32">
        <v>298.75988888888901</v>
      </c>
      <c r="J119" s="32">
        <v>2.9738888888888892</v>
      </c>
      <c r="K119" s="37">
        <v>9.9541103056002955E-3</v>
      </c>
      <c r="L119" s="32">
        <v>47.416333333333327</v>
      </c>
      <c r="M119" s="32">
        <v>0.34755555555555556</v>
      </c>
      <c r="N119" s="37">
        <v>7.3298699229285749E-3</v>
      </c>
      <c r="O119" s="32">
        <v>36.158000000000001</v>
      </c>
      <c r="P119" s="32">
        <v>0.34755555555555556</v>
      </c>
      <c r="Q119" s="37">
        <v>9.6121343977973207E-3</v>
      </c>
      <c r="R119" s="32">
        <v>5.613888888888888</v>
      </c>
      <c r="S119" s="32">
        <v>0</v>
      </c>
      <c r="T119" s="37">
        <v>0</v>
      </c>
      <c r="U119" s="32">
        <v>5.6444444444444422</v>
      </c>
      <c r="V119" s="32">
        <v>0</v>
      </c>
      <c r="W119" s="37">
        <v>0</v>
      </c>
      <c r="X119" s="32">
        <v>72.63033333333334</v>
      </c>
      <c r="Y119" s="32">
        <v>1.4353333333333333</v>
      </c>
      <c r="Z119" s="37">
        <v>1.9762174665314308E-2</v>
      </c>
      <c r="AA119" s="32">
        <v>9.7499999999999982</v>
      </c>
      <c r="AB119" s="32">
        <v>0</v>
      </c>
      <c r="AC119" s="37">
        <v>0</v>
      </c>
      <c r="AD119" s="32">
        <v>189.97155555555565</v>
      </c>
      <c r="AE119" s="32">
        <v>1.1910000000000001</v>
      </c>
      <c r="AF119" s="37">
        <v>6.2693596234290015E-3</v>
      </c>
      <c r="AG119" s="32">
        <v>0</v>
      </c>
      <c r="AH119" s="32">
        <v>0</v>
      </c>
      <c r="AI119" s="37" t="s">
        <v>636</v>
      </c>
      <c r="AJ119" s="32">
        <v>0</v>
      </c>
      <c r="AK119" s="32">
        <v>0</v>
      </c>
      <c r="AL119" s="37" t="s">
        <v>636</v>
      </c>
      <c r="AM119" t="s">
        <v>47</v>
      </c>
      <c r="AN119" s="34">
        <v>10</v>
      </c>
      <c r="AX119"/>
      <c r="AY119"/>
    </row>
    <row r="120" spans="1:51" x14ac:dyDescent="0.25">
      <c r="A120" t="s">
        <v>546</v>
      </c>
      <c r="B120" t="s">
        <v>355</v>
      </c>
      <c r="C120" t="s">
        <v>406</v>
      </c>
      <c r="D120" t="s">
        <v>481</v>
      </c>
      <c r="E120" s="32">
        <v>17.933333333333334</v>
      </c>
      <c r="F120" s="32">
        <v>130.96822222222221</v>
      </c>
      <c r="G120" s="32">
        <v>14.266666666666667</v>
      </c>
      <c r="H120" s="37">
        <v>0.1089322770409107</v>
      </c>
      <c r="I120" s="32">
        <v>125.36822222222223</v>
      </c>
      <c r="J120" s="32">
        <v>14.266666666666667</v>
      </c>
      <c r="K120" s="37">
        <v>0.11379810939153463</v>
      </c>
      <c r="L120" s="32">
        <v>36.237333333333332</v>
      </c>
      <c r="M120" s="32">
        <v>1.5111111111111111</v>
      </c>
      <c r="N120" s="37">
        <v>4.1700394927269603E-2</v>
      </c>
      <c r="O120" s="32">
        <v>30.637333333333331</v>
      </c>
      <c r="P120" s="32">
        <v>1.5111111111111111</v>
      </c>
      <c r="Q120" s="37">
        <v>4.932254040096324E-2</v>
      </c>
      <c r="R120" s="32">
        <v>0</v>
      </c>
      <c r="S120" s="32">
        <v>0</v>
      </c>
      <c r="T120" s="37" t="s">
        <v>636</v>
      </c>
      <c r="U120" s="32">
        <v>5.6</v>
      </c>
      <c r="V120" s="32">
        <v>0</v>
      </c>
      <c r="W120" s="37">
        <v>0</v>
      </c>
      <c r="X120" s="32">
        <v>11.422222222222222</v>
      </c>
      <c r="Y120" s="32">
        <v>0</v>
      </c>
      <c r="Z120" s="37">
        <v>0</v>
      </c>
      <c r="AA120" s="32">
        <v>0</v>
      </c>
      <c r="AB120" s="32">
        <v>0</v>
      </c>
      <c r="AC120" s="37" t="s">
        <v>636</v>
      </c>
      <c r="AD120" s="32">
        <v>81.305888888888887</v>
      </c>
      <c r="AE120" s="32">
        <v>12.755555555555556</v>
      </c>
      <c r="AF120" s="37">
        <v>0.15688353857107523</v>
      </c>
      <c r="AG120" s="32">
        <v>2.0027777777777778</v>
      </c>
      <c r="AH120" s="32">
        <v>0</v>
      </c>
      <c r="AI120" s="37">
        <v>0</v>
      </c>
      <c r="AJ120" s="32">
        <v>0</v>
      </c>
      <c r="AK120" s="32">
        <v>0</v>
      </c>
      <c r="AL120" s="37" t="s">
        <v>636</v>
      </c>
      <c r="AM120" t="s">
        <v>163</v>
      </c>
      <c r="AN120" s="34">
        <v>10</v>
      </c>
      <c r="AX120"/>
      <c r="AY120"/>
    </row>
    <row r="121" spans="1:51" x14ac:dyDescent="0.25">
      <c r="A121" t="s">
        <v>546</v>
      </c>
      <c r="B121" t="s">
        <v>258</v>
      </c>
      <c r="C121" t="s">
        <v>406</v>
      </c>
      <c r="D121" t="s">
        <v>481</v>
      </c>
      <c r="E121" s="32">
        <v>81.022222222222226</v>
      </c>
      <c r="F121" s="32">
        <v>298.64344444444436</v>
      </c>
      <c r="G121" s="32">
        <v>5.1184444444444441</v>
      </c>
      <c r="H121" s="37">
        <v>1.7138981416337806E-2</v>
      </c>
      <c r="I121" s="32">
        <v>286.20022222222218</v>
      </c>
      <c r="J121" s="32">
        <v>5.1184444444444441</v>
      </c>
      <c r="K121" s="37">
        <v>1.7884138610032914E-2</v>
      </c>
      <c r="L121" s="32">
        <v>58.969666666666654</v>
      </c>
      <c r="M121" s="32">
        <v>0.1388888888888889</v>
      </c>
      <c r="N121" s="37">
        <v>2.3552598605309327E-3</v>
      </c>
      <c r="O121" s="32">
        <v>53.280777777777764</v>
      </c>
      <c r="P121" s="32">
        <v>0.1388888888888889</v>
      </c>
      <c r="Q121" s="37">
        <v>2.6067353871627673E-3</v>
      </c>
      <c r="R121" s="32">
        <v>0</v>
      </c>
      <c r="S121" s="32">
        <v>0</v>
      </c>
      <c r="T121" s="37" t="s">
        <v>636</v>
      </c>
      <c r="U121" s="32">
        <v>5.6888888888888891</v>
      </c>
      <c r="V121" s="32">
        <v>0</v>
      </c>
      <c r="W121" s="37">
        <v>0</v>
      </c>
      <c r="X121" s="32">
        <v>56.593888888888877</v>
      </c>
      <c r="Y121" s="32">
        <v>1.617</v>
      </c>
      <c r="Z121" s="37">
        <v>2.8571989515946958E-2</v>
      </c>
      <c r="AA121" s="32">
        <v>6.7543333333333315</v>
      </c>
      <c r="AB121" s="32">
        <v>0</v>
      </c>
      <c r="AC121" s="37">
        <v>0</v>
      </c>
      <c r="AD121" s="32">
        <v>175.99222222222221</v>
      </c>
      <c r="AE121" s="32">
        <v>3.0292222222222223</v>
      </c>
      <c r="AF121" s="37">
        <v>1.7212250541374936E-2</v>
      </c>
      <c r="AG121" s="32">
        <v>0.33333333333333331</v>
      </c>
      <c r="AH121" s="32">
        <v>0.33333333333333331</v>
      </c>
      <c r="AI121" s="37">
        <v>1</v>
      </c>
      <c r="AJ121" s="32">
        <v>0</v>
      </c>
      <c r="AK121" s="32">
        <v>0</v>
      </c>
      <c r="AL121" s="37" t="s">
        <v>636</v>
      </c>
      <c r="AM121" t="s">
        <v>63</v>
      </c>
      <c r="AN121" s="34">
        <v>10</v>
      </c>
      <c r="AX121"/>
      <c r="AY121"/>
    </row>
    <row r="122" spans="1:51" x14ac:dyDescent="0.25">
      <c r="A122" t="s">
        <v>546</v>
      </c>
      <c r="B122" t="s">
        <v>260</v>
      </c>
      <c r="C122" t="s">
        <v>438</v>
      </c>
      <c r="D122" t="s">
        <v>473</v>
      </c>
      <c r="E122" s="32">
        <v>55.222222222222221</v>
      </c>
      <c r="F122" s="32">
        <v>247.55544444444456</v>
      </c>
      <c r="G122" s="32">
        <v>6.5333333333333332</v>
      </c>
      <c r="H122" s="37">
        <v>2.6391394251074608E-2</v>
      </c>
      <c r="I122" s="32">
        <v>218.57111111111121</v>
      </c>
      <c r="J122" s="32">
        <v>6.5333333333333332</v>
      </c>
      <c r="K122" s="37">
        <v>2.9891110952957073E-2</v>
      </c>
      <c r="L122" s="32">
        <v>79.996111111111119</v>
      </c>
      <c r="M122" s="32">
        <v>0</v>
      </c>
      <c r="N122" s="37">
        <v>0</v>
      </c>
      <c r="O122" s="32">
        <v>61.496333333333347</v>
      </c>
      <c r="P122" s="32">
        <v>0</v>
      </c>
      <c r="Q122" s="37">
        <v>0</v>
      </c>
      <c r="R122" s="32">
        <v>13.505333333333333</v>
      </c>
      <c r="S122" s="32">
        <v>0</v>
      </c>
      <c r="T122" s="37">
        <v>0</v>
      </c>
      <c r="U122" s="32">
        <v>4.9944444444444445</v>
      </c>
      <c r="V122" s="32">
        <v>0</v>
      </c>
      <c r="W122" s="37">
        <v>0</v>
      </c>
      <c r="X122" s="32">
        <v>24.716444444444456</v>
      </c>
      <c r="Y122" s="32">
        <v>1.711111111111111</v>
      </c>
      <c r="Z122" s="37">
        <v>6.9229662662734628E-2</v>
      </c>
      <c r="AA122" s="32">
        <v>10.484555555555554</v>
      </c>
      <c r="AB122" s="32">
        <v>0</v>
      </c>
      <c r="AC122" s="37">
        <v>0</v>
      </c>
      <c r="AD122" s="32">
        <v>115.82633333333341</v>
      </c>
      <c r="AE122" s="32">
        <v>4.822222222222222</v>
      </c>
      <c r="AF122" s="37">
        <v>4.1633211407499898E-2</v>
      </c>
      <c r="AG122" s="32">
        <v>16.532000000000004</v>
      </c>
      <c r="AH122" s="32">
        <v>0</v>
      </c>
      <c r="AI122" s="37">
        <v>0</v>
      </c>
      <c r="AJ122" s="32">
        <v>0</v>
      </c>
      <c r="AK122" s="32">
        <v>0</v>
      </c>
      <c r="AL122" s="37" t="s">
        <v>636</v>
      </c>
      <c r="AM122" t="s">
        <v>65</v>
      </c>
      <c r="AN122" s="34">
        <v>10</v>
      </c>
      <c r="AX122"/>
      <c r="AY122"/>
    </row>
    <row r="123" spans="1:51" x14ac:dyDescent="0.25">
      <c r="A123" t="s">
        <v>546</v>
      </c>
      <c r="B123" t="s">
        <v>261</v>
      </c>
      <c r="C123" t="s">
        <v>439</v>
      </c>
      <c r="D123" t="s">
        <v>477</v>
      </c>
      <c r="E123" s="32">
        <v>51.9</v>
      </c>
      <c r="F123" s="32">
        <v>193.38344444444445</v>
      </c>
      <c r="G123" s="32">
        <v>19.041444444444444</v>
      </c>
      <c r="H123" s="37">
        <v>9.8464708285381203E-2</v>
      </c>
      <c r="I123" s="32">
        <v>178.73888888888888</v>
      </c>
      <c r="J123" s="32">
        <v>19.041444444444444</v>
      </c>
      <c r="K123" s="37">
        <v>0.10653218537282814</v>
      </c>
      <c r="L123" s="32">
        <v>51.239444444444437</v>
      </c>
      <c r="M123" s="32">
        <v>5.4962222222222215</v>
      </c>
      <c r="N123" s="37">
        <v>0.10726545304724008</v>
      </c>
      <c r="O123" s="32">
        <v>36.594888888888882</v>
      </c>
      <c r="P123" s="32">
        <v>5.4962222222222215</v>
      </c>
      <c r="Q123" s="37">
        <v>0.15019097991826424</v>
      </c>
      <c r="R123" s="32">
        <v>9.2334444444444426</v>
      </c>
      <c r="S123" s="32">
        <v>0</v>
      </c>
      <c r="T123" s="37">
        <v>0</v>
      </c>
      <c r="U123" s="32">
        <v>5.4111111111111114</v>
      </c>
      <c r="V123" s="32">
        <v>0</v>
      </c>
      <c r="W123" s="37">
        <v>0</v>
      </c>
      <c r="X123" s="32">
        <v>20.638333333333325</v>
      </c>
      <c r="Y123" s="32">
        <v>1.4666666666666666</v>
      </c>
      <c r="Z123" s="37">
        <v>7.106516999111688E-2</v>
      </c>
      <c r="AA123" s="32">
        <v>0</v>
      </c>
      <c r="AB123" s="32">
        <v>0</v>
      </c>
      <c r="AC123" s="37" t="s">
        <v>636</v>
      </c>
      <c r="AD123" s="32">
        <v>108.86655555555558</v>
      </c>
      <c r="AE123" s="32">
        <v>12.078555555555557</v>
      </c>
      <c r="AF123" s="37">
        <v>0.11094826591984681</v>
      </c>
      <c r="AG123" s="32">
        <v>12.639111111111111</v>
      </c>
      <c r="AH123" s="32">
        <v>0</v>
      </c>
      <c r="AI123" s="37">
        <v>0</v>
      </c>
      <c r="AJ123" s="32">
        <v>0</v>
      </c>
      <c r="AK123" s="32">
        <v>0</v>
      </c>
      <c r="AL123" s="37" t="s">
        <v>636</v>
      </c>
      <c r="AM123" t="s">
        <v>66</v>
      </c>
      <c r="AN123" s="34">
        <v>10</v>
      </c>
      <c r="AX123"/>
      <c r="AY123"/>
    </row>
    <row r="124" spans="1:51" x14ac:dyDescent="0.25">
      <c r="A124" t="s">
        <v>546</v>
      </c>
      <c r="B124" t="s">
        <v>238</v>
      </c>
      <c r="C124" t="s">
        <v>429</v>
      </c>
      <c r="D124" t="s">
        <v>482</v>
      </c>
      <c r="E124" s="32">
        <v>55.055555555555557</v>
      </c>
      <c r="F124" s="32">
        <v>226.60488888888881</v>
      </c>
      <c r="G124" s="32">
        <v>2.8601111111111113</v>
      </c>
      <c r="H124" s="37">
        <v>1.2621577253408288E-2</v>
      </c>
      <c r="I124" s="32">
        <v>203.59166666666658</v>
      </c>
      <c r="J124" s="32">
        <v>2.8601111111111113</v>
      </c>
      <c r="K124" s="37">
        <v>1.4048272004147742E-2</v>
      </c>
      <c r="L124" s="32">
        <v>54.76122222222223</v>
      </c>
      <c r="M124" s="32">
        <v>0.91155555555555545</v>
      </c>
      <c r="N124" s="37">
        <v>1.6646004573390331E-2</v>
      </c>
      <c r="O124" s="32">
        <v>47.030777777777786</v>
      </c>
      <c r="P124" s="32">
        <v>0.91155555555555545</v>
      </c>
      <c r="Q124" s="37">
        <v>1.9382106752788359E-2</v>
      </c>
      <c r="R124" s="32">
        <v>2.3193333333333328</v>
      </c>
      <c r="S124" s="32">
        <v>0</v>
      </c>
      <c r="T124" s="37">
        <v>0</v>
      </c>
      <c r="U124" s="32">
        <v>5.4111111111111114</v>
      </c>
      <c r="V124" s="32">
        <v>0</v>
      </c>
      <c r="W124" s="37">
        <v>0</v>
      </c>
      <c r="X124" s="32">
        <v>19.023555555555546</v>
      </c>
      <c r="Y124" s="32">
        <v>1.9485555555555556</v>
      </c>
      <c r="Z124" s="37">
        <v>0.1024285680910217</v>
      </c>
      <c r="AA124" s="32">
        <v>15.282777777777778</v>
      </c>
      <c r="AB124" s="32">
        <v>0</v>
      </c>
      <c r="AC124" s="37">
        <v>0</v>
      </c>
      <c r="AD124" s="32">
        <v>137.53733333333327</v>
      </c>
      <c r="AE124" s="32">
        <v>0</v>
      </c>
      <c r="AF124" s="37">
        <v>0</v>
      </c>
      <c r="AG124" s="32">
        <v>0</v>
      </c>
      <c r="AH124" s="32">
        <v>0</v>
      </c>
      <c r="AI124" s="37" t="s">
        <v>636</v>
      </c>
      <c r="AJ124" s="32">
        <v>0</v>
      </c>
      <c r="AK124" s="32">
        <v>0</v>
      </c>
      <c r="AL124" s="37" t="s">
        <v>636</v>
      </c>
      <c r="AM124" t="s">
        <v>43</v>
      </c>
      <c r="AN124" s="34">
        <v>10</v>
      </c>
      <c r="AX124"/>
      <c r="AY124"/>
    </row>
    <row r="125" spans="1:51" x14ac:dyDescent="0.25">
      <c r="A125" t="s">
        <v>546</v>
      </c>
      <c r="B125" t="s">
        <v>254</v>
      </c>
      <c r="C125" t="s">
        <v>436</v>
      </c>
      <c r="D125" t="s">
        <v>494</v>
      </c>
      <c r="E125" s="32">
        <v>55.644444444444446</v>
      </c>
      <c r="F125" s="32">
        <v>233.18800000000005</v>
      </c>
      <c r="G125" s="32">
        <v>20.544333333333334</v>
      </c>
      <c r="H125" s="37">
        <v>8.8102017828247295E-2</v>
      </c>
      <c r="I125" s="32">
        <v>213.65588888888894</v>
      </c>
      <c r="J125" s="32">
        <v>20.544333333333334</v>
      </c>
      <c r="K125" s="37">
        <v>9.6156176364590396E-2</v>
      </c>
      <c r="L125" s="32">
        <v>37.310555555555553</v>
      </c>
      <c r="M125" s="32">
        <v>3.2848888888888887</v>
      </c>
      <c r="N125" s="37">
        <v>8.804181122410995E-2</v>
      </c>
      <c r="O125" s="32">
        <v>28.667333333333332</v>
      </c>
      <c r="P125" s="32">
        <v>3.2848888888888887</v>
      </c>
      <c r="Q125" s="37">
        <v>0.11458648248490345</v>
      </c>
      <c r="R125" s="32">
        <v>3.2598888888888888</v>
      </c>
      <c r="S125" s="32">
        <v>0</v>
      </c>
      <c r="T125" s="37">
        <v>0</v>
      </c>
      <c r="U125" s="32">
        <v>5.3833333333333337</v>
      </c>
      <c r="V125" s="32">
        <v>0</v>
      </c>
      <c r="W125" s="37">
        <v>0</v>
      </c>
      <c r="X125" s="32">
        <v>33.614777777777789</v>
      </c>
      <c r="Y125" s="32">
        <v>3.9490000000000003</v>
      </c>
      <c r="Z125" s="37">
        <v>0.11747809329891282</v>
      </c>
      <c r="AA125" s="32">
        <v>10.888888888888889</v>
      </c>
      <c r="AB125" s="32">
        <v>0</v>
      </c>
      <c r="AC125" s="37">
        <v>0</v>
      </c>
      <c r="AD125" s="32">
        <v>123.70844444444448</v>
      </c>
      <c r="AE125" s="32">
        <v>13.310444444444444</v>
      </c>
      <c r="AF125" s="37">
        <v>0.10759527778576147</v>
      </c>
      <c r="AG125" s="32">
        <v>27.665333333333333</v>
      </c>
      <c r="AH125" s="32">
        <v>0</v>
      </c>
      <c r="AI125" s="37">
        <v>0</v>
      </c>
      <c r="AJ125" s="32">
        <v>0</v>
      </c>
      <c r="AK125" s="32">
        <v>0</v>
      </c>
      <c r="AL125" s="37" t="s">
        <v>636</v>
      </c>
      <c r="AM125" t="s">
        <v>59</v>
      </c>
      <c r="AN125" s="34">
        <v>10</v>
      </c>
      <c r="AX125"/>
      <c r="AY125"/>
    </row>
    <row r="126" spans="1:51" x14ac:dyDescent="0.25">
      <c r="A126" t="s">
        <v>546</v>
      </c>
      <c r="B126" t="s">
        <v>306</v>
      </c>
      <c r="C126" t="s">
        <v>391</v>
      </c>
      <c r="D126" t="s">
        <v>478</v>
      </c>
      <c r="E126" s="32">
        <v>74.966666666666669</v>
      </c>
      <c r="F126" s="32">
        <v>358.82555555555552</v>
      </c>
      <c r="G126" s="32">
        <v>35.321222222222218</v>
      </c>
      <c r="H126" s="37">
        <v>9.8435637248678556E-2</v>
      </c>
      <c r="I126" s="32">
        <v>328.0907777777777</v>
      </c>
      <c r="J126" s="32">
        <v>35.310111111111112</v>
      </c>
      <c r="K126" s="37">
        <v>0.10762299187521614</v>
      </c>
      <c r="L126" s="32">
        <v>66.516999999999996</v>
      </c>
      <c r="M126" s="32">
        <v>6.1411111111111119</v>
      </c>
      <c r="N126" s="37">
        <v>9.232393389826829E-2</v>
      </c>
      <c r="O126" s="32">
        <v>51.661222222222214</v>
      </c>
      <c r="P126" s="32">
        <v>6.1300000000000008</v>
      </c>
      <c r="Q126" s="37">
        <v>0.11865766500125823</v>
      </c>
      <c r="R126" s="32">
        <v>9.4724444444444451</v>
      </c>
      <c r="S126" s="32">
        <v>1.1111111111111112E-2</v>
      </c>
      <c r="T126" s="37">
        <v>1.1729930089616665E-3</v>
      </c>
      <c r="U126" s="32">
        <v>5.3833333333333337</v>
      </c>
      <c r="V126" s="32">
        <v>0</v>
      </c>
      <c r="W126" s="37">
        <v>0</v>
      </c>
      <c r="X126" s="32">
        <v>58.141111111111101</v>
      </c>
      <c r="Y126" s="32">
        <v>13.021333333333335</v>
      </c>
      <c r="Z126" s="37">
        <v>0.22396086150553257</v>
      </c>
      <c r="AA126" s="32">
        <v>15.879</v>
      </c>
      <c r="AB126" s="32">
        <v>0</v>
      </c>
      <c r="AC126" s="37">
        <v>0</v>
      </c>
      <c r="AD126" s="32">
        <v>200.27344444444441</v>
      </c>
      <c r="AE126" s="32">
        <v>16.158777777777775</v>
      </c>
      <c r="AF126" s="37">
        <v>8.0683576510115887E-2</v>
      </c>
      <c r="AG126" s="32">
        <v>18.015000000000008</v>
      </c>
      <c r="AH126" s="32">
        <v>0</v>
      </c>
      <c r="AI126" s="37">
        <v>0</v>
      </c>
      <c r="AJ126" s="32">
        <v>0</v>
      </c>
      <c r="AK126" s="32">
        <v>0</v>
      </c>
      <c r="AL126" s="37" t="s">
        <v>636</v>
      </c>
      <c r="AM126" t="s">
        <v>111</v>
      </c>
      <c r="AN126" s="34">
        <v>10</v>
      </c>
      <c r="AX126"/>
      <c r="AY126"/>
    </row>
    <row r="127" spans="1:51" x14ac:dyDescent="0.25">
      <c r="A127" t="s">
        <v>546</v>
      </c>
      <c r="B127" t="s">
        <v>376</v>
      </c>
      <c r="C127" t="s">
        <v>430</v>
      </c>
      <c r="D127" t="s">
        <v>492</v>
      </c>
      <c r="E127" s="32">
        <v>54.322222222222223</v>
      </c>
      <c r="F127" s="32">
        <v>255.9328888888889</v>
      </c>
      <c r="G127" s="32">
        <v>2.5277777777777777</v>
      </c>
      <c r="H127" s="37">
        <v>9.8767211543303885E-3</v>
      </c>
      <c r="I127" s="32">
        <v>224.52088888888889</v>
      </c>
      <c r="J127" s="32">
        <v>2.5277777777777777</v>
      </c>
      <c r="K127" s="37">
        <v>1.1258541645221824E-2</v>
      </c>
      <c r="L127" s="32">
        <v>72.145000000000024</v>
      </c>
      <c r="M127" s="32">
        <v>0</v>
      </c>
      <c r="N127" s="37">
        <v>0</v>
      </c>
      <c r="O127" s="32">
        <v>42.231666666666683</v>
      </c>
      <c r="P127" s="32">
        <v>0</v>
      </c>
      <c r="Q127" s="37">
        <v>0</v>
      </c>
      <c r="R127" s="32">
        <v>24.779999999999994</v>
      </c>
      <c r="S127" s="32">
        <v>0</v>
      </c>
      <c r="T127" s="37">
        <v>0</v>
      </c>
      <c r="U127" s="32">
        <v>5.1333333333333337</v>
      </c>
      <c r="V127" s="32">
        <v>0</v>
      </c>
      <c r="W127" s="37">
        <v>0</v>
      </c>
      <c r="X127" s="32">
        <v>47.644333333333343</v>
      </c>
      <c r="Y127" s="32">
        <v>0</v>
      </c>
      <c r="Z127" s="37">
        <v>0</v>
      </c>
      <c r="AA127" s="32">
        <v>1.4986666666666666</v>
      </c>
      <c r="AB127" s="32">
        <v>0</v>
      </c>
      <c r="AC127" s="37">
        <v>0</v>
      </c>
      <c r="AD127" s="32">
        <v>126.33811111111109</v>
      </c>
      <c r="AE127" s="32">
        <v>2.5277777777777777</v>
      </c>
      <c r="AF127" s="37">
        <v>2.0008038394326338E-2</v>
      </c>
      <c r="AG127" s="32">
        <v>8.3067777777777785</v>
      </c>
      <c r="AH127" s="32">
        <v>0</v>
      </c>
      <c r="AI127" s="37">
        <v>0</v>
      </c>
      <c r="AJ127" s="32">
        <v>0</v>
      </c>
      <c r="AK127" s="32">
        <v>0</v>
      </c>
      <c r="AL127" s="37" t="s">
        <v>636</v>
      </c>
      <c r="AM127" t="s">
        <v>184</v>
      </c>
      <c r="AN127" s="34">
        <v>10</v>
      </c>
      <c r="AX127"/>
      <c r="AY127"/>
    </row>
    <row r="128" spans="1:51" x14ac:dyDescent="0.25">
      <c r="A128" t="s">
        <v>546</v>
      </c>
      <c r="B128" t="s">
        <v>335</v>
      </c>
      <c r="C128" t="s">
        <v>459</v>
      </c>
      <c r="D128" t="s">
        <v>479</v>
      </c>
      <c r="E128" s="32">
        <v>52.06666666666667</v>
      </c>
      <c r="F128" s="32">
        <v>224.65333333333328</v>
      </c>
      <c r="G128" s="32">
        <v>132.54222222222228</v>
      </c>
      <c r="H128" s="37">
        <v>0.58998555799552932</v>
      </c>
      <c r="I128" s="32">
        <v>203.36011111111105</v>
      </c>
      <c r="J128" s="32">
        <v>132.54222222222228</v>
      </c>
      <c r="K128" s="37">
        <v>0.65176116150823904</v>
      </c>
      <c r="L128" s="32">
        <v>50.43255555555556</v>
      </c>
      <c r="M128" s="32">
        <v>20.293222222222216</v>
      </c>
      <c r="N128" s="37">
        <v>0.4023833811052383</v>
      </c>
      <c r="O128" s="32">
        <v>29.139333333333333</v>
      </c>
      <c r="P128" s="32">
        <v>20.293222222222216</v>
      </c>
      <c r="Q128" s="37">
        <v>0.69642026432389947</v>
      </c>
      <c r="R128" s="32">
        <v>15.871</v>
      </c>
      <c r="S128" s="32">
        <v>0</v>
      </c>
      <c r="T128" s="37">
        <v>0</v>
      </c>
      <c r="U128" s="32">
        <v>5.4222222222222225</v>
      </c>
      <c r="V128" s="32">
        <v>0</v>
      </c>
      <c r="W128" s="37">
        <v>0</v>
      </c>
      <c r="X128" s="32">
        <v>44.117888888888892</v>
      </c>
      <c r="Y128" s="32">
        <v>28.824777777777779</v>
      </c>
      <c r="Z128" s="37">
        <v>0.65335804825958732</v>
      </c>
      <c r="AA128" s="32">
        <v>0</v>
      </c>
      <c r="AB128" s="32">
        <v>0</v>
      </c>
      <c r="AC128" s="37" t="s">
        <v>636</v>
      </c>
      <c r="AD128" s="32">
        <v>114.88322222222217</v>
      </c>
      <c r="AE128" s="32">
        <v>83.424222222222269</v>
      </c>
      <c r="AF128" s="37">
        <v>0.7261654104796279</v>
      </c>
      <c r="AG128" s="32">
        <v>15.219666666666662</v>
      </c>
      <c r="AH128" s="32">
        <v>0</v>
      </c>
      <c r="AI128" s="37">
        <v>0</v>
      </c>
      <c r="AJ128" s="32">
        <v>0</v>
      </c>
      <c r="AK128" s="32">
        <v>0</v>
      </c>
      <c r="AL128" s="37" t="s">
        <v>636</v>
      </c>
      <c r="AM128" t="s">
        <v>142</v>
      </c>
      <c r="AN128" s="34">
        <v>10</v>
      </c>
      <c r="AX128"/>
      <c r="AY128"/>
    </row>
    <row r="129" spans="1:51" x14ac:dyDescent="0.25">
      <c r="A129" t="s">
        <v>546</v>
      </c>
      <c r="B129" t="s">
        <v>374</v>
      </c>
      <c r="C129" t="s">
        <v>409</v>
      </c>
      <c r="D129" t="s">
        <v>480</v>
      </c>
      <c r="E129" s="32">
        <v>75.24444444444444</v>
      </c>
      <c r="F129" s="32">
        <v>277.24211111111111</v>
      </c>
      <c r="G129" s="32">
        <v>87.371777777777766</v>
      </c>
      <c r="H129" s="37">
        <v>0.31514612779283568</v>
      </c>
      <c r="I129" s="32">
        <v>249.9903333333333</v>
      </c>
      <c r="J129" s="32">
        <v>77.012</v>
      </c>
      <c r="K129" s="37">
        <v>0.3080599116499172</v>
      </c>
      <c r="L129" s="32">
        <v>61.618777777777801</v>
      </c>
      <c r="M129" s="32">
        <v>10.661444444444443</v>
      </c>
      <c r="N129" s="37">
        <v>0.17302265362831307</v>
      </c>
      <c r="O129" s="32">
        <v>34.367000000000019</v>
      </c>
      <c r="P129" s="32">
        <v>0.30166666666666664</v>
      </c>
      <c r="Q129" s="37">
        <v>8.7778004093073733E-3</v>
      </c>
      <c r="R129" s="32">
        <v>21.829555555555558</v>
      </c>
      <c r="S129" s="32">
        <v>10.359777777777778</v>
      </c>
      <c r="T129" s="37">
        <v>0.47457575356550236</v>
      </c>
      <c r="U129" s="32">
        <v>5.4222222222222225</v>
      </c>
      <c r="V129" s="32">
        <v>0</v>
      </c>
      <c r="W129" s="37">
        <v>0</v>
      </c>
      <c r="X129" s="32">
        <v>67.741666666666646</v>
      </c>
      <c r="Y129" s="32">
        <v>23.81377777777778</v>
      </c>
      <c r="Z129" s="37">
        <v>0.35153811456923784</v>
      </c>
      <c r="AA129" s="32">
        <v>0</v>
      </c>
      <c r="AB129" s="32">
        <v>0</v>
      </c>
      <c r="AC129" s="37" t="s">
        <v>636</v>
      </c>
      <c r="AD129" s="32">
        <v>143.64377777777776</v>
      </c>
      <c r="AE129" s="32">
        <v>52.896555555555551</v>
      </c>
      <c r="AF129" s="37">
        <v>0.36824815090416574</v>
      </c>
      <c r="AG129" s="32">
        <v>4.2378888888888895</v>
      </c>
      <c r="AH129" s="32">
        <v>0</v>
      </c>
      <c r="AI129" s="37">
        <v>0</v>
      </c>
      <c r="AJ129" s="32">
        <v>0</v>
      </c>
      <c r="AK129" s="32">
        <v>0</v>
      </c>
      <c r="AL129" s="37" t="s">
        <v>636</v>
      </c>
      <c r="AM129" t="s">
        <v>182</v>
      </c>
      <c r="AN129" s="34">
        <v>10</v>
      </c>
      <c r="AX129"/>
      <c r="AY129"/>
    </row>
    <row r="130" spans="1:51" x14ac:dyDescent="0.25">
      <c r="A130" t="s">
        <v>546</v>
      </c>
      <c r="B130" t="s">
        <v>278</v>
      </c>
      <c r="C130" t="s">
        <v>444</v>
      </c>
      <c r="D130" t="s">
        <v>492</v>
      </c>
      <c r="E130" s="32">
        <v>88.844444444444449</v>
      </c>
      <c r="F130" s="32">
        <v>330.28244444444448</v>
      </c>
      <c r="G130" s="32">
        <v>106.87433333333334</v>
      </c>
      <c r="H130" s="37">
        <v>0.32358466255481</v>
      </c>
      <c r="I130" s="32">
        <v>295.85655555555559</v>
      </c>
      <c r="J130" s="32">
        <v>94.49488888888888</v>
      </c>
      <c r="K130" s="37">
        <v>0.31939427102248119</v>
      </c>
      <c r="L130" s="32">
        <v>88.648555555555546</v>
      </c>
      <c r="M130" s="32">
        <v>49.360333333333344</v>
      </c>
      <c r="N130" s="37">
        <v>0.5568092229365148</v>
      </c>
      <c r="O130" s="32">
        <v>55.545666666666662</v>
      </c>
      <c r="P130" s="32">
        <v>37.708000000000006</v>
      </c>
      <c r="Q130" s="37">
        <v>0.67886483794115371</v>
      </c>
      <c r="R130" s="32">
        <v>28.013999999999992</v>
      </c>
      <c r="S130" s="32">
        <v>11.652333333333337</v>
      </c>
      <c r="T130" s="37">
        <v>0.41594678851050687</v>
      </c>
      <c r="U130" s="32">
        <v>5.0888888888888886</v>
      </c>
      <c r="V130" s="32">
        <v>0</v>
      </c>
      <c r="W130" s="37">
        <v>0</v>
      </c>
      <c r="X130" s="32">
        <v>58.046000000000014</v>
      </c>
      <c r="Y130" s="32">
        <v>20.660444444444447</v>
      </c>
      <c r="Z130" s="37">
        <v>0.35593226827764951</v>
      </c>
      <c r="AA130" s="32">
        <v>1.3230000000000002</v>
      </c>
      <c r="AB130" s="32">
        <v>0.72711111111111104</v>
      </c>
      <c r="AC130" s="37">
        <v>0.54959267657680344</v>
      </c>
      <c r="AD130" s="32">
        <v>174.57188888888894</v>
      </c>
      <c r="AE130" s="32">
        <v>36.126444444444431</v>
      </c>
      <c r="AF130" s="37">
        <v>0.2069430804374128</v>
      </c>
      <c r="AG130" s="32">
        <v>7.6929999999999996</v>
      </c>
      <c r="AH130" s="32">
        <v>0</v>
      </c>
      <c r="AI130" s="37">
        <v>0</v>
      </c>
      <c r="AJ130" s="32">
        <v>0</v>
      </c>
      <c r="AK130" s="32">
        <v>0</v>
      </c>
      <c r="AL130" s="37" t="s">
        <v>636</v>
      </c>
      <c r="AM130" t="s">
        <v>83</v>
      </c>
      <c r="AN130" s="34">
        <v>10</v>
      </c>
      <c r="AX130"/>
      <c r="AY130"/>
    </row>
    <row r="131" spans="1:51" x14ac:dyDescent="0.25">
      <c r="A131" t="s">
        <v>546</v>
      </c>
      <c r="B131" t="s">
        <v>373</v>
      </c>
      <c r="C131" t="s">
        <v>425</v>
      </c>
      <c r="D131" t="s">
        <v>473</v>
      </c>
      <c r="E131" s="32">
        <v>62.577777777777776</v>
      </c>
      <c r="F131" s="32">
        <v>243.28022222222222</v>
      </c>
      <c r="G131" s="32">
        <v>13.746999999999996</v>
      </c>
      <c r="H131" s="37">
        <v>5.6506854007404343E-2</v>
      </c>
      <c r="I131" s="32">
        <v>219.71377777777775</v>
      </c>
      <c r="J131" s="32">
        <v>13.746999999999996</v>
      </c>
      <c r="K131" s="37">
        <v>6.2567764930535882E-2</v>
      </c>
      <c r="L131" s="32">
        <v>64.24133333333333</v>
      </c>
      <c r="M131" s="32">
        <v>0</v>
      </c>
      <c r="N131" s="37">
        <v>0</v>
      </c>
      <c r="O131" s="32">
        <v>40.674888888888887</v>
      </c>
      <c r="P131" s="32">
        <v>0</v>
      </c>
      <c r="Q131" s="37">
        <v>0</v>
      </c>
      <c r="R131" s="32">
        <v>18.499777777777776</v>
      </c>
      <c r="S131" s="32">
        <v>0</v>
      </c>
      <c r="T131" s="37">
        <v>0</v>
      </c>
      <c r="U131" s="32">
        <v>5.0666666666666664</v>
      </c>
      <c r="V131" s="32">
        <v>0</v>
      </c>
      <c r="W131" s="37">
        <v>0</v>
      </c>
      <c r="X131" s="32">
        <v>53.402888888888903</v>
      </c>
      <c r="Y131" s="32">
        <v>4.7664444444444438</v>
      </c>
      <c r="Z131" s="37">
        <v>8.9254430679988145E-2</v>
      </c>
      <c r="AA131" s="32">
        <v>0</v>
      </c>
      <c r="AB131" s="32">
        <v>0</v>
      </c>
      <c r="AC131" s="37" t="s">
        <v>636</v>
      </c>
      <c r="AD131" s="32">
        <v>92.712111111111099</v>
      </c>
      <c r="AE131" s="32">
        <v>8.9805555555555525</v>
      </c>
      <c r="AF131" s="37">
        <v>9.6864966700982352E-2</v>
      </c>
      <c r="AG131" s="32">
        <v>32.923888888888875</v>
      </c>
      <c r="AH131" s="32">
        <v>0</v>
      </c>
      <c r="AI131" s="37">
        <v>0</v>
      </c>
      <c r="AJ131" s="32">
        <v>0</v>
      </c>
      <c r="AK131" s="32">
        <v>0</v>
      </c>
      <c r="AL131" s="37" t="s">
        <v>636</v>
      </c>
      <c r="AM131" t="s">
        <v>181</v>
      </c>
      <c r="AN131" s="34">
        <v>10</v>
      </c>
      <c r="AX131"/>
      <c r="AY131"/>
    </row>
    <row r="132" spans="1:51" x14ac:dyDescent="0.25">
      <c r="A132" t="s">
        <v>546</v>
      </c>
      <c r="B132" t="s">
        <v>280</v>
      </c>
      <c r="C132" t="s">
        <v>408</v>
      </c>
      <c r="D132" t="s">
        <v>484</v>
      </c>
      <c r="E132" s="32">
        <v>74.666666666666671</v>
      </c>
      <c r="F132" s="32">
        <v>262.01455555555555</v>
      </c>
      <c r="G132" s="32">
        <v>73.494000000000014</v>
      </c>
      <c r="H132" s="37">
        <v>0.28049586727794179</v>
      </c>
      <c r="I132" s="32">
        <v>235.61744444444443</v>
      </c>
      <c r="J132" s="32">
        <v>68.696333333333342</v>
      </c>
      <c r="K132" s="37">
        <v>0.29155877441634442</v>
      </c>
      <c r="L132" s="32">
        <v>58.379222222222225</v>
      </c>
      <c r="M132" s="32">
        <v>9.522333333333334</v>
      </c>
      <c r="N132" s="37">
        <v>0.16311168547409371</v>
      </c>
      <c r="O132" s="32">
        <v>37.157000000000004</v>
      </c>
      <c r="P132" s="32">
        <v>4.7246666666666659</v>
      </c>
      <c r="Q132" s="37">
        <v>0.12715414771554931</v>
      </c>
      <c r="R132" s="32">
        <v>15.888888888888886</v>
      </c>
      <c r="S132" s="32">
        <v>4.7976666666666681</v>
      </c>
      <c r="T132" s="37">
        <v>0.30195104895104907</v>
      </c>
      <c r="U132" s="32">
        <v>5.333333333333333</v>
      </c>
      <c r="V132" s="32">
        <v>0</v>
      </c>
      <c r="W132" s="37">
        <v>0</v>
      </c>
      <c r="X132" s="32">
        <v>57.995444444444423</v>
      </c>
      <c r="Y132" s="32">
        <v>0</v>
      </c>
      <c r="Z132" s="37">
        <v>0</v>
      </c>
      <c r="AA132" s="32">
        <v>5.1748888888888889</v>
      </c>
      <c r="AB132" s="32">
        <v>0</v>
      </c>
      <c r="AC132" s="37">
        <v>0</v>
      </c>
      <c r="AD132" s="32">
        <v>128.91266666666667</v>
      </c>
      <c r="AE132" s="32">
        <v>63.971666666666678</v>
      </c>
      <c r="AF132" s="37">
        <v>0.49624034876324546</v>
      </c>
      <c r="AG132" s="32">
        <v>11.552333333333333</v>
      </c>
      <c r="AH132" s="32">
        <v>0</v>
      </c>
      <c r="AI132" s="37">
        <v>0</v>
      </c>
      <c r="AJ132" s="32">
        <v>0</v>
      </c>
      <c r="AK132" s="32">
        <v>0</v>
      </c>
      <c r="AL132" s="37" t="s">
        <v>636</v>
      </c>
      <c r="AM132" t="s">
        <v>85</v>
      </c>
      <c r="AN132" s="34">
        <v>10</v>
      </c>
      <c r="AX132"/>
      <c r="AY132"/>
    </row>
    <row r="133" spans="1:51" x14ac:dyDescent="0.25">
      <c r="A133" t="s">
        <v>546</v>
      </c>
      <c r="B133" t="s">
        <v>265</v>
      </c>
      <c r="C133" t="s">
        <v>415</v>
      </c>
      <c r="D133" t="s">
        <v>479</v>
      </c>
      <c r="E133" s="32">
        <v>81.900000000000006</v>
      </c>
      <c r="F133" s="32">
        <v>289.96577777777776</v>
      </c>
      <c r="G133" s="32">
        <v>58.144333333333329</v>
      </c>
      <c r="H133" s="37">
        <v>0.20052136420696387</v>
      </c>
      <c r="I133" s="32">
        <v>260.9373333333333</v>
      </c>
      <c r="J133" s="32">
        <v>52.340111111111106</v>
      </c>
      <c r="K133" s="37">
        <v>0.20058498507091529</v>
      </c>
      <c r="L133" s="32">
        <v>83.040444444444432</v>
      </c>
      <c r="M133" s="32">
        <v>23.126333333333339</v>
      </c>
      <c r="N133" s="37">
        <v>0.27849481644821006</v>
      </c>
      <c r="O133" s="32">
        <v>54.011999999999986</v>
      </c>
      <c r="P133" s="32">
        <v>17.322111111111116</v>
      </c>
      <c r="Q133" s="37">
        <v>0.32070856682054211</v>
      </c>
      <c r="R133" s="32">
        <v>23.561777777777777</v>
      </c>
      <c r="S133" s="32">
        <v>5.8042222222222222</v>
      </c>
      <c r="T133" s="37">
        <v>0.24634058927830385</v>
      </c>
      <c r="U133" s="32">
        <v>5.4666666666666668</v>
      </c>
      <c r="V133" s="32">
        <v>0</v>
      </c>
      <c r="W133" s="37">
        <v>0</v>
      </c>
      <c r="X133" s="32">
        <v>55.716666666666676</v>
      </c>
      <c r="Y133" s="32">
        <v>4.6838888888888883</v>
      </c>
      <c r="Z133" s="37">
        <v>8.4066207996809236E-2</v>
      </c>
      <c r="AA133" s="32">
        <v>0</v>
      </c>
      <c r="AB133" s="32">
        <v>0</v>
      </c>
      <c r="AC133" s="37" t="s">
        <v>636</v>
      </c>
      <c r="AD133" s="32">
        <v>138.19855555555552</v>
      </c>
      <c r="AE133" s="32">
        <v>30.334111111111103</v>
      </c>
      <c r="AF133" s="37">
        <v>0.21949658583021048</v>
      </c>
      <c r="AG133" s="32">
        <v>13.010111111111119</v>
      </c>
      <c r="AH133" s="32">
        <v>0</v>
      </c>
      <c r="AI133" s="37">
        <v>0</v>
      </c>
      <c r="AJ133" s="32">
        <v>0</v>
      </c>
      <c r="AK133" s="32">
        <v>0</v>
      </c>
      <c r="AL133" s="37" t="s">
        <v>636</v>
      </c>
      <c r="AM133" t="s">
        <v>70</v>
      </c>
      <c r="AN133" s="34">
        <v>10</v>
      </c>
      <c r="AX133"/>
      <c r="AY133"/>
    </row>
    <row r="134" spans="1:51" x14ac:dyDescent="0.25">
      <c r="A134" t="s">
        <v>546</v>
      </c>
      <c r="B134" t="s">
        <v>329</v>
      </c>
      <c r="C134" t="s">
        <v>405</v>
      </c>
      <c r="D134" t="s">
        <v>481</v>
      </c>
      <c r="E134" s="32">
        <v>67.722222222222229</v>
      </c>
      <c r="F134" s="32">
        <v>299.65866666666665</v>
      </c>
      <c r="G134" s="32">
        <v>25.552777777777777</v>
      </c>
      <c r="H134" s="37">
        <v>8.5272947590740278E-2</v>
      </c>
      <c r="I134" s="32">
        <v>271.74899999999997</v>
      </c>
      <c r="J134" s="32">
        <v>25.552777777777777</v>
      </c>
      <c r="K134" s="37">
        <v>9.4030807023311139E-2</v>
      </c>
      <c r="L134" s="32">
        <v>72.728888888888889</v>
      </c>
      <c r="M134" s="32">
        <v>0.27500000000000002</v>
      </c>
      <c r="N134" s="37">
        <v>3.7811659740894649E-3</v>
      </c>
      <c r="O134" s="32">
        <v>50.473333333333336</v>
      </c>
      <c r="P134" s="32">
        <v>0.27500000000000002</v>
      </c>
      <c r="Q134" s="37">
        <v>5.4484216087703078E-3</v>
      </c>
      <c r="R134" s="32">
        <v>18.344444444444445</v>
      </c>
      <c r="S134" s="32">
        <v>0</v>
      </c>
      <c r="T134" s="37">
        <v>0</v>
      </c>
      <c r="U134" s="32">
        <v>3.911111111111111</v>
      </c>
      <c r="V134" s="32">
        <v>0</v>
      </c>
      <c r="W134" s="37">
        <v>0</v>
      </c>
      <c r="X134" s="32">
        <v>41.470111111111123</v>
      </c>
      <c r="Y134" s="32">
        <v>11.236111111111111</v>
      </c>
      <c r="Z134" s="37">
        <v>0.27094480362027795</v>
      </c>
      <c r="AA134" s="32">
        <v>5.6541111111111118</v>
      </c>
      <c r="AB134" s="32">
        <v>0</v>
      </c>
      <c r="AC134" s="37">
        <v>0</v>
      </c>
      <c r="AD134" s="32">
        <v>177.44544444444441</v>
      </c>
      <c r="AE134" s="32">
        <v>14.041666666666666</v>
      </c>
      <c r="AF134" s="37">
        <v>7.9132302948824979E-2</v>
      </c>
      <c r="AG134" s="32">
        <v>2.3601111111111113</v>
      </c>
      <c r="AH134" s="32">
        <v>0</v>
      </c>
      <c r="AI134" s="37">
        <v>0</v>
      </c>
      <c r="AJ134" s="32">
        <v>0</v>
      </c>
      <c r="AK134" s="32">
        <v>0</v>
      </c>
      <c r="AL134" s="37" t="s">
        <v>636</v>
      </c>
      <c r="AM134" t="s">
        <v>135</v>
      </c>
      <c r="AN134" s="34">
        <v>10</v>
      </c>
      <c r="AX134"/>
      <c r="AY134"/>
    </row>
    <row r="135" spans="1:51" x14ac:dyDescent="0.25">
      <c r="A135" t="s">
        <v>546</v>
      </c>
      <c r="B135" t="s">
        <v>312</v>
      </c>
      <c r="C135" t="s">
        <v>431</v>
      </c>
      <c r="D135" t="s">
        <v>480</v>
      </c>
      <c r="E135" s="32">
        <v>62.666666666666664</v>
      </c>
      <c r="F135" s="32">
        <v>287.03611111111115</v>
      </c>
      <c r="G135" s="32">
        <v>36.075000000000003</v>
      </c>
      <c r="H135" s="37">
        <v>0.12568105058403414</v>
      </c>
      <c r="I135" s="32">
        <v>202.95155555555553</v>
      </c>
      <c r="J135" s="32">
        <v>36.075000000000003</v>
      </c>
      <c r="K135" s="37">
        <v>0.1777517787496086</v>
      </c>
      <c r="L135" s="32">
        <v>91.663666666666657</v>
      </c>
      <c r="M135" s="32">
        <v>4.0555555555555554</v>
      </c>
      <c r="N135" s="37">
        <v>4.4243872223697023E-2</v>
      </c>
      <c r="O135" s="32">
        <v>37.518111111111118</v>
      </c>
      <c r="P135" s="32">
        <v>4.0555555555555554</v>
      </c>
      <c r="Q135" s="37">
        <v>0.10809594181180641</v>
      </c>
      <c r="R135" s="32">
        <v>50.234444444444435</v>
      </c>
      <c r="S135" s="32">
        <v>0</v>
      </c>
      <c r="T135" s="37">
        <v>0</v>
      </c>
      <c r="U135" s="32">
        <v>3.911111111111111</v>
      </c>
      <c r="V135" s="32">
        <v>0</v>
      </c>
      <c r="W135" s="37">
        <v>0</v>
      </c>
      <c r="X135" s="32">
        <v>47.917777777777793</v>
      </c>
      <c r="Y135" s="32">
        <v>15.691666666666666</v>
      </c>
      <c r="Z135" s="37">
        <v>0.32747066734684405</v>
      </c>
      <c r="AA135" s="32">
        <v>29.939000000000014</v>
      </c>
      <c r="AB135" s="32">
        <v>0</v>
      </c>
      <c r="AC135" s="37">
        <v>0</v>
      </c>
      <c r="AD135" s="32">
        <v>111.91444444444441</v>
      </c>
      <c r="AE135" s="32">
        <v>16.327777777777779</v>
      </c>
      <c r="AF135" s="37">
        <v>0.14589517786404302</v>
      </c>
      <c r="AG135" s="32">
        <v>0</v>
      </c>
      <c r="AH135" s="32">
        <v>0</v>
      </c>
      <c r="AI135" s="37" t="s">
        <v>636</v>
      </c>
      <c r="AJ135" s="32">
        <v>5.6012222222222219</v>
      </c>
      <c r="AK135" s="32">
        <v>0</v>
      </c>
      <c r="AL135" s="37">
        <v>0</v>
      </c>
      <c r="AM135" t="s">
        <v>117</v>
      </c>
      <c r="AN135" s="34">
        <v>10</v>
      </c>
      <c r="AX135"/>
      <c r="AY135"/>
    </row>
    <row r="136" spans="1:51" x14ac:dyDescent="0.25">
      <c r="A136" t="s">
        <v>546</v>
      </c>
      <c r="B136" t="s">
        <v>225</v>
      </c>
      <c r="C136" t="s">
        <v>406</v>
      </c>
      <c r="D136" t="s">
        <v>481</v>
      </c>
      <c r="E136" s="32">
        <v>152.78888888888889</v>
      </c>
      <c r="F136" s="32">
        <v>673.798</v>
      </c>
      <c r="G136" s="32">
        <v>15.5</v>
      </c>
      <c r="H136" s="37">
        <v>2.3003926992956347E-2</v>
      </c>
      <c r="I136" s="32">
        <v>631.13300000000004</v>
      </c>
      <c r="J136" s="32">
        <v>15.5</v>
      </c>
      <c r="K136" s="37">
        <v>2.4559007372455567E-2</v>
      </c>
      <c r="L136" s="32">
        <v>172.89055555555555</v>
      </c>
      <c r="M136" s="32">
        <v>4.55</v>
      </c>
      <c r="N136" s="37">
        <v>2.6317227019019739E-2</v>
      </c>
      <c r="O136" s="32">
        <v>130.22555555555556</v>
      </c>
      <c r="P136" s="32">
        <v>4.55</v>
      </c>
      <c r="Q136" s="37">
        <v>3.4939378684845951E-2</v>
      </c>
      <c r="R136" s="32">
        <v>42.664999999999999</v>
      </c>
      <c r="S136" s="32">
        <v>0</v>
      </c>
      <c r="T136" s="37">
        <v>0</v>
      </c>
      <c r="U136" s="32">
        <v>0</v>
      </c>
      <c r="V136" s="32">
        <v>0</v>
      </c>
      <c r="W136" s="37" t="s">
        <v>636</v>
      </c>
      <c r="X136" s="32">
        <v>76.350444444444449</v>
      </c>
      <c r="Y136" s="32">
        <v>4.4833333333333334</v>
      </c>
      <c r="Z136" s="37">
        <v>5.8720461497713754E-2</v>
      </c>
      <c r="AA136" s="32">
        <v>0</v>
      </c>
      <c r="AB136" s="32">
        <v>0</v>
      </c>
      <c r="AC136" s="37" t="s">
        <v>636</v>
      </c>
      <c r="AD136" s="32">
        <v>417.92733333333325</v>
      </c>
      <c r="AE136" s="32">
        <v>6.4666666666666668</v>
      </c>
      <c r="AF136" s="37">
        <v>1.5473184333480624E-2</v>
      </c>
      <c r="AG136" s="32">
        <v>6.6296666666666653</v>
      </c>
      <c r="AH136" s="32">
        <v>0</v>
      </c>
      <c r="AI136" s="37">
        <v>0</v>
      </c>
      <c r="AJ136" s="32">
        <v>0</v>
      </c>
      <c r="AK136" s="32">
        <v>0</v>
      </c>
      <c r="AL136" s="37" t="s">
        <v>636</v>
      </c>
      <c r="AM136" t="s">
        <v>30</v>
      </c>
      <c r="AN136" s="34">
        <v>10</v>
      </c>
      <c r="AX136"/>
      <c r="AY136"/>
    </row>
    <row r="137" spans="1:51" x14ac:dyDescent="0.25">
      <c r="A137" t="s">
        <v>546</v>
      </c>
      <c r="B137" t="s">
        <v>326</v>
      </c>
      <c r="C137" t="s">
        <v>408</v>
      </c>
      <c r="D137" t="s">
        <v>484</v>
      </c>
      <c r="E137" s="32">
        <v>58.18888888888889</v>
      </c>
      <c r="F137" s="32">
        <v>288.92933333333332</v>
      </c>
      <c r="G137" s="32">
        <v>60.75</v>
      </c>
      <c r="H137" s="37">
        <v>0.21025902527492307</v>
      </c>
      <c r="I137" s="32">
        <v>247.10133333333332</v>
      </c>
      <c r="J137" s="32">
        <v>60.75</v>
      </c>
      <c r="K137" s="37">
        <v>0.2458505552377972</v>
      </c>
      <c r="L137" s="32">
        <v>79.432888888888868</v>
      </c>
      <c r="M137" s="32">
        <v>1.3444444444444446</v>
      </c>
      <c r="N137" s="37">
        <v>1.6925538819632512E-2</v>
      </c>
      <c r="O137" s="32">
        <v>55.341999999999985</v>
      </c>
      <c r="P137" s="32">
        <v>1.3444444444444446</v>
      </c>
      <c r="Q137" s="37">
        <v>2.4293383767201131E-2</v>
      </c>
      <c r="R137" s="32">
        <v>24.09088888888888</v>
      </c>
      <c r="S137" s="32">
        <v>0</v>
      </c>
      <c r="T137" s="37">
        <v>0</v>
      </c>
      <c r="U137" s="32">
        <v>0</v>
      </c>
      <c r="V137" s="32">
        <v>0</v>
      </c>
      <c r="W137" s="37" t="s">
        <v>636</v>
      </c>
      <c r="X137" s="32">
        <v>18.093999999999998</v>
      </c>
      <c r="Y137" s="32">
        <v>9.5388888888888896</v>
      </c>
      <c r="Z137" s="37">
        <v>0.52718519337288006</v>
      </c>
      <c r="AA137" s="32">
        <v>17.737111111111115</v>
      </c>
      <c r="AB137" s="32">
        <v>0</v>
      </c>
      <c r="AC137" s="37">
        <v>0</v>
      </c>
      <c r="AD137" s="32">
        <v>173.66533333333334</v>
      </c>
      <c r="AE137" s="32">
        <v>49.866666666666667</v>
      </c>
      <c r="AF137" s="37">
        <v>0.28714231971070797</v>
      </c>
      <c r="AG137" s="32">
        <v>0</v>
      </c>
      <c r="AH137" s="32">
        <v>0</v>
      </c>
      <c r="AI137" s="37" t="s">
        <v>636</v>
      </c>
      <c r="AJ137" s="32">
        <v>0</v>
      </c>
      <c r="AK137" s="32">
        <v>0</v>
      </c>
      <c r="AL137" s="37" t="s">
        <v>636</v>
      </c>
      <c r="AM137" t="s">
        <v>132</v>
      </c>
      <c r="AN137" s="34">
        <v>10</v>
      </c>
      <c r="AX137"/>
      <c r="AY137"/>
    </row>
    <row r="138" spans="1:51" x14ac:dyDescent="0.25">
      <c r="A138" t="s">
        <v>546</v>
      </c>
      <c r="B138" t="s">
        <v>269</v>
      </c>
      <c r="C138" t="s">
        <v>431</v>
      </c>
      <c r="D138" t="s">
        <v>480</v>
      </c>
      <c r="E138" s="32">
        <v>97.933333333333337</v>
      </c>
      <c r="F138" s="32">
        <v>357.0676666666667</v>
      </c>
      <c r="G138" s="32">
        <v>0.77555555555555544</v>
      </c>
      <c r="H138" s="37">
        <v>2.1720128366580996E-3</v>
      </c>
      <c r="I138" s="32">
        <v>330.71499999999997</v>
      </c>
      <c r="J138" s="32">
        <v>0</v>
      </c>
      <c r="K138" s="37">
        <v>0</v>
      </c>
      <c r="L138" s="32">
        <v>58.059333333333335</v>
      </c>
      <c r="M138" s="32">
        <v>0.76444444444444437</v>
      </c>
      <c r="N138" s="37">
        <v>1.3166607340383591E-2</v>
      </c>
      <c r="O138" s="32">
        <v>35.156555555555549</v>
      </c>
      <c r="P138" s="32">
        <v>0</v>
      </c>
      <c r="Q138" s="37">
        <v>0</v>
      </c>
      <c r="R138" s="32">
        <v>17.213888888888896</v>
      </c>
      <c r="S138" s="32">
        <v>0.76444444444444437</v>
      </c>
      <c r="T138" s="37">
        <v>4.4408584799096318E-2</v>
      </c>
      <c r="U138" s="32">
        <v>5.6888888888888891</v>
      </c>
      <c r="V138" s="32">
        <v>0</v>
      </c>
      <c r="W138" s="37">
        <v>0</v>
      </c>
      <c r="X138" s="32">
        <v>64.738666666666646</v>
      </c>
      <c r="Y138" s="32">
        <v>0</v>
      </c>
      <c r="Z138" s="37">
        <v>0</v>
      </c>
      <c r="AA138" s="32">
        <v>3.4498888888888888</v>
      </c>
      <c r="AB138" s="32">
        <v>1.1111111111111112E-2</v>
      </c>
      <c r="AC138" s="37">
        <v>3.2207156430158783E-3</v>
      </c>
      <c r="AD138" s="32">
        <v>138.82066666666668</v>
      </c>
      <c r="AE138" s="32">
        <v>0</v>
      </c>
      <c r="AF138" s="37">
        <v>0</v>
      </c>
      <c r="AG138" s="32">
        <v>91.999111111111105</v>
      </c>
      <c r="AH138" s="32">
        <v>0</v>
      </c>
      <c r="AI138" s="37">
        <v>0</v>
      </c>
      <c r="AJ138" s="32">
        <v>0</v>
      </c>
      <c r="AK138" s="32">
        <v>0</v>
      </c>
      <c r="AL138" s="37" t="s">
        <v>636</v>
      </c>
      <c r="AM138" t="s">
        <v>74</v>
      </c>
      <c r="AN138" s="34">
        <v>10</v>
      </c>
      <c r="AX138"/>
      <c r="AY138"/>
    </row>
    <row r="139" spans="1:51" x14ac:dyDescent="0.25">
      <c r="A139" t="s">
        <v>546</v>
      </c>
      <c r="B139" t="s">
        <v>234</v>
      </c>
      <c r="C139" t="s">
        <v>427</v>
      </c>
      <c r="D139" t="s">
        <v>479</v>
      </c>
      <c r="E139" s="32">
        <v>57.93333333333333</v>
      </c>
      <c r="F139" s="32">
        <v>285.44444444444446</v>
      </c>
      <c r="G139" s="32">
        <v>0</v>
      </c>
      <c r="H139" s="37">
        <v>0</v>
      </c>
      <c r="I139" s="32">
        <v>261.36944444444447</v>
      </c>
      <c r="J139" s="32">
        <v>0</v>
      </c>
      <c r="K139" s="37">
        <v>0</v>
      </c>
      <c r="L139" s="32">
        <v>39.87777777777778</v>
      </c>
      <c r="M139" s="32">
        <v>0</v>
      </c>
      <c r="N139" s="37">
        <v>0</v>
      </c>
      <c r="O139" s="32">
        <v>26.375</v>
      </c>
      <c r="P139" s="32">
        <v>0</v>
      </c>
      <c r="Q139" s="37">
        <v>0</v>
      </c>
      <c r="R139" s="32">
        <v>7.8138888888888891</v>
      </c>
      <c r="S139" s="32">
        <v>0</v>
      </c>
      <c r="T139" s="37">
        <v>0</v>
      </c>
      <c r="U139" s="32">
        <v>5.6888888888888891</v>
      </c>
      <c r="V139" s="32">
        <v>0</v>
      </c>
      <c r="W139" s="37">
        <v>0</v>
      </c>
      <c r="X139" s="32">
        <v>58.138888888888886</v>
      </c>
      <c r="Y139" s="32">
        <v>0</v>
      </c>
      <c r="Z139" s="37">
        <v>0</v>
      </c>
      <c r="AA139" s="32">
        <v>10.572222222222223</v>
      </c>
      <c r="AB139" s="32">
        <v>0</v>
      </c>
      <c r="AC139" s="37">
        <v>0</v>
      </c>
      <c r="AD139" s="32">
        <v>173.15</v>
      </c>
      <c r="AE139" s="32">
        <v>0</v>
      </c>
      <c r="AF139" s="37">
        <v>0</v>
      </c>
      <c r="AG139" s="32">
        <v>3.7055555555555557</v>
      </c>
      <c r="AH139" s="32">
        <v>0</v>
      </c>
      <c r="AI139" s="37">
        <v>0</v>
      </c>
      <c r="AJ139" s="32">
        <v>0</v>
      </c>
      <c r="AK139" s="32">
        <v>0</v>
      </c>
      <c r="AL139" s="37" t="s">
        <v>636</v>
      </c>
      <c r="AM139" t="s">
        <v>39</v>
      </c>
      <c r="AN139" s="34">
        <v>10</v>
      </c>
      <c r="AX139"/>
      <c r="AY139"/>
    </row>
    <row r="140" spans="1:51" x14ac:dyDescent="0.25">
      <c r="A140" t="s">
        <v>546</v>
      </c>
      <c r="B140" t="s">
        <v>231</v>
      </c>
      <c r="C140" t="s">
        <v>406</v>
      </c>
      <c r="D140" t="s">
        <v>481</v>
      </c>
      <c r="E140" s="32">
        <v>104.12222222222222</v>
      </c>
      <c r="F140" s="32">
        <v>451.33611111111105</v>
      </c>
      <c r="G140" s="32">
        <v>0</v>
      </c>
      <c r="H140" s="37">
        <v>0</v>
      </c>
      <c r="I140" s="32">
        <v>419.48055555555555</v>
      </c>
      <c r="J140" s="32">
        <v>0</v>
      </c>
      <c r="K140" s="37">
        <v>0</v>
      </c>
      <c r="L140" s="32">
        <v>123.85833333333332</v>
      </c>
      <c r="M140" s="32">
        <v>0</v>
      </c>
      <c r="N140" s="37">
        <v>0</v>
      </c>
      <c r="O140" s="32">
        <v>101.99166666666666</v>
      </c>
      <c r="P140" s="32">
        <v>0</v>
      </c>
      <c r="Q140" s="37">
        <v>0</v>
      </c>
      <c r="R140" s="32">
        <v>16.533333333333335</v>
      </c>
      <c r="S140" s="32">
        <v>0</v>
      </c>
      <c r="T140" s="37">
        <v>0</v>
      </c>
      <c r="U140" s="32">
        <v>5.333333333333333</v>
      </c>
      <c r="V140" s="32">
        <v>0</v>
      </c>
      <c r="W140" s="37">
        <v>0</v>
      </c>
      <c r="X140" s="32">
        <v>55.363888888888887</v>
      </c>
      <c r="Y140" s="32">
        <v>0</v>
      </c>
      <c r="Z140" s="37">
        <v>0</v>
      </c>
      <c r="AA140" s="32">
        <v>9.9888888888888889</v>
      </c>
      <c r="AB140" s="32">
        <v>0</v>
      </c>
      <c r="AC140" s="37">
        <v>0</v>
      </c>
      <c r="AD140" s="32">
        <v>213.86944444444444</v>
      </c>
      <c r="AE140" s="32">
        <v>0</v>
      </c>
      <c r="AF140" s="37">
        <v>0</v>
      </c>
      <c r="AG140" s="32">
        <v>48.255555555555553</v>
      </c>
      <c r="AH140" s="32">
        <v>0</v>
      </c>
      <c r="AI140" s="37">
        <v>0</v>
      </c>
      <c r="AJ140" s="32">
        <v>0</v>
      </c>
      <c r="AK140" s="32">
        <v>0</v>
      </c>
      <c r="AL140" s="37" t="s">
        <v>636</v>
      </c>
      <c r="AM140" t="s">
        <v>36</v>
      </c>
      <c r="AN140" s="34">
        <v>10</v>
      </c>
      <c r="AX140"/>
      <c r="AY140"/>
    </row>
    <row r="141" spans="1:51" x14ac:dyDescent="0.25">
      <c r="A141" t="s">
        <v>546</v>
      </c>
      <c r="B141" t="s">
        <v>271</v>
      </c>
      <c r="C141" t="s">
        <v>427</v>
      </c>
      <c r="D141" t="s">
        <v>479</v>
      </c>
      <c r="E141" s="32">
        <v>92.86666666666666</v>
      </c>
      <c r="F141" s="32">
        <v>446.83588888888892</v>
      </c>
      <c r="G141" s="32">
        <v>0</v>
      </c>
      <c r="H141" s="37">
        <v>0</v>
      </c>
      <c r="I141" s="32">
        <v>419.44622222222222</v>
      </c>
      <c r="J141" s="32">
        <v>0</v>
      </c>
      <c r="K141" s="37">
        <v>0</v>
      </c>
      <c r="L141" s="32">
        <v>89.980000000000018</v>
      </c>
      <c r="M141" s="32">
        <v>0</v>
      </c>
      <c r="N141" s="37">
        <v>0</v>
      </c>
      <c r="O141" s="32">
        <v>79.02444444444447</v>
      </c>
      <c r="P141" s="32">
        <v>0</v>
      </c>
      <c r="Q141" s="37">
        <v>0</v>
      </c>
      <c r="R141" s="32">
        <v>5.4444444444444446</v>
      </c>
      <c r="S141" s="32">
        <v>0</v>
      </c>
      <c r="T141" s="37">
        <v>0</v>
      </c>
      <c r="U141" s="32">
        <v>5.5111111111111111</v>
      </c>
      <c r="V141" s="32">
        <v>0</v>
      </c>
      <c r="W141" s="37">
        <v>0</v>
      </c>
      <c r="X141" s="32">
        <v>85.674333333333365</v>
      </c>
      <c r="Y141" s="32">
        <v>0</v>
      </c>
      <c r="Z141" s="37">
        <v>0</v>
      </c>
      <c r="AA141" s="32">
        <v>16.434111111111108</v>
      </c>
      <c r="AB141" s="32">
        <v>0</v>
      </c>
      <c r="AC141" s="37">
        <v>0</v>
      </c>
      <c r="AD141" s="32">
        <v>233.95999999999992</v>
      </c>
      <c r="AE141" s="32">
        <v>0</v>
      </c>
      <c r="AF141" s="37">
        <v>0</v>
      </c>
      <c r="AG141" s="32">
        <v>20.78744444444445</v>
      </c>
      <c r="AH141" s="32">
        <v>0</v>
      </c>
      <c r="AI141" s="37">
        <v>0</v>
      </c>
      <c r="AJ141" s="32">
        <v>0</v>
      </c>
      <c r="AK141" s="32">
        <v>0</v>
      </c>
      <c r="AL141" s="37" t="s">
        <v>636</v>
      </c>
      <c r="AM141" t="s">
        <v>76</v>
      </c>
      <c r="AN141" s="34">
        <v>10</v>
      </c>
      <c r="AX141"/>
      <c r="AY141"/>
    </row>
    <row r="142" spans="1:51" x14ac:dyDescent="0.25">
      <c r="A142" t="s">
        <v>546</v>
      </c>
      <c r="B142" t="s">
        <v>224</v>
      </c>
      <c r="C142" t="s">
        <v>403</v>
      </c>
      <c r="D142" t="s">
        <v>481</v>
      </c>
      <c r="E142" s="32">
        <v>68.466666666666669</v>
      </c>
      <c r="F142" s="32">
        <v>224.37433333333337</v>
      </c>
      <c r="G142" s="32">
        <v>10.726222222222223</v>
      </c>
      <c r="H142" s="37">
        <v>4.7805032165988477E-2</v>
      </c>
      <c r="I142" s="32">
        <v>211.74366666666671</v>
      </c>
      <c r="J142" s="32">
        <v>10.726222222222223</v>
      </c>
      <c r="K142" s="37">
        <v>5.0656637769042542E-2</v>
      </c>
      <c r="L142" s="32">
        <v>30.810111111111112</v>
      </c>
      <c r="M142" s="32">
        <v>1.1425555555555555</v>
      </c>
      <c r="N142" s="37">
        <v>3.7083785625930878E-2</v>
      </c>
      <c r="O142" s="32">
        <v>23.335000000000001</v>
      </c>
      <c r="P142" s="32">
        <v>1.1425555555555555</v>
      </c>
      <c r="Q142" s="37">
        <v>4.8963169297431136E-2</v>
      </c>
      <c r="R142" s="32">
        <v>1.7862222222222222</v>
      </c>
      <c r="S142" s="32">
        <v>0</v>
      </c>
      <c r="T142" s="37">
        <v>0</v>
      </c>
      <c r="U142" s="32">
        <v>5.6888888888888891</v>
      </c>
      <c r="V142" s="32">
        <v>0</v>
      </c>
      <c r="W142" s="37">
        <v>0</v>
      </c>
      <c r="X142" s="32">
        <v>63.492000000000019</v>
      </c>
      <c r="Y142" s="32">
        <v>5.8756666666666675</v>
      </c>
      <c r="Z142" s="37">
        <v>9.2541842541842528E-2</v>
      </c>
      <c r="AA142" s="32">
        <v>5.1555555555555559</v>
      </c>
      <c r="AB142" s="32">
        <v>0</v>
      </c>
      <c r="AC142" s="37">
        <v>0</v>
      </c>
      <c r="AD142" s="32">
        <v>123.00633333333334</v>
      </c>
      <c r="AE142" s="32">
        <v>3.7080000000000002</v>
      </c>
      <c r="AF142" s="37">
        <v>3.0144789292692244E-2</v>
      </c>
      <c r="AG142" s="32">
        <v>1.910333333333333</v>
      </c>
      <c r="AH142" s="32">
        <v>0</v>
      </c>
      <c r="AI142" s="37">
        <v>0</v>
      </c>
      <c r="AJ142" s="32">
        <v>0</v>
      </c>
      <c r="AK142" s="32">
        <v>0</v>
      </c>
      <c r="AL142" s="37" t="s">
        <v>636</v>
      </c>
      <c r="AM142" t="s">
        <v>29</v>
      </c>
      <c r="AN142" s="34">
        <v>10</v>
      </c>
      <c r="AX142"/>
      <c r="AY142"/>
    </row>
    <row r="143" spans="1:51" x14ac:dyDescent="0.25">
      <c r="A143" t="s">
        <v>546</v>
      </c>
      <c r="B143" t="s">
        <v>303</v>
      </c>
      <c r="C143" t="s">
        <v>408</v>
      </c>
      <c r="D143" t="s">
        <v>484</v>
      </c>
      <c r="E143" s="32">
        <v>73.37777777777778</v>
      </c>
      <c r="F143" s="32">
        <v>331.59533333333343</v>
      </c>
      <c r="G143" s="32">
        <v>0</v>
      </c>
      <c r="H143" s="37">
        <v>0</v>
      </c>
      <c r="I143" s="32">
        <v>293.57066666666674</v>
      </c>
      <c r="J143" s="32">
        <v>0</v>
      </c>
      <c r="K143" s="37">
        <v>0</v>
      </c>
      <c r="L143" s="32">
        <v>91.621666666666655</v>
      </c>
      <c r="M143" s="32">
        <v>0</v>
      </c>
      <c r="N143" s="37">
        <v>0</v>
      </c>
      <c r="O143" s="32">
        <v>53.596999999999994</v>
      </c>
      <c r="P143" s="32">
        <v>0</v>
      </c>
      <c r="Q143" s="37">
        <v>0</v>
      </c>
      <c r="R143" s="32">
        <v>32.602888888888884</v>
      </c>
      <c r="S143" s="32">
        <v>0</v>
      </c>
      <c r="T143" s="37">
        <v>0</v>
      </c>
      <c r="U143" s="32">
        <v>5.4217777777777778</v>
      </c>
      <c r="V143" s="32">
        <v>0</v>
      </c>
      <c r="W143" s="37">
        <v>0</v>
      </c>
      <c r="X143" s="32">
        <v>59.552555555555593</v>
      </c>
      <c r="Y143" s="32">
        <v>0</v>
      </c>
      <c r="Z143" s="37">
        <v>0</v>
      </c>
      <c r="AA143" s="32">
        <v>0</v>
      </c>
      <c r="AB143" s="32">
        <v>0</v>
      </c>
      <c r="AC143" s="37" t="s">
        <v>636</v>
      </c>
      <c r="AD143" s="32">
        <v>180.42111111111114</v>
      </c>
      <c r="AE143" s="32">
        <v>0</v>
      </c>
      <c r="AF143" s="37">
        <v>0</v>
      </c>
      <c r="AG143" s="32">
        <v>0</v>
      </c>
      <c r="AH143" s="32">
        <v>0</v>
      </c>
      <c r="AI143" s="37" t="s">
        <v>636</v>
      </c>
      <c r="AJ143" s="32">
        <v>0</v>
      </c>
      <c r="AK143" s="32">
        <v>0</v>
      </c>
      <c r="AL143" s="37" t="s">
        <v>636</v>
      </c>
      <c r="AM143" t="s">
        <v>108</v>
      </c>
      <c r="AN143" s="34">
        <v>10</v>
      </c>
      <c r="AX143"/>
      <c r="AY143"/>
    </row>
    <row r="144" spans="1:51" x14ac:dyDescent="0.25">
      <c r="A144" t="s">
        <v>546</v>
      </c>
      <c r="B144" t="s">
        <v>207</v>
      </c>
      <c r="C144" t="s">
        <v>411</v>
      </c>
      <c r="D144" t="s">
        <v>485</v>
      </c>
      <c r="E144" s="32">
        <v>68.422222222222217</v>
      </c>
      <c r="F144" s="32">
        <v>264.68122222222223</v>
      </c>
      <c r="G144" s="32">
        <v>2.2222222222222223</v>
      </c>
      <c r="H144" s="37">
        <v>8.3958438893578895E-3</v>
      </c>
      <c r="I144" s="32">
        <v>254.01644444444446</v>
      </c>
      <c r="J144" s="32">
        <v>2.2222222222222223</v>
      </c>
      <c r="K144" s="37">
        <v>8.7483400024845285E-3</v>
      </c>
      <c r="L144" s="32">
        <v>78.98855555555555</v>
      </c>
      <c r="M144" s="32">
        <v>0</v>
      </c>
      <c r="N144" s="37">
        <v>0</v>
      </c>
      <c r="O144" s="32">
        <v>68.323777777777778</v>
      </c>
      <c r="P144" s="32">
        <v>0</v>
      </c>
      <c r="Q144" s="37">
        <v>0</v>
      </c>
      <c r="R144" s="32">
        <v>5.6874444444444441</v>
      </c>
      <c r="S144" s="32">
        <v>0</v>
      </c>
      <c r="T144" s="37">
        <v>0</v>
      </c>
      <c r="U144" s="32">
        <v>4.9773333333333376</v>
      </c>
      <c r="V144" s="32">
        <v>0</v>
      </c>
      <c r="W144" s="37">
        <v>0</v>
      </c>
      <c r="X144" s="32">
        <v>24.145999999999997</v>
      </c>
      <c r="Y144" s="32">
        <v>0</v>
      </c>
      <c r="Z144" s="37">
        <v>0</v>
      </c>
      <c r="AA144" s="32">
        <v>0</v>
      </c>
      <c r="AB144" s="32">
        <v>0</v>
      </c>
      <c r="AC144" s="37" t="s">
        <v>636</v>
      </c>
      <c r="AD144" s="32">
        <v>161.54666666666668</v>
      </c>
      <c r="AE144" s="32">
        <v>2.2222222222222223</v>
      </c>
      <c r="AF144" s="37">
        <v>1.3755915043468691E-2</v>
      </c>
      <c r="AG144" s="32">
        <v>0</v>
      </c>
      <c r="AH144" s="32">
        <v>0</v>
      </c>
      <c r="AI144" s="37" t="s">
        <v>636</v>
      </c>
      <c r="AJ144" s="32">
        <v>0</v>
      </c>
      <c r="AK144" s="32">
        <v>0</v>
      </c>
      <c r="AL144" s="37" t="s">
        <v>636</v>
      </c>
      <c r="AM144" t="s">
        <v>12</v>
      </c>
      <c r="AN144" s="34">
        <v>10</v>
      </c>
      <c r="AX144"/>
      <c r="AY144"/>
    </row>
    <row r="145" spans="1:51" x14ac:dyDescent="0.25">
      <c r="A145" t="s">
        <v>546</v>
      </c>
      <c r="B145" t="s">
        <v>305</v>
      </c>
      <c r="C145" t="s">
        <v>412</v>
      </c>
      <c r="D145" t="s">
        <v>471</v>
      </c>
      <c r="E145" s="32">
        <v>33.277777777777779</v>
      </c>
      <c r="F145" s="32">
        <v>128.40777777777777</v>
      </c>
      <c r="G145" s="32">
        <v>12.935222222222226</v>
      </c>
      <c r="H145" s="37">
        <v>0.10073550407988444</v>
      </c>
      <c r="I145" s="32">
        <v>114.86122222222222</v>
      </c>
      <c r="J145" s="32">
        <v>12.935222222222226</v>
      </c>
      <c r="K145" s="37">
        <v>0.11261609420450382</v>
      </c>
      <c r="L145" s="32">
        <v>29.972555555555559</v>
      </c>
      <c r="M145" s="32">
        <v>3.7427777777777789</v>
      </c>
      <c r="N145" s="37">
        <v>0.12487349538281318</v>
      </c>
      <c r="O145" s="32">
        <v>16.426000000000002</v>
      </c>
      <c r="P145" s="32">
        <v>3.7427777777777789</v>
      </c>
      <c r="Q145" s="37">
        <v>0.22785692060013263</v>
      </c>
      <c r="R145" s="32">
        <v>7.9453333333333349</v>
      </c>
      <c r="S145" s="32">
        <v>0</v>
      </c>
      <c r="T145" s="37">
        <v>0</v>
      </c>
      <c r="U145" s="32">
        <v>5.6012222222222228</v>
      </c>
      <c r="V145" s="32">
        <v>0</v>
      </c>
      <c r="W145" s="37">
        <v>0</v>
      </c>
      <c r="X145" s="32">
        <v>22.233888888888885</v>
      </c>
      <c r="Y145" s="32">
        <v>5.3452222222222252</v>
      </c>
      <c r="Z145" s="37">
        <v>0.24040878538767166</v>
      </c>
      <c r="AA145" s="32">
        <v>0</v>
      </c>
      <c r="AB145" s="32">
        <v>0</v>
      </c>
      <c r="AC145" s="37" t="s">
        <v>636</v>
      </c>
      <c r="AD145" s="32">
        <v>76.201333333333338</v>
      </c>
      <c r="AE145" s="32">
        <v>3.8472222222222223</v>
      </c>
      <c r="AF145" s="37">
        <v>5.0487597184067937E-2</v>
      </c>
      <c r="AG145" s="32">
        <v>0</v>
      </c>
      <c r="AH145" s="32">
        <v>0</v>
      </c>
      <c r="AI145" s="37" t="s">
        <v>636</v>
      </c>
      <c r="AJ145" s="32">
        <v>0</v>
      </c>
      <c r="AK145" s="32">
        <v>0</v>
      </c>
      <c r="AL145" s="37" t="s">
        <v>636</v>
      </c>
      <c r="AM145" t="s">
        <v>110</v>
      </c>
      <c r="AN145" s="34">
        <v>10</v>
      </c>
      <c r="AX145"/>
      <c r="AY145"/>
    </row>
    <row r="146" spans="1:51" x14ac:dyDescent="0.25">
      <c r="A146" t="s">
        <v>546</v>
      </c>
      <c r="B146" t="s">
        <v>296</v>
      </c>
      <c r="C146" t="s">
        <v>387</v>
      </c>
      <c r="D146" t="s">
        <v>492</v>
      </c>
      <c r="E146" s="32">
        <v>57.766666666666666</v>
      </c>
      <c r="F146" s="32">
        <v>214.19811111111113</v>
      </c>
      <c r="G146" s="32">
        <v>0</v>
      </c>
      <c r="H146" s="37">
        <v>0</v>
      </c>
      <c r="I146" s="32">
        <v>201.71222222222224</v>
      </c>
      <c r="J146" s="32">
        <v>0</v>
      </c>
      <c r="K146" s="37">
        <v>0</v>
      </c>
      <c r="L146" s="32">
        <v>49.04688888888888</v>
      </c>
      <c r="M146" s="32">
        <v>0</v>
      </c>
      <c r="N146" s="37">
        <v>0</v>
      </c>
      <c r="O146" s="32">
        <v>36.645777777777766</v>
      </c>
      <c r="P146" s="32">
        <v>0</v>
      </c>
      <c r="Q146" s="37">
        <v>0</v>
      </c>
      <c r="R146" s="32">
        <v>7.0526666666666653</v>
      </c>
      <c r="S146" s="32">
        <v>0</v>
      </c>
      <c r="T146" s="37">
        <v>0</v>
      </c>
      <c r="U146" s="32">
        <v>5.3484444444444463</v>
      </c>
      <c r="V146" s="32">
        <v>0</v>
      </c>
      <c r="W146" s="37">
        <v>0</v>
      </c>
      <c r="X146" s="32">
        <v>34.136222222222237</v>
      </c>
      <c r="Y146" s="32">
        <v>0</v>
      </c>
      <c r="Z146" s="37">
        <v>0</v>
      </c>
      <c r="AA146" s="32">
        <v>8.4777777777777771E-2</v>
      </c>
      <c r="AB146" s="32">
        <v>0</v>
      </c>
      <c r="AC146" s="37">
        <v>0</v>
      </c>
      <c r="AD146" s="32">
        <v>130.93022222222223</v>
      </c>
      <c r="AE146" s="32">
        <v>0</v>
      </c>
      <c r="AF146" s="37">
        <v>0</v>
      </c>
      <c r="AG146" s="32">
        <v>0</v>
      </c>
      <c r="AH146" s="32">
        <v>0</v>
      </c>
      <c r="AI146" s="37" t="s">
        <v>636</v>
      </c>
      <c r="AJ146" s="32">
        <v>0</v>
      </c>
      <c r="AK146" s="32">
        <v>0</v>
      </c>
      <c r="AL146" s="37" t="s">
        <v>636</v>
      </c>
      <c r="AM146" t="s">
        <v>101</v>
      </c>
      <c r="AN146" s="34">
        <v>10</v>
      </c>
      <c r="AX146"/>
      <c r="AY146"/>
    </row>
    <row r="147" spans="1:51" x14ac:dyDescent="0.25">
      <c r="A147" t="s">
        <v>546</v>
      </c>
      <c r="B147" t="s">
        <v>273</v>
      </c>
      <c r="C147" t="s">
        <v>442</v>
      </c>
      <c r="D147" t="s">
        <v>497</v>
      </c>
      <c r="E147" s="32">
        <v>51.766666666666666</v>
      </c>
      <c r="F147" s="32">
        <v>188.64111111111112</v>
      </c>
      <c r="G147" s="32">
        <v>20.730555555555558</v>
      </c>
      <c r="H147" s="37">
        <v>0.10989415527427156</v>
      </c>
      <c r="I147" s="32">
        <v>166.11211111111112</v>
      </c>
      <c r="J147" s="32">
        <v>20.730555555555558</v>
      </c>
      <c r="K147" s="37">
        <v>0.12479857980788077</v>
      </c>
      <c r="L147" s="32">
        <v>47.730666666666657</v>
      </c>
      <c r="M147" s="32">
        <v>0</v>
      </c>
      <c r="N147" s="37">
        <v>0</v>
      </c>
      <c r="O147" s="32">
        <v>30.66044444444444</v>
      </c>
      <c r="P147" s="32">
        <v>0</v>
      </c>
      <c r="Q147" s="37">
        <v>0</v>
      </c>
      <c r="R147" s="32">
        <v>11.470555555555553</v>
      </c>
      <c r="S147" s="32">
        <v>0</v>
      </c>
      <c r="T147" s="37">
        <v>0</v>
      </c>
      <c r="U147" s="32">
        <v>5.5996666666666641</v>
      </c>
      <c r="V147" s="32">
        <v>0</v>
      </c>
      <c r="W147" s="37">
        <v>0</v>
      </c>
      <c r="X147" s="32">
        <v>33.884888888888902</v>
      </c>
      <c r="Y147" s="32">
        <v>0.39444444444444443</v>
      </c>
      <c r="Z147" s="37">
        <v>1.1640718248711318E-2</v>
      </c>
      <c r="AA147" s="32">
        <v>5.458777777777776</v>
      </c>
      <c r="AB147" s="32">
        <v>0</v>
      </c>
      <c r="AC147" s="37">
        <v>0</v>
      </c>
      <c r="AD147" s="32">
        <v>101.56677777777779</v>
      </c>
      <c r="AE147" s="32">
        <v>20.336111111111112</v>
      </c>
      <c r="AF147" s="37">
        <v>0.20022404526414475</v>
      </c>
      <c r="AG147" s="32">
        <v>0</v>
      </c>
      <c r="AH147" s="32">
        <v>0</v>
      </c>
      <c r="AI147" s="37" t="s">
        <v>636</v>
      </c>
      <c r="AJ147" s="32">
        <v>0</v>
      </c>
      <c r="AK147" s="32">
        <v>0</v>
      </c>
      <c r="AL147" s="37" t="s">
        <v>636</v>
      </c>
      <c r="AM147" t="s">
        <v>78</v>
      </c>
      <c r="AN147" s="34">
        <v>10</v>
      </c>
      <c r="AX147"/>
      <c r="AY147"/>
    </row>
    <row r="148" spans="1:51" x14ac:dyDescent="0.25">
      <c r="A148" t="s">
        <v>546</v>
      </c>
      <c r="B148" t="s">
        <v>331</v>
      </c>
      <c r="C148" t="s">
        <v>399</v>
      </c>
      <c r="D148" t="s">
        <v>496</v>
      </c>
      <c r="E148" s="32">
        <v>37.177777777777777</v>
      </c>
      <c r="F148" s="32">
        <v>176.50444444444452</v>
      </c>
      <c r="G148" s="32">
        <v>0</v>
      </c>
      <c r="H148" s="37">
        <v>0</v>
      </c>
      <c r="I148" s="32">
        <v>161.30622222222229</v>
      </c>
      <c r="J148" s="32">
        <v>0</v>
      </c>
      <c r="K148" s="37">
        <v>0</v>
      </c>
      <c r="L148" s="32">
        <v>37.152999999999999</v>
      </c>
      <c r="M148" s="32">
        <v>0</v>
      </c>
      <c r="N148" s="37">
        <v>0</v>
      </c>
      <c r="O148" s="32">
        <v>21.954777777777775</v>
      </c>
      <c r="P148" s="32">
        <v>0</v>
      </c>
      <c r="Q148" s="37">
        <v>0</v>
      </c>
      <c r="R148" s="32">
        <v>9.5101111111111098</v>
      </c>
      <c r="S148" s="32">
        <v>0</v>
      </c>
      <c r="T148" s="37">
        <v>0</v>
      </c>
      <c r="U148" s="32">
        <v>5.6881111111111133</v>
      </c>
      <c r="V148" s="32">
        <v>0</v>
      </c>
      <c r="W148" s="37">
        <v>0</v>
      </c>
      <c r="X148" s="32">
        <v>16.763333333333343</v>
      </c>
      <c r="Y148" s="32">
        <v>0</v>
      </c>
      <c r="Z148" s="37">
        <v>0</v>
      </c>
      <c r="AA148" s="32">
        <v>0</v>
      </c>
      <c r="AB148" s="32">
        <v>0</v>
      </c>
      <c r="AC148" s="37" t="s">
        <v>636</v>
      </c>
      <c r="AD148" s="32">
        <v>122.58811111111117</v>
      </c>
      <c r="AE148" s="32">
        <v>0</v>
      </c>
      <c r="AF148" s="37">
        <v>0</v>
      </c>
      <c r="AG148" s="32">
        <v>0</v>
      </c>
      <c r="AH148" s="32">
        <v>0</v>
      </c>
      <c r="AI148" s="37" t="s">
        <v>636</v>
      </c>
      <c r="AJ148" s="32">
        <v>0</v>
      </c>
      <c r="AK148" s="32">
        <v>0</v>
      </c>
      <c r="AL148" s="37" t="s">
        <v>636</v>
      </c>
      <c r="AM148" t="s">
        <v>138</v>
      </c>
      <c r="AN148" s="34">
        <v>10</v>
      </c>
      <c r="AX148"/>
      <c r="AY148"/>
    </row>
    <row r="149" spans="1:51" x14ac:dyDescent="0.25">
      <c r="A149" t="s">
        <v>546</v>
      </c>
      <c r="B149" t="s">
        <v>368</v>
      </c>
      <c r="C149" t="s">
        <v>431</v>
      </c>
      <c r="D149" t="s">
        <v>480</v>
      </c>
      <c r="E149" s="32">
        <v>19.977777777777778</v>
      </c>
      <c r="F149" s="32">
        <v>81.404222222222245</v>
      </c>
      <c r="G149" s="32">
        <v>19.855444444444448</v>
      </c>
      <c r="H149" s="37">
        <v>0.24391172721043677</v>
      </c>
      <c r="I149" s="32">
        <v>74.833333333333357</v>
      </c>
      <c r="J149" s="32">
        <v>19.855444444444448</v>
      </c>
      <c r="K149" s="37">
        <v>0.2653288789903489</v>
      </c>
      <c r="L149" s="32">
        <v>17.188222222222223</v>
      </c>
      <c r="M149" s="32">
        <v>0</v>
      </c>
      <c r="N149" s="37">
        <v>0</v>
      </c>
      <c r="O149" s="32">
        <v>10.617333333333335</v>
      </c>
      <c r="P149" s="32">
        <v>0</v>
      </c>
      <c r="Q149" s="37">
        <v>0</v>
      </c>
      <c r="R149" s="32">
        <v>0.88277777777777777</v>
      </c>
      <c r="S149" s="32">
        <v>0</v>
      </c>
      <c r="T149" s="37">
        <v>0</v>
      </c>
      <c r="U149" s="32">
        <v>5.6881111111111116</v>
      </c>
      <c r="V149" s="32">
        <v>0</v>
      </c>
      <c r="W149" s="37">
        <v>0</v>
      </c>
      <c r="X149" s="32">
        <v>17.460555555555555</v>
      </c>
      <c r="Y149" s="32">
        <v>4.0185555555555554</v>
      </c>
      <c r="Z149" s="37">
        <v>0.23015049794775527</v>
      </c>
      <c r="AA149" s="32">
        <v>0</v>
      </c>
      <c r="AB149" s="32">
        <v>0</v>
      </c>
      <c r="AC149" s="37" t="s">
        <v>636</v>
      </c>
      <c r="AD149" s="32">
        <v>46.755444444444464</v>
      </c>
      <c r="AE149" s="32">
        <v>15.836888888888891</v>
      </c>
      <c r="AF149" s="37">
        <v>0.33871753497513057</v>
      </c>
      <c r="AG149" s="32">
        <v>0</v>
      </c>
      <c r="AH149" s="32">
        <v>0</v>
      </c>
      <c r="AI149" s="37" t="s">
        <v>636</v>
      </c>
      <c r="AJ149" s="32">
        <v>0</v>
      </c>
      <c r="AK149" s="32">
        <v>0</v>
      </c>
      <c r="AL149" s="37" t="s">
        <v>636</v>
      </c>
      <c r="AM149" t="s">
        <v>176</v>
      </c>
      <c r="AN149" s="34">
        <v>10</v>
      </c>
      <c r="AX149"/>
      <c r="AY149"/>
    </row>
    <row r="150" spans="1:51" x14ac:dyDescent="0.25">
      <c r="A150" t="s">
        <v>546</v>
      </c>
      <c r="B150" t="s">
        <v>270</v>
      </c>
      <c r="C150" t="s">
        <v>440</v>
      </c>
      <c r="D150" t="s">
        <v>496</v>
      </c>
      <c r="E150" s="32">
        <v>35.044444444444444</v>
      </c>
      <c r="F150" s="32">
        <v>150.82022222222221</v>
      </c>
      <c r="G150" s="32">
        <v>0</v>
      </c>
      <c r="H150" s="37">
        <v>0</v>
      </c>
      <c r="I150" s="32">
        <v>136.77966666666666</v>
      </c>
      <c r="J150" s="32">
        <v>0</v>
      </c>
      <c r="K150" s="37">
        <v>0</v>
      </c>
      <c r="L150" s="32">
        <v>32.793111111111116</v>
      </c>
      <c r="M150" s="32">
        <v>0</v>
      </c>
      <c r="N150" s="37">
        <v>0</v>
      </c>
      <c r="O150" s="32">
        <v>24.86611111111112</v>
      </c>
      <c r="P150" s="32">
        <v>0</v>
      </c>
      <c r="Q150" s="37">
        <v>0</v>
      </c>
      <c r="R150" s="32">
        <v>2.3254444444444444</v>
      </c>
      <c r="S150" s="32">
        <v>0</v>
      </c>
      <c r="T150" s="37">
        <v>0</v>
      </c>
      <c r="U150" s="32">
        <v>5.6015555555555538</v>
      </c>
      <c r="V150" s="32">
        <v>0</v>
      </c>
      <c r="W150" s="37">
        <v>0</v>
      </c>
      <c r="X150" s="32">
        <v>8.3266666666666644</v>
      </c>
      <c r="Y150" s="32">
        <v>0</v>
      </c>
      <c r="Z150" s="37">
        <v>0</v>
      </c>
      <c r="AA150" s="32">
        <v>6.113555555555557</v>
      </c>
      <c r="AB150" s="32">
        <v>0</v>
      </c>
      <c r="AC150" s="37">
        <v>0</v>
      </c>
      <c r="AD150" s="32">
        <v>103.58688888888888</v>
      </c>
      <c r="AE150" s="32">
        <v>0</v>
      </c>
      <c r="AF150" s="37">
        <v>0</v>
      </c>
      <c r="AG150" s="32">
        <v>0</v>
      </c>
      <c r="AH150" s="32">
        <v>0</v>
      </c>
      <c r="AI150" s="37" t="s">
        <v>636</v>
      </c>
      <c r="AJ150" s="32">
        <v>0</v>
      </c>
      <c r="AK150" s="32">
        <v>0</v>
      </c>
      <c r="AL150" s="37" t="s">
        <v>636</v>
      </c>
      <c r="AM150" t="s">
        <v>75</v>
      </c>
      <c r="AN150" s="34">
        <v>10</v>
      </c>
      <c r="AX150"/>
      <c r="AY150"/>
    </row>
    <row r="151" spans="1:51" x14ac:dyDescent="0.25">
      <c r="A151" t="s">
        <v>546</v>
      </c>
      <c r="B151" t="s">
        <v>309</v>
      </c>
      <c r="C151" t="s">
        <v>451</v>
      </c>
      <c r="D151" t="s">
        <v>489</v>
      </c>
      <c r="E151" s="32">
        <v>39.611111111111114</v>
      </c>
      <c r="F151" s="32">
        <v>168.93044444444445</v>
      </c>
      <c r="G151" s="32">
        <v>0</v>
      </c>
      <c r="H151" s="37">
        <v>0</v>
      </c>
      <c r="I151" s="32">
        <v>147.36066666666667</v>
      </c>
      <c r="J151" s="32">
        <v>0</v>
      </c>
      <c r="K151" s="37">
        <v>0</v>
      </c>
      <c r="L151" s="32">
        <v>43.655777777777772</v>
      </c>
      <c r="M151" s="32">
        <v>0</v>
      </c>
      <c r="N151" s="37">
        <v>0</v>
      </c>
      <c r="O151" s="32">
        <v>27.639666666666663</v>
      </c>
      <c r="P151" s="32">
        <v>0</v>
      </c>
      <c r="Q151" s="37">
        <v>0</v>
      </c>
      <c r="R151" s="32">
        <v>10.871333333333336</v>
      </c>
      <c r="S151" s="32">
        <v>0</v>
      </c>
      <c r="T151" s="37">
        <v>0</v>
      </c>
      <c r="U151" s="32">
        <v>5.1447777777777786</v>
      </c>
      <c r="V151" s="32">
        <v>0</v>
      </c>
      <c r="W151" s="37">
        <v>0</v>
      </c>
      <c r="X151" s="32">
        <v>11.910888888888886</v>
      </c>
      <c r="Y151" s="32">
        <v>0</v>
      </c>
      <c r="Z151" s="37">
        <v>0</v>
      </c>
      <c r="AA151" s="32">
        <v>5.5536666666666665</v>
      </c>
      <c r="AB151" s="32">
        <v>0</v>
      </c>
      <c r="AC151" s="37">
        <v>0</v>
      </c>
      <c r="AD151" s="32">
        <v>107.81011111111113</v>
      </c>
      <c r="AE151" s="32">
        <v>0</v>
      </c>
      <c r="AF151" s="37">
        <v>0</v>
      </c>
      <c r="AG151" s="32">
        <v>0</v>
      </c>
      <c r="AH151" s="32">
        <v>0</v>
      </c>
      <c r="AI151" s="37" t="s">
        <v>636</v>
      </c>
      <c r="AJ151" s="32">
        <v>0</v>
      </c>
      <c r="AK151" s="32">
        <v>0</v>
      </c>
      <c r="AL151" s="37" t="s">
        <v>636</v>
      </c>
      <c r="AM151" t="s">
        <v>114</v>
      </c>
      <c r="AN151" s="34">
        <v>10</v>
      </c>
      <c r="AX151"/>
      <c r="AY151"/>
    </row>
    <row r="152" spans="1:51" x14ac:dyDescent="0.25">
      <c r="A152" t="s">
        <v>546</v>
      </c>
      <c r="B152" t="s">
        <v>367</v>
      </c>
      <c r="C152" t="s">
        <v>388</v>
      </c>
      <c r="D152" t="s">
        <v>471</v>
      </c>
      <c r="E152" s="32">
        <v>63.888888888888886</v>
      </c>
      <c r="F152" s="32">
        <v>279.46400000000006</v>
      </c>
      <c r="G152" s="32">
        <v>0</v>
      </c>
      <c r="H152" s="37">
        <v>0</v>
      </c>
      <c r="I152" s="32">
        <v>237.43611111111116</v>
      </c>
      <c r="J152" s="32">
        <v>0</v>
      </c>
      <c r="K152" s="37">
        <v>0</v>
      </c>
      <c r="L152" s="32">
        <v>105.30533333333339</v>
      </c>
      <c r="M152" s="32">
        <v>0</v>
      </c>
      <c r="N152" s="37">
        <v>0</v>
      </c>
      <c r="O152" s="32">
        <v>63.277444444444491</v>
      </c>
      <c r="P152" s="32">
        <v>0</v>
      </c>
      <c r="Q152" s="37">
        <v>0</v>
      </c>
      <c r="R152" s="32">
        <v>37.20011111111112</v>
      </c>
      <c r="S152" s="32">
        <v>0</v>
      </c>
      <c r="T152" s="37">
        <v>0</v>
      </c>
      <c r="U152" s="32">
        <v>4.8277777777777775</v>
      </c>
      <c r="V152" s="32">
        <v>0</v>
      </c>
      <c r="W152" s="37">
        <v>0</v>
      </c>
      <c r="X152" s="32">
        <v>13.92966666666667</v>
      </c>
      <c r="Y152" s="32">
        <v>0</v>
      </c>
      <c r="Z152" s="37">
        <v>0</v>
      </c>
      <c r="AA152" s="32">
        <v>0</v>
      </c>
      <c r="AB152" s="32">
        <v>0</v>
      </c>
      <c r="AC152" s="37" t="s">
        <v>636</v>
      </c>
      <c r="AD152" s="32">
        <v>138.55500000000001</v>
      </c>
      <c r="AE152" s="32">
        <v>0</v>
      </c>
      <c r="AF152" s="37">
        <v>0</v>
      </c>
      <c r="AG152" s="32">
        <v>21.673999999999999</v>
      </c>
      <c r="AH152" s="32">
        <v>0</v>
      </c>
      <c r="AI152" s="37">
        <v>0</v>
      </c>
      <c r="AJ152" s="32">
        <v>0</v>
      </c>
      <c r="AK152" s="32">
        <v>0</v>
      </c>
      <c r="AL152" s="37" t="s">
        <v>636</v>
      </c>
      <c r="AM152" t="s">
        <v>175</v>
      </c>
      <c r="AN152" s="34">
        <v>10</v>
      </c>
      <c r="AX152"/>
      <c r="AY152"/>
    </row>
    <row r="153" spans="1:51" x14ac:dyDescent="0.25">
      <c r="A153" t="s">
        <v>546</v>
      </c>
      <c r="B153" t="s">
        <v>353</v>
      </c>
      <c r="C153" t="s">
        <v>464</v>
      </c>
      <c r="D153" t="s">
        <v>481</v>
      </c>
      <c r="E153" s="32">
        <v>93.6</v>
      </c>
      <c r="F153" s="32">
        <v>376.38611111111112</v>
      </c>
      <c r="G153" s="32">
        <v>23.81111111111111</v>
      </c>
      <c r="H153" s="37">
        <v>6.3262459501546131E-2</v>
      </c>
      <c r="I153" s="32">
        <v>358.07500000000005</v>
      </c>
      <c r="J153" s="32">
        <v>23.81111111111111</v>
      </c>
      <c r="K153" s="37">
        <v>6.649755249908848E-2</v>
      </c>
      <c r="L153" s="32">
        <v>50.561111111111117</v>
      </c>
      <c r="M153" s="32">
        <v>10.080555555555556</v>
      </c>
      <c r="N153" s="37">
        <v>0.19937369519832984</v>
      </c>
      <c r="O153" s="32">
        <v>43.62777777777778</v>
      </c>
      <c r="P153" s="32">
        <v>10.080555555555556</v>
      </c>
      <c r="Q153" s="37">
        <v>0.23105819432064179</v>
      </c>
      <c r="R153" s="32">
        <v>1.2444444444444445</v>
      </c>
      <c r="S153" s="32">
        <v>0</v>
      </c>
      <c r="T153" s="37">
        <v>0</v>
      </c>
      <c r="U153" s="32">
        <v>5.6888888888888891</v>
      </c>
      <c r="V153" s="32">
        <v>0</v>
      </c>
      <c r="W153" s="37">
        <v>0</v>
      </c>
      <c r="X153" s="32">
        <v>84.311111111111117</v>
      </c>
      <c r="Y153" s="32">
        <v>2.6388888888888888</v>
      </c>
      <c r="Z153" s="37">
        <v>3.1299420137058512E-2</v>
      </c>
      <c r="AA153" s="32">
        <v>11.377777777777778</v>
      </c>
      <c r="AB153" s="32">
        <v>0</v>
      </c>
      <c r="AC153" s="37">
        <v>0</v>
      </c>
      <c r="AD153" s="32">
        <v>195.7861111111111</v>
      </c>
      <c r="AE153" s="32">
        <v>11.091666666666667</v>
      </c>
      <c r="AF153" s="37">
        <v>5.665195862832173E-2</v>
      </c>
      <c r="AG153" s="32">
        <v>34.35</v>
      </c>
      <c r="AH153" s="32">
        <v>0</v>
      </c>
      <c r="AI153" s="37">
        <v>0</v>
      </c>
      <c r="AJ153" s="32">
        <v>0</v>
      </c>
      <c r="AK153" s="32">
        <v>0</v>
      </c>
      <c r="AL153" s="37" t="s">
        <v>636</v>
      </c>
      <c r="AM153" t="s">
        <v>161</v>
      </c>
      <c r="AN153" s="34">
        <v>10</v>
      </c>
      <c r="AX153"/>
      <c r="AY153"/>
    </row>
    <row r="154" spans="1:51" x14ac:dyDescent="0.25">
      <c r="A154" t="s">
        <v>546</v>
      </c>
      <c r="B154" t="s">
        <v>299</v>
      </c>
      <c r="C154" t="s">
        <v>391</v>
      </c>
      <c r="D154" t="s">
        <v>478</v>
      </c>
      <c r="E154" s="32">
        <v>2.8888888888888888</v>
      </c>
      <c r="F154" s="32">
        <v>15.149888888888889</v>
      </c>
      <c r="G154" s="32">
        <v>0</v>
      </c>
      <c r="H154" s="37">
        <v>0</v>
      </c>
      <c r="I154" s="32">
        <v>13.311111111111112</v>
      </c>
      <c r="J154" s="32">
        <v>0</v>
      </c>
      <c r="K154" s="37">
        <v>0</v>
      </c>
      <c r="L154" s="32">
        <v>1.9921111111111109</v>
      </c>
      <c r="M154" s="32">
        <v>0</v>
      </c>
      <c r="N154" s="37">
        <v>0</v>
      </c>
      <c r="O154" s="32">
        <v>0.64288888888888884</v>
      </c>
      <c r="P154" s="32">
        <v>0</v>
      </c>
      <c r="Q154" s="37">
        <v>0</v>
      </c>
      <c r="R154" s="32">
        <v>0.10477777777777778</v>
      </c>
      <c r="S154" s="32">
        <v>0</v>
      </c>
      <c r="T154" s="37">
        <v>0</v>
      </c>
      <c r="U154" s="32">
        <v>1.2444444444444445</v>
      </c>
      <c r="V154" s="32">
        <v>0</v>
      </c>
      <c r="W154" s="37">
        <v>0</v>
      </c>
      <c r="X154" s="32">
        <v>5.1668888888888889</v>
      </c>
      <c r="Y154" s="32">
        <v>0</v>
      </c>
      <c r="Z154" s="37">
        <v>0</v>
      </c>
      <c r="AA154" s="32">
        <v>0.48955555555555558</v>
      </c>
      <c r="AB154" s="32">
        <v>0</v>
      </c>
      <c r="AC154" s="37">
        <v>0</v>
      </c>
      <c r="AD154" s="32">
        <v>6.2533333333333339</v>
      </c>
      <c r="AE154" s="32">
        <v>0</v>
      </c>
      <c r="AF154" s="37">
        <v>0</v>
      </c>
      <c r="AG154" s="32">
        <v>1.248</v>
      </c>
      <c r="AH154" s="32">
        <v>0</v>
      </c>
      <c r="AI154" s="37">
        <v>0</v>
      </c>
      <c r="AJ154" s="32">
        <v>0</v>
      </c>
      <c r="AK154" s="32">
        <v>0</v>
      </c>
      <c r="AL154" s="37" t="s">
        <v>636</v>
      </c>
      <c r="AM154" t="s">
        <v>104</v>
      </c>
      <c r="AN154" s="34">
        <v>10</v>
      </c>
      <c r="AX154"/>
      <c r="AY154"/>
    </row>
    <row r="155" spans="1:51" x14ac:dyDescent="0.25">
      <c r="A155" t="s">
        <v>546</v>
      </c>
      <c r="B155" t="s">
        <v>202</v>
      </c>
      <c r="C155" t="s">
        <v>408</v>
      </c>
      <c r="D155" t="s">
        <v>484</v>
      </c>
      <c r="E155" s="32">
        <v>28.088888888888889</v>
      </c>
      <c r="F155" s="32">
        <v>172.0355555555555</v>
      </c>
      <c r="G155" s="32">
        <v>0</v>
      </c>
      <c r="H155" s="37">
        <v>0</v>
      </c>
      <c r="I155" s="32">
        <v>162.25777777777773</v>
      </c>
      <c r="J155" s="32">
        <v>0</v>
      </c>
      <c r="K155" s="37">
        <v>0</v>
      </c>
      <c r="L155" s="32">
        <v>59.728111111111104</v>
      </c>
      <c r="M155" s="32">
        <v>0</v>
      </c>
      <c r="N155" s="37">
        <v>0</v>
      </c>
      <c r="O155" s="32">
        <v>49.950333333333333</v>
      </c>
      <c r="P155" s="32">
        <v>0</v>
      </c>
      <c r="Q155" s="37">
        <v>0</v>
      </c>
      <c r="R155" s="32">
        <v>4.8888888888888893</v>
      </c>
      <c r="S155" s="32">
        <v>0</v>
      </c>
      <c r="T155" s="37">
        <v>0</v>
      </c>
      <c r="U155" s="32">
        <v>4.8888888888888893</v>
      </c>
      <c r="V155" s="32">
        <v>0</v>
      </c>
      <c r="W155" s="37">
        <v>0</v>
      </c>
      <c r="X155" s="32">
        <v>17.121222222222219</v>
      </c>
      <c r="Y155" s="32">
        <v>0</v>
      </c>
      <c r="Z155" s="37">
        <v>0</v>
      </c>
      <c r="AA155" s="32">
        <v>0</v>
      </c>
      <c r="AB155" s="32">
        <v>0</v>
      </c>
      <c r="AC155" s="37" t="s">
        <v>636</v>
      </c>
      <c r="AD155" s="32">
        <v>95.186222222222199</v>
      </c>
      <c r="AE155" s="32">
        <v>0</v>
      </c>
      <c r="AF155" s="37">
        <v>0</v>
      </c>
      <c r="AG155" s="32">
        <v>0</v>
      </c>
      <c r="AH155" s="32">
        <v>0</v>
      </c>
      <c r="AI155" s="37" t="s">
        <v>636</v>
      </c>
      <c r="AJ155" s="32">
        <v>0</v>
      </c>
      <c r="AK155" s="32">
        <v>0</v>
      </c>
      <c r="AL155" s="37" t="s">
        <v>636</v>
      </c>
      <c r="AM155" t="s">
        <v>7</v>
      </c>
      <c r="AN155" s="34">
        <v>10</v>
      </c>
      <c r="AX155"/>
      <c r="AY155"/>
    </row>
    <row r="156" spans="1:51" x14ac:dyDescent="0.25">
      <c r="A156" t="s">
        <v>546</v>
      </c>
      <c r="B156" t="s">
        <v>248</v>
      </c>
      <c r="C156" t="s">
        <v>409</v>
      </c>
      <c r="D156" t="s">
        <v>480</v>
      </c>
      <c r="E156" s="32">
        <v>63.155555555555559</v>
      </c>
      <c r="F156" s="32">
        <v>222.58422222222222</v>
      </c>
      <c r="G156" s="32">
        <v>69.078222222222223</v>
      </c>
      <c r="H156" s="37">
        <v>0.31034644564005237</v>
      </c>
      <c r="I156" s="32">
        <v>211.02033333333335</v>
      </c>
      <c r="J156" s="32">
        <v>69.078222222222223</v>
      </c>
      <c r="K156" s="37">
        <v>0.32735339353816872</v>
      </c>
      <c r="L156" s="32">
        <v>30.410666666666664</v>
      </c>
      <c r="M156" s="32">
        <v>5.4349999999999996</v>
      </c>
      <c r="N156" s="37">
        <v>0.17872018589968433</v>
      </c>
      <c r="O156" s="32">
        <v>18.846777777777774</v>
      </c>
      <c r="P156" s="32">
        <v>5.4349999999999996</v>
      </c>
      <c r="Q156" s="37">
        <v>0.28837820788699514</v>
      </c>
      <c r="R156" s="32">
        <v>5.875</v>
      </c>
      <c r="S156" s="32">
        <v>0</v>
      </c>
      <c r="T156" s="37">
        <v>0</v>
      </c>
      <c r="U156" s="32">
        <v>5.6888888888888891</v>
      </c>
      <c r="V156" s="32">
        <v>0</v>
      </c>
      <c r="W156" s="37">
        <v>0</v>
      </c>
      <c r="X156" s="32">
        <v>53.946222222222218</v>
      </c>
      <c r="Y156" s="32">
        <v>13.659444444444446</v>
      </c>
      <c r="Z156" s="37">
        <v>0.25320483773964197</v>
      </c>
      <c r="AA156" s="32">
        <v>0</v>
      </c>
      <c r="AB156" s="32">
        <v>0</v>
      </c>
      <c r="AC156" s="37" t="s">
        <v>636</v>
      </c>
      <c r="AD156" s="32">
        <v>106.77844444444447</v>
      </c>
      <c r="AE156" s="32">
        <v>49.983777777777775</v>
      </c>
      <c r="AF156" s="37">
        <v>0.46810737914227368</v>
      </c>
      <c r="AG156" s="32">
        <v>31.448888888888884</v>
      </c>
      <c r="AH156" s="32">
        <v>0</v>
      </c>
      <c r="AI156" s="37">
        <v>0</v>
      </c>
      <c r="AJ156" s="32">
        <v>0</v>
      </c>
      <c r="AK156" s="32">
        <v>0</v>
      </c>
      <c r="AL156" s="37" t="s">
        <v>636</v>
      </c>
      <c r="AM156" t="s">
        <v>53</v>
      </c>
      <c r="AN156" s="34">
        <v>10</v>
      </c>
      <c r="AX156"/>
      <c r="AY156"/>
    </row>
    <row r="157" spans="1:51" x14ac:dyDescent="0.25">
      <c r="A157" t="s">
        <v>546</v>
      </c>
      <c r="B157" t="s">
        <v>308</v>
      </c>
      <c r="C157" t="s">
        <v>408</v>
      </c>
      <c r="D157" t="s">
        <v>484</v>
      </c>
      <c r="E157" s="32">
        <v>96.933333333333337</v>
      </c>
      <c r="F157" s="32">
        <v>442.00488888888884</v>
      </c>
      <c r="G157" s="32">
        <v>66.549333333333323</v>
      </c>
      <c r="H157" s="37">
        <v>0.15056243721788898</v>
      </c>
      <c r="I157" s="32">
        <v>400.68266666666659</v>
      </c>
      <c r="J157" s="32">
        <v>66.549333333333323</v>
      </c>
      <c r="K157" s="37">
        <v>0.16608987328293046</v>
      </c>
      <c r="L157" s="32">
        <v>84.967888888888865</v>
      </c>
      <c r="M157" s="32">
        <v>7.345666666666669</v>
      </c>
      <c r="N157" s="37">
        <v>8.6452267588670806E-2</v>
      </c>
      <c r="O157" s="32">
        <v>50.515111111111096</v>
      </c>
      <c r="P157" s="32">
        <v>7.345666666666669</v>
      </c>
      <c r="Q157" s="37">
        <v>0.1454152332855296</v>
      </c>
      <c r="R157" s="32">
        <v>28.941666666666666</v>
      </c>
      <c r="S157" s="32">
        <v>0</v>
      </c>
      <c r="T157" s="37">
        <v>0</v>
      </c>
      <c r="U157" s="32">
        <v>5.5111111111111111</v>
      </c>
      <c r="V157" s="32">
        <v>0</v>
      </c>
      <c r="W157" s="37">
        <v>0</v>
      </c>
      <c r="X157" s="32">
        <v>91.782333333333327</v>
      </c>
      <c r="Y157" s="32">
        <v>26.160111111111103</v>
      </c>
      <c r="Z157" s="37">
        <v>0.28502338261660126</v>
      </c>
      <c r="AA157" s="32">
        <v>6.8694444444444445</v>
      </c>
      <c r="AB157" s="32">
        <v>0</v>
      </c>
      <c r="AC157" s="37">
        <v>0</v>
      </c>
      <c r="AD157" s="32">
        <v>201.32411111111108</v>
      </c>
      <c r="AE157" s="32">
        <v>33.043555555555557</v>
      </c>
      <c r="AF157" s="37">
        <v>0.16413113845722516</v>
      </c>
      <c r="AG157" s="32">
        <v>32.725000000000001</v>
      </c>
      <c r="AH157" s="32">
        <v>0</v>
      </c>
      <c r="AI157" s="37">
        <v>0</v>
      </c>
      <c r="AJ157" s="32">
        <v>24.336111111111112</v>
      </c>
      <c r="AK157" s="32">
        <v>0</v>
      </c>
      <c r="AL157" s="37">
        <v>0</v>
      </c>
      <c r="AM157" t="s">
        <v>113</v>
      </c>
      <c r="AN157" s="34">
        <v>10</v>
      </c>
      <c r="AX157"/>
      <c r="AY157"/>
    </row>
    <row r="158" spans="1:51" x14ac:dyDescent="0.25">
      <c r="A158" t="s">
        <v>546</v>
      </c>
      <c r="B158" t="s">
        <v>328</v>
      </c>
      <c r="C158" t="s">
        <v>406</v>
      </c>
      <c r="D158" t="s">
        <v>481</v>
      </c>
      <c r="E158" s="32">
        <v>30.855555555555554</v>
      </c>
      <c r="F158" s="32">
        <v>118.32688888888889</v>
      </c>
      <c r="G158" s="32">
        <v>1.1491111111111112</v>
      </c>
      <c r="H158" s="37">
        <v>9.7113270018461106E-3</v>
      </c>
      <c r="I158" s="32">
        <v>113.17133333333334</v>
      </c>
      <c r="J158" s="32">
        <v>1.1491111111111112</v>
      </c>
      <c r="K158" s="37">
        <v>1.0153729546744268E-2</v>
      </c>
      <c r="L158" s="32">
        <v>33.80466666666667</v>
      </c>
      <c r="M158" s="32">
        <v>0.97688888888888892</v>
      </c>
      <c r="N158" s="37">
        <v>2.8898048264210725E-2</v>
      </c>
      <c r="O158" s="32">
        <v>28.649111111111111</v>
      </c>
      <c r="P158" s="32">
        <v>0.97688888888888892</v>
      </c>
      <c r="Q158" s="37">
        <v>3.4098401346561072E-2</v>
      </c>
      <c r="R158" s="32">
        <v>0</v>
      </c>
      <c r="S158" s="32">
        <v>0</v>
      </c>
      <c r="T158" s="37" t="s">
        <v>636</v>
      </c>
      <c r="U158" s="32">
        <v>5.1555555555555559</v>
      </c>
      <c r="V158" s="32">
        <v>0</v>
      </c>
      <c r="W158" s="37">
        <v>0</v>
      </c>
      <c r="X158" s="32">
        <v>12.891666666666667</v>
      </c>
      <c r="Y158" s="32">
        <v>0</v>
      </c>
      <c r="Z158" s="37">
        <v>0</v>
      </c>
      <c r="AA158" s="32">
        <v>0</v>
      </c>
      <c r="AB158" s="32">
        <v>0</v>
      </c>
      <c r="AC158" s="37" t="s">
        <v>636</v>
      </c>
      <c r="AD158" s="32">
        <v>70.62777777777778</v>
      </c>
      <c r="AE158" s="32">
        <v>0.17222222222222222</v>
      </c>
      <c r="AF158" s="37">
        <v>2.4384488319043498E-3</v>
      </c>
      <c r="AG158" s="32">
        <v>1.0027777777777778</v>
      </c>
      <c r="AH158" s="32">
        <v>0</v>
      </c>
      <c r="AI158" s="37">
        <v>0</v>
      </c>
      <c r="AJ158" s="32">
        <v>0</v>
      </c>
      <c r="AK158" s="32">
        <v>0</v>
      </c>
      <c r="AL158" s="37" t="s">
        <v>636</v>
      </c>
      <c r="AM158" t="s">
        <v>134</v>
      </c>
      <c r="AN158" s="34">
        <v>10</v>
      </c>
      <c r="AX158"/>
      <c r="AY158"/>
    </row>
    <row r="159" spans="1:51" x14ac:dyDescent="0.25">
      <c r="A159" t="s">
        <v>546</v>
      </c>
      <c r="B159" t="s">
        <v>274</v>
      </c>
      <c r="C159" t="s">
        <v>406</v>
      </c>
      <c r="D159" t="s">
        <v>481</v>
      </c>
      <c r="E159" s="32">
        <v>82.466666666666669</v>
      </c>
      <c r="F159" s="32">
        <v>358.30977777777781</v>
      </c>
      <c r="G159" s="32">
        <v>6.4486666666666679</v>
      </c>
      <c r="H159" s="37">
        <v>1.7997462158752763E-2</v>
      </c>
      <c r="I159" s="32">
        <v>326.15833333333336</v>
      </c>
      <c r="J159" s="32">
        <v>0.66666666666666663</v>
      </c>
      <c r="K159" s="37">
        <v>2.043997036204297E-3</v>
      </c>
      <c r="L159" s="32">
        <v>71.098444444444439</v>
      </c>
      <c r="M159" s="32">
        <v>4.9345555555555567</v>
      </c>
      <c r="N159" s="37">
        <v>6.9404550185501818E-2</v>
      </c>
      <c r="O159" s="32">
        <v>62.147222222222226</v>
      </c>
      <c r="P159" s="32">
        <v>0.66666666666666663</v>
      </c>
      <c r="Q159" s="37">
        <v>1.0727215840522056E-2</v>
      </c>
      <c r="R159" s="32">
        <v>3.35</v>
      </c>
      <c r="S159" s="32">
        <v>0</v>
      </c>
      <c r="T159" s="37">
        <v>0</v>
      </c>
      <c r="U159" s="32">
        <v>5.6012222222222228</v>
      </c>
      <c r="V159" s="32">
        <v>4.2678888888888897</v>
      </c>
      <c r="W159" s="37">
        <v>0.76195671579615565</v>
      </c>
      <c r="X159" s="32">
        <v>66.891666666666666</v>
      </c>
      <c r="Y159" s="32">
        <v>0</v>
      </c>
      <c r="Z159" s="37">
        <v>0</v>
      </c>
      <c r="AA159" s="32">
        <v>23.200222222222227</v>
      </c>
      <c r="AB159" s="32">
        <v>1.5141111111111112</v>
      </c>
      <c r="AC159" s="37">
        <v>6.5262784839225665E-2</v>
      </c>
      <c r="AD159" s="32">
        <v>172.30833333333334</v>
      </c>
      <c r="AE159" s="32">
        <v>0</v>
      </c>
      <c r="AF159" s="37">
        <v>0</v>
      </c>
      <c r="AG159" s="32">
        <v>24.81111111111111</v>
      </c>
      <c r="AH159" s="32">
        <v>0</v>
      </c>
      <c r="AI159" s="37">
        <v>0</v>
      </c>
      <c r="AJ159" s="32">
        <v>0</v>
      </c>
      <c r="AK159" s="32">
        <v>0</v>
      </c>
      <c r="AL159" s="37" t="s">
        <v>636</v>
      </c>
      <c r="AM159" t="s">
        <v>79</v>
      </c>
      <c r="AN159" s="34">
        <v>10</v>
      </c>
      <c r="AX159"/>
      <c r="AY159"/>
    </row>
    <row r="160" spans="1:51" x14ac:dyDescent="0.25">
      <c r="A160" t="s">
        <v>546</v>
      </c>
      <c r="B160" t="s">
        <v>220</v>
      </c>
      <c r="C160" t="s">
        <v>420</v>
      </c>
      <c r="D160" t="s">
        <v>488</v>
      </c>
      <c r="E160" s="32">
        <v>76.322222222222223</v>
      </c>
      <c r="F160" s="32">
        <v>244.86177777777777</v>
      </c>
      <c r="G160" s="32">
        <v>49.909444444444418</v>
      </c>
      <c r="H160" s="37">
        <v>0.20382701170183984</v>
      </c>
      <c r="I160" s="32">
        <v>228.46188888888889</v>
      </c>
      <c r="J160" s="32">
        <v>49.054999999999978</v>
      </c>
      <c r="K160" s="37">
        <v>0.21471852587132198</v>
      </c>
      <c r="L160" s="32">
        <v>58.717000000000013</v>
      </c>
      <c r="M160" s="32">
        <v>0.5822222222222222</v>
      </c>
      <c r="N160" s="37">
        <v>9.915735174178212E-3</v>
      </c>
      <c r="O160" s="32">
        <v>46.360888888888894</v>
      </c>
      <c r="P160" s="32">
        <v>0</v>
      </c>
      <c r="Q160" s="37">
        <v>0</v>
      </c>
      <c r="R160" s="32">
        <v>12.300555555555558</v>
      </c>
      <c r="S160" s="32">
        <v>0.52666666666666662</v>
      </c>
      <c r="T160" s="37">
        <v>4.2816494286617574E-2</v>
      </c>
      <c r="U160" s="32">
        <v>5.5555555555555552E-2</v>
      </c>
      <c r="V160" s="32">
        <v>5.5555555555555552E-2</v>
      </c>
      <c r="W160" s="37">
        <v>1</v>
      </c>
      <c r="X160" s="32">
        <v>57.910666666666664</v>
      </c>
      <c r="Y160" s="32">
        <v>0</v>
      </c>
      <c r="Z160" s="37">
        <v>0</v>
      </c>
      <c r="AA160" s="32">
        <v>4.0437777777777777</v>
      </c>
      <c r="AB160" s="32">
        <v>0.2722222222222222</v>
      </c>
      <c r="AC160" s="37">
        <v>6.7318788811342525E-2</v>
      </c>
      <c r="AD160" s="32">
        <v>104.24744444444445</v>
      </c>
      <c r="AE160" s="32">
        <v>40.311111111111089</v>
      </c>
      <c r="AF160" s="37">
        <v>0.38668680393977123</v>
      </c>
      <c r="AG160" s="32">
        <v>19.942888888888891</v>
      </c>
      <c r="AH160" s="32">
        <v>8.7438888888888862</v>
      </c>
      <c r="AI160" s="37">
        <v>0.43844645264811721</v>
      </c>
      <c r="AJ160" s="32">
        <v>0</v>
      </c>
      <c r="AK160" s="32">
        <v>0</v>
      </c>
      <c r="AL160" s="37" t="s">
        <v>636</v>
      </c>
      <c r="AM160" t="s">
        <v>25</v>
      </c>
      <c r="AN160" s="34">
        <v>10</v>
      </c>
      <c r="AX160"/>
      <c r="AY160"/>
    </row>
    <row r="161" spans="1:51" x14ac:dyDescent="0.25">
      <c r="A161" t="s">
        <v>546</v>
      </c>
      <c r="B161" t="s">
        <v>192</v>
      </c>
      <c r="C161" t="s">
        <v>391</v>
      </c>
      <c r="D161" t="s">
        <v>478</v>
      </c>
      <c r="E161" s="32">
        <v>37.81111111111111</v>
      </c>
      <c r="F161" s="32">
        <v>187.61755555555555</v>
      </c>
      <c r="G161" s="32">
        <v>7.8008888888888892</v>
      </c>
      <c r="H161" s="37">
        <v>4.15786724530635E-2</v>
      </c>
      <c r="I161" s="32">
        <v>177.99255555555555</v>
      </c>
      <c r="J161" s="32">
        <v>7.8008888888888892</v>
      </c>
      <c r="K161" s="37">
        <v>4.3827051443474853E-2</v>
      </c>
      <c r="L161" s="32">
        <v>54.45</v>
      </c>
      <c r="M161" s="32">
        <v>5.6888888888888891</v>
      </c>
      <c r="N161" s="37">
        <v>0.10447913478216508</v>
      </c>
      <c r="O161" s="32">
        <v>44.825000000000003</v>
      </c>
      <c r="P161" s="32">
        <v>5.6888888888888891</v>
      </c>
      <c r="Q161" s="37">
        <v>0.12691330482741525</v>
      </c>
      <c r="R161" s="32">
        <v>3.9361111111111109</v>
      </c>
      <c r="S161" s="32">
        <v>0</v>
      </c>
      <c r="T161" s="37">
        <v>0</v>
      </c>
      <c r="U161" s="32">
        <v>5.6888888888888891</v>
      </c>
      <c r="V161" s="32">
        <v>0</v>
      </c>
      <c r="W161" s="37">
        <v>0</v>
      </c>
      <c r="X161" s="32">
        <v>17.105555555555554</v>
      </c>
      <c r="Y161" s="32">
        <v>0</v>
      </c>
      <c r="Z161" s="37">
        <v>0</v>
      </c>
      <c r="AA161" s="32">
        <v>0</v>
      </c>
      <c r="AB161" s="32">
        <v>0</v>
      </c>
      <c r="AC161" s="37" t="s">
        <v>636</v>
      </c>
      <c r="AD161" s="32">
        <v>116.062</v>
      </c>
      <c r="AE161" s="32">
        <v>2.1120000000000001</v>
      </c>
      <c r="AF161" s="37">
        <v>1.8197170477848048E-2</v>
      </c>
      <c r="AG161" s="32">
        <v>0</v>
      </c>
      <c r="AH161" s="32">
        <v>0</v>
      </c>
      <c r="AI161" s="37" t="s">
        <v>636</v>
      </c>
      <c r="AJ161" s="32">
        <v>0</v>
      </c>
      <c r="AK161" s="32">
        <v>0</v>
      </c>
      <c r="AL161" s="37" t="s">
        <v>636</v>
      </c>
      <c r="AM161" t="s">
        <v>137</v>
      </c>
      <c r="AN161" s="34">
        <v>10</v>
      </c>
      <c r="AX161"/>
      <c r="AY161"/>
    </row>
    <row r="162" spans="1:51" x14ac:dyDescent="0.25">
      <c r="A162" t="s">
        <v>546</v>
      </c>
      <c r="B162" t="s">
        <v>362</v>
      </c>
      <c r="C162" t="s">
        <v>386</v>
      </c>
      <c r="D162" t="s">
        <v>476</v>
      </c>
      <c r="E162" s="32">
        <v>37.822222222222223</v>
      </c>
      <c r="F162" s="32">
        <v>150.02866666666665</v>
      </c>
      <c r="G162" s="32">
        <v>9.1397777777777769</v>
      </c>
      <c r="H162" s="37">
        <v>6.0920209322959017E-2</v>
      </c>
      <c r="I162" s="32">
        <v>131.97588888888887</v>
      </c>
      <c r="J162" s="32">
        <v>9.1397777777777769</v>
      </c>
      <c r="K162" s="37">
        <v>6.9253390560396977E-2</v>
      </c>
      <c r="L162" s="32">
        <v>31.93611111111111</v>
      </c>
      <c r="M162" s="32">
        <v>0</v>
      </c>
      <c r="N162" s="37">
        <v>0</v>
      </c>
      <c r="O162" s="32">
        <v>13.883333333333333</v>
      </c>
      <c r="P162" s="32">
        <v>0</v>
      </c>
      <c r="Q162" s="37">
        <v>0</v>
      </c>
      <c r="R162" s="32">
        <v>12.397222222222222</v>
      </c>
      <c r="S162" s="32">
        <v>0</v>
      </c>
      <c r="T162" s="37">
        <v>0</v>
      </c>
      <c r="U162" s="32">
        <v>5.6555555555555559</v>
      </c>
      <c r="V162" s="32">
        <v>0</v>
      </c>
      <c r="W162" s="37">
        <v>0</v>
      </c>
      <c r="X162" s="32">
        <v>32.258333333333333</v>
      </c>
      <c r="Y162" s="32">
        <v>0</v>
      </c>
      <c r="Z162" s="37">
        <v>0</v>
      </c>
      <c r="AA162" s="32">
        <v>0</v>
      </c>
      <c r="AB162" s="32">
        <v>0</v>
      </c>
      <c r="AC162" s="37" t="s">
        <v>636</v>
      </c>
      <c r="AD162" s="32">
        <v>59.925888888888885</v>
      </c>
      <c r="AE162" s="32">
        <v>5.589777777777778</v>
      </c>
      <c r="AF162" s="37">
        <v>9.3278178787502344E-2</v>
      </c>
      <c r="AG162" s="32">
        <v>25.908333333333335</v>
      </c>
      <c r="AH162" s="32">
        <v>3.55</v>
      </c>
      <c r="AI162" s="37">
        <v>0.13702155033772917</v>
      </c>
      <c r="AJ162" s="32">
        <v>0</v>
      </c>
      <c r="AK162" s="32">
        <v>0</v>
      </c>
      <c r="AL162" s="37" t="s">
        <v>636</v>
      </c>
      <c r="AM162" t="s">
        <v>170</v>
      </c>
      <c r="AN162" s="34">
        <v>10</v>
      </c>
      <c r="AX162"/>
      <c r="AY162"/>
    </row>
    <row r="163" spans="1:51" x14ac:dyDescent="0.25">
      <c r="A163" t="s">
        <v>546</v>
      </c>
      <c r="B163" t="s">
        <v>253</v>
      </c>
      <c r="C163" t="s">
        <v>406</v>
      </c>
      <c r="D163" t="s">
        <v>481</v>
      </c>
      <c r="E163" s="32">
        <v>85.266666666666666</v>
      </c>
      <c r="F163" s="32">
        <v>327.00811111111108</v>
      </c>
      <c r="G163" s="32">
        <v>0</v>
      </c>
      <c r="H163" s="37">
        <v>0</v>
      </c>
      <c r="I163" s="32">
        <v>308.31266666666664</v>
      </c>
      <c r="J163" s="32">
        <v>0</v>
      </c>
      <c r="K163" s="37">
        <v>0</v>
      </c>
      <c r="L163" s="32">
        <v>42.827999999999989</v>
      </c>
      <c r="M163" s="32">
        <v>0</v>
      </c>
      <c r="N163" s="37">
        <v>0</v>
      </c>
      <c r="O163" s="32">
        <v>33.761333333333326</v>
      </c>
      <c r="P163" s="32">
        <v>0</v>
      </c>
      <c r="Q163" s="37">
        <v>0</v>
      </c>
      <c r="R163" s="32">
        <v>2.9333333333333331</v>
      </c>
      <c r="S163" s="32">
        <v>0</v>
      </c>
      <c r="T163" s="37">
        <v>0</v>
      </c>
      <c r="U163" s="32">
        <v>6.1333333333333337</v>
      </c>
      <c r="V163" s="32">
        <v>0</v>
      </c>
      <c r="W163" s="37">
        <v>0</v>
      </c>
      <c r="X163" s="32">
        <v>93.596222222222224</v>
      </c>
      <c r="Y163" s="32">
        <v>0</v>
      </c>
      <c r="Z163" s="37">
        <v>0</v>
      </c>
      <c r="AA163" s="32">
        <v>9.6287777777777777</v>
      </c>
      <c r="AB163" s="32">
        <v>0</v>
      </c>
      <c r="AC163" s="37">
        <v>0</v>
      </c>
      <c r="AD163" s="32">
        <v>176.01244444444444</v>
      </c>
      <c r="AE163" s="32">
        <v>0</v>
      </c>
      <c r="AF163" s="37">
        <v>0</v>
      </c>
      <c r="AG163" s="32">
        <v>4.9426666666666659</v>
      </c>
      <c r="AH163" s="32">
        <v>0</v>
      </c>
      <c r="AI163" s="37">
        <v>0</v>
      </c>
      <c r="AJ163" s="32">
        <v>0</v>
      </c>
      <c r="AK163" s="32">
        <v>0</v>
      </c>
      <c r="AL163" s="37" t="s">
        <v>636</v>
      </c>
      <c r="AM163" t="s">
        <v>58</v>
      </c>
      <c r="AN163" s="34">
        <v>10</v>
      </c>
      <c r="AX163"/>
      <c r="AY163"/>
    </row>
    <row r="164" spans="1:51" x14ac:dyDescent="0.25">
      <c r="A164" t="s">
        <v>546</v>
      </c>
      <c r="B164" t="s">
        <v>215</v>
      </c>
      <c r="C164" t="s">
        <v>414</v>
      </c>
      <c r="D164" t="s">
        <v>486</v>
      </c>
      <c r="E164" s="32">
        <v>27.466666666666665</v>
      </c>
      <c r="F164" s="32">
        <v>123.26211111111112</v>
      </c>
      <c r="G164" s="32">
        <v>5.623222222222223</v>
      </c>
      <c r="H164" s="37">
        <v>4.5620038238297973E-2</v>
      </c>
      <c r="I164" s="32">
        <v>111.58711111111113</v>
      </c>
      <c r="J164" s="32">
        <v>2.867666666666667</v>
      </c>
      <c r="K164" s="37">
        <v>2.5698905887179324E-2</v>
      </c>
      <c r="L164" s="32">
        <v>35.016666666666666</v>
      </c>
      <c r="M164" s="32">
        <v>2.7555555555555555</v>
      </c>
      <c r="N164" s="37">
        <v>7.8692686022528963E-2</v>
      </c>
      <c r="O164" s="32">
        <v>27.333333333333332</v>
      </c>
      <c r="P164" s="32">
        <v>0</v>
      </c>
      <c r="Q164" s="37">
        <v>0</v>
      </c>
      <c r="R164" s="32">
        <v>3.2611111111111111</v>
      </c>
      <c r="S164" s="32">
        <v>0</v>
      </c>
      <c r="T164" s="37">
        <v>0</v>
      </c>
      <c r="U164" s="32">
        <v>4.4222222222222225</v>
      </c>
      <c r="V164" s="32">
        <v>2.7555555555555555</v>
      </c>
      <c r="W164" s="37">
        <v>0.62311557788944716</v>
      </c>
      <c r="X164" s="32">
        <v>17.113888888888887</v>
      </c>
      <c r="Y164" s="32">
        <v>0</v>
      </c>
      <c r="Z164" s="37">
        <v>0</v>
      </c>
      <c r="AA164" s="32">
        <v>3.9916666666666667</v>
      </c>
      <c r="AB164" s="32">
        <v>0</v>
      </c>
      <c r="AC164" s="37">
        <v>0</v>
      </c>
      <c r="AD164" s="32">
        <v>67.139888888888905</v>
      </c>
      <c r="AE164" s="32">
        <v>2.867666666666667</v>
      </c>
      <c r="AF164" s="37">
        <v>4.2711817283648229E-2</v>
      </c>
      <c r="AG164" s="32">
        <v>0</v>
      </c>
      <c r="AH164" s="32">
        <v>0</v>
      </c>
      <c r="AI164" s="37" t="s">
        <v>636</v>
      </c>
      <c r="AJ164" s="32">
        <v>0</v>
      </c>
      <c r="AK164" s="32">
        <v>0</v>
      </c>
      <c r="AL164" s="37" t="s">
        <v>636</v>
      </c>
      <c r="AM164" t="s">
        <v>20</v>
      </c>
      <c r="AN164" s="34">
        <v>10</v>
      </c>
      <c r="AX164"/>
      <c r="AY164"/>
    </row>
    <row r="165" spans="1:51" x14ac:dyDescent="0.25">
      <c r="A165" t="s">
        <v>546</v>
      </c>
      <c r="B165" t="s">
        <v>288</v>
      </c>
      <c r="C165" t="s">
        <v>448</v>
      </c>
      <c r="D165" t="s">
        <v>492</v>
      </c>
      <c r="E165" s="32">
        <v>48.355555555555554</v>
      </c>
      <c r="F165" s="32">
        <v>67.275888888888886</v>
      </c>
      <c r="G165" s="32">
        <v>3.298111111111111</v>
      </c>
      <c r="H165" s="37">
        <v>4.9023672010609712E-2</v>
      </c>
      <c r="I165" s="32">
        <v>58.081444444444443</v>
      </c>
      <c r="J165" s="32">
        <v>3.298111111111111</v>
      </c>
      <c r="K165" s="37">
        <v>5.6784247407376233E-2</v>
      </c>
      <c r="L165" s="32">
        <v>14.89811111111111</v>
      </c>
      <c r="M165" s="32">
        <v>1.1981111111111113</v>
      </c>
      <c r="N165" s="37">
        <v>8.0420336657145222E-2</v>
      </c>
      <c r="O165" s="32">
        <v>8.9869999999999983</v>
      </c>
      <c r="P165" s="32">
        <v>1.1981111111111113</v>
      </c>
      <c r="Q165" s="37">
        <v>0.1333160243808959</v>
      </c>
      <c r="R165" s="32">
        <v>4.0444444444444443</v>
      </c>
      <c r="S165" s="32">
        <v>0</v>
      </c>
      <c r="T165" s="37">
        <v>0</v>
      </c>
      <c r="U165" s="32">
        <v>1.8666666666666667</v>
      </c>
      <c r="V165" s="32">
        <v>0</v>
      </c>
      <c r="W165" s="37">
        <v>0</v>
      </c>
      <c r="X165" s="32">
        <v>10.558333333333334</v>
      </c>
      <c r="Y165" s="32">
        <v>0.53333333333333333</v>
      </c>
      <c r="Z165" s="37">
        <v>5.0513022888713496E-2</v>
      </c>
      <c r="AA165" s="32">
        <v>3.2833333333333332</v>
      </c>
      <c r="AB165" s="32">
        <v>0</v>
      </c>
      <c r="AC165" s="37">
        <v>0</v>
      </c>
      <c r="AD165" s="32">
        <v>31.277777777777779</v>
      </c>
      <c r="AE165" s="32">
        <v>1.5666666666666667</v>
      </c>
      <c r="AF165" s="37">
        <v>5.0088809946714032E-2</v>
      </c>
      <c r="AG165" s="32">
        <v>7.2583333333333337</v>
      </c>
      <c r="AH165" s="32">
        <v>0</v>
      </c>
      <c r="AI165" s="37">
        <v>0</v>
      </c>
      <c r="AJ165" s="32">
        <v>0</v>
      </c>
      <c r="AK165" s="32">
        <v>0</v>
      </c>
      <c r="AL165" s="37" t="s">
        <v>636</v>
      </c>
      <c r="AM165" t="s">
        <v>93</v>
      </c>
      <c r="AN165" s="34">
        <v>10</v>
      </c>
      <c r="AX165"/>
      <c r="AY165"/>
    </row>
    <row r="166" spans="1:51" x14ac:dyDescent="0.25">
      <c r="A166" t="s">
        <v>546</v>
      </c>
      <c r="B166" t="s">
        <v>235</v>
      </c>
      <c r="C166" t="s">
        <v>428</v>
      </c>
      <c r="D166" t="s">
        <v>490</v>
      </c>
      <c r="E166" s="32">
        <v>31.933333333333334</v>
      </c>
      <c r="F166" s="32">
        <v>136.26111111111109</v>
      </c>
      <c r="G166" s="32">
        <v>0</v>
      </c>
      <c r="H166" s="37">
        <v>0</v>
      </c>
      <c r="I166" s="32">
        <v>130.6611111111111</v>
      </c>
      <c r="J166" s="32">
        <v>0</v>
      </c>
      <c r="K166" s="37">
        <v>0</v>
      </c>
      <c r="L166" s="32">
        <v>29.966666666666669</v>
      </c>
      <c r="M166" s="32">
        <v>0</v>
      </c>
      <c r="N166" s="37">
        <v>0</v>
      </c>
      <c r="O166" s="32">
        <v>24.366666666666667</v>
      </c>
      <c r="P166" s="32">
        <v>0</v>
      </c>
      <c r="Q166" s="37">
        <v>0</v>
      </c>
      <c r="R166" s="32">
        <v>0</v>
      </c>
      <c r="S166" s="32">
        <v>0</v>
      </c>
      <c r="T166" s="37" t="s">
        <v>636</v>
      </c>
      <c r="U166" s="32">
        <v>5.6</v>
      </c>
      <c r="V166" s="32">
        <v>0</v>
      </c>
      <c r="W166" s="37">
        <v>0</v>
      </c>
      <c r="X166" s="32">
        <v>23.852777777777778</v>
      </c>
      <c r="Y166" s="32">
        <v>0</v>
      </c>
      <c r="Z166" s="37">
        <v>0</v>
      </c>
      <c r="AA166" s="32">
        <v>0</v>
      </c>
      <c r="AB166" s="32">
        <v>0</v>
      </c>
      <c r="AC166" s="37" t="s">
        <v>636</v>
      </c>
      <c r="AD166" s="32">
        <v>77.974999999999994</v>
      </c>
      <c r="AE166" s="32">
        <v>0</v>
      </c>
      <c r="AF166" s="37">
        <v>0</v>
      </c>
      <c r="AG166" s="32">
        <v>0</v>
      </c>
      <c r="AH166" s="32">
        <v>0</v>
      </c>
      <c r="AI166" s="37" t="s">
        <v>636</v>
      </c>
      <c r="AJ166" s="32">
        <v>4.4666666666666668</v>
      </c>
      <c r="AK166" s="32">
        <v>0</v>
      </c>
      <c r="AL166" s="37">
        <v>0</v>
      </c>
      <c r="AM166" t="s">
        <v>40</v>
      </c>
      <c r="AN166" s="34">
        <v>10</v>
      </c>
      <c r="AX166"/>
      <c r="AY166"/>
    </row>
    <row r="167" spans="1:51" x14ac:dyDescent="0.25">
      <c r="A167" t="s">
        <v>546</v>
      </c>
      <c r="B167" t="s">
        <v>363</v>
      </c>
      <c r="C167" t="s">
        <v>408</v>
      </c>
      <c r="D167" t="s">
        <v>484</v>
      </c>
      <c r="E167" s="32">
        <v>67.911111111111111</v>
      </c>
      <c r="F167" s="32">
        <v>310.30888888888887</v>
      </c>
      <c r="G167" s="32">
        <v>0</v>
      </c>
      <c r="H167" s="37">
        <v>0</v>
      </c>
      <c r="I167" s="32">
        <v>286.97222222222217</v>
      </c>
      <c r="J167" s="32">
        <v>0</v>
      </c>
      <c r="K167" s="37">
        <v>0</v>
      </c>
      <c r="L167" s="32">
        <v>86.953333333333333</v>
      </c>
      <c r="M167" s="32">
        <v>0</v>
      </c>
      <c r="N167" s="37">
        <v>0</v>
      </c>
      <c r="O167" s="32">
        <v>63.616666666666674</v>
      </c>
      <c r="P167" s="32">
        <v>0</v>
      </c>
      <c r="Q167" s="37">
        <v>0</v>
      </c>
      <c r="R167" s="32">
        <v>23.336666666666662</v>
      </c>
      <c r="S167" s="32">
        <v>0</v>
      </c>
      <c r="T167" s="37">
        <v>0</v>
      </c>
      <c r="U167" s="32">
        <v>0</v>
      </c>
      <c r="V167" s="32">
        <v>0</v>
      </c>
      <c r="W167" s="37" t="s">
        <v>636</v>
      </c>
      <c r="X167" s="32">
        <v>17.345555555555556</v>
      </c>
      <c r="Y167" s="32">
        <v>0</v>
      </c>
      <c r="Z167" s="37">
        <v>0</v>
      </c>
      <c r="AA167" s="32">
        <v>0</v>
      </c>
      <c r="AB167" s="32">
        <v>0</v>
      </c>
      <c r="AC167" s="37" t="s">
        <v>636</v>
      </c>
      <c r="AD167" s="32">
        <v>206.00999999999996</v>
      </c>
      <c r="AE167" s="32">
        <v>0</v>
      </c>
      <c r="AF167" s="37">
        <v>0</v>
      </c>
      <c r="AG167" s="32">
        <v>0</v>
      </c>
      <c r="AH167" s="32">
        <v>0</v>
      </c>
      <c r="AI167" s="37" t="s">
        <v>636</v>
      </c>
      <c r="AJ167" s="32">
        <v>0</v>
      </c>
      <c r="AK167" s="32">
        <v>0</v>
      </c>
      <c r="AL167" s="37" t="s">
        <v>636</v>
      </c>
      <c r="AM167" t="s">
        <v>171</v>
      </c>
      <c r="AN167" s="34">
        <v>10</v>
      </c>
      <c r="AX167"/>
      <c r="AY167"/>
    </row>
    <row r="168" spans="1:51" x14ac:dyDescent="0.25">
      <c r="A168" t="s">
        <v>546</v>
      </c>
      <c r="B168" t="s">
        <v>304</v>
      </c>
      <c r="C168" t="s">
        <v>389</v>
      </c>
      <c r="D168" t="s">
        <v>481</v>
      </c>
      <c r="E168" s="32">
        <v>23.766666666666666</v>
      </c>
      <c r="F168" s="32">
        <v>165.89722222222221</v>
      </c>
      <c r="G168" s="32">
        <v>25.072000000000006</v>
      </c>
      <c r="H168" s="37">
        <v>0.15112971551998397</v>
      </c>
      <c r="I168" s="32">
        <v>160.29722222222222</v>
      </c>
      <c r="J168" s="32">
        <v>25.072000000000006</v>
      </c>
      <c r="K168" s="37">
        <v>0.15640944772731216</v>
      </c>
      <c r="L168" s="32">
        <v>43.8521111111111</v>
      </c>
      <c r="M168" s="32">
        <v>8.44455555555556</v>
      </c>
      <c r="N168" s="37">
        <v>0.19256896285241573</v>
      </c>
      <c r="O168" s="32">
        <v>38.252111111111098</v>
      </c>
      <c r="P168" s="32">
        <v>8.44455555555556</v>
      </c>
      <c r="Q168" s="37">
        <v>0.2207605099500683</v>
      </c>
      <c r="R168" s="32">
        <v>5.6</v>
      </c>
      <c r="S168" s="32">
        <v>0</v>
      </c>
      <c r="T168" s="37">
        <v>0</v>
      </c>
      <c r="U168" s="32">
        <v>0</v>
      </c>
      <c r="V168" s="32">
        <v>0</v>
      </c>
      <c r="W168" s="37" t="s">
        <v>636</v>
      </c>
      <c r="X168" s="32">
        <v>33.911000000000016</v>
      </c>
      <c r="Y168" s="32">
        <v>9.4495555555555555</v>
      </c>
      <c r="Z168" s="37">
        <v>0.27865753164328833</v>
      </c>
      <c r="AA168" s="32">
        <v>0</v>
      </c>
      <c r="AB168" s="32">
        <v>0</v>
      </c>
      <c r="AC168" s="37" t="s">
        <v>636</v>
      </c>
      <c r="AD168" s="32">
        <v>88.134111111111096</v>
      </c>
      <c r="AE168" s="32">
        <v>7.1778888888888899</v>
      </c>
      <c r="AF168" s="37">
        <v>8.1442801185566974E-2</v>
      </c>
      <c r="AG168" s="32">
        <v>0</v>
      </c>
      <c r="AH168" s="32">
        <v>0</v>
      </c>
      <c r="AI168" s="37" t="s">
        <v>636</v>
      </c>
      <c r="AJ168" s="32">
        <v>0</v>
      </c>
      <c r="AK168" s="32">
        <v>0</v>
      </c>
      <c r="AL168" s="37" t="s">
        <v>636</v>
      </c>
      <c r="AM168" t="s">
        <v>109</v>
      </c>
      <c r="AN168" s="34">
        <v>10</v>
      </c>
      <c r="AX168"/>
      <c r="AY168"/>
    </row>
    <row r="169" spans="1:51" x14ac:dyDescent="0.25">
      <c r="A169" t="s">
        <v>546</v>
      </c>
      <c r="B169" t="s">
        <v>268</v>
      </c>
      <c r="C169" t="s">
        <v>414</v>
      </c>
      <c r="D169" t="s">
        <v>486</v>
      </c>
      <c r="E169" s="32">
        <v>45.31111111111111</v>
      </c>
      <c r="F169" s="32">
        <v>207.3231111111111</v>
      </c>
      <c r="G169" s="32">
        <v>15.867555555555555</v>
      </c>
      <c r="H169" s="37">
        <v>7.6535391884272969E-2</v>
      </c>
      <c r="I169" s="32">
        <v>196.02311111111112</v>
      </c>
      <c r="J169" s="32">
        <v>15.867555555555555</v>
      </c>
      <c r="K169" s="37">
        <v>8.0947371285018541E-2</v>
      </c>
      <c r="L169" s="32">
        <v>56.052777777777777</v>
      </c>
      <c r="M169" s="32">
        <v>1.6416666666666666</v>
      </c>
      <c r="N169" s="37">
        <v>2.9287873531889587E-2</v>
      </c>
      <c r="O169" s="32">
        <v>44.847222222222221</v>
      </c>
      <c r="P169" s="32">
        <v>1.6416666666666666</v>
      </c>
      <c r="Q169" s="37">
        <v>3.6605760297305667E-2</v>
      </c>
      <c r="R169" s="32">
        <v>7.3833333333333337</v>
      </c>
      <c r="S169" s="32">
        <v>0</v>
      </c>
      <c r="T169" s="37">
        <v>0</v>
      </c>
      <c r="U169" s="32">
        <v>3.8222222222222224</v>
      </c>
      <c r="V169" s="32">
        <v>0</v>
      </c>
      <c r="W169" s="37">
        <v>0</v>
      </c>
      <c r="X169" s="32">
        <v>31.989777777777778</v>
      </c>
      <c r="Y169" s="32">
        <v>1.3647777777777779</v>
      </c>
      <c r="Z169" s="37">
        <v>4.2662933992803256E-2</v>
      </c>
      <c r="AA169" s="32">
        <v>9.4444444444444442E-2</v>
      </c>
      <c r="AB169" s="32">
        <v>0</v>
      </c>
      <c r="AC169" s="37">
        <v>0</v>
      </c>
      <c r="AD169" s="32">
        <v>89.25833333333334</v>
      </c>
      <c r="AE169" s="32">
        <v>12.861111111111111</v>
      </c>
      <c r="AF169" s="37">
        <v>0.14408863162480937</v>
      </c>
      <c r="AG169" s="32">
        <v>29.927777777777777</v>
      </c>
      <c r="AH169" s="32">
        <v>0</v>
      </c>
      <c r="AI169" s="37">
        <v>0</v>
      </c>
      <c r="AJ169" s="32">
        <v>0</v>
      </c>
      <c r="AK169" s="32">
        <v>0</v>
      </c>
      <c r="AL169" s="37" t="s">
        <v>636</v>
      </c>
      <c r="AM169" t="s">
        <v>73</v>
      </c>
      <c r="AN169" s="34">
        <v>10</v>
      </c>
      <c r="AX169"/>
      <c r="AY169"/>
    </row>
    <row r="170" spans="1:51" x14ac:dyDescent="0.25">
      <c r="A170" t="s">
        <v>546</v>
      </c>
      <c r="B170" t="s">
        <v>366</v>
      </c>
      <c r="C170" t="s">
        <v>392</v>
      </c>
      <c r="D170" t="s">
        <v>481</v>
      </c>
      <c r="E170" s="32">
        <v>73.766666666666666</v>
      </c>
      <c r="F170" s="32">
        <v>361.65111111111116</v>
      </c>
      <c r="G170" s="32">
        <v>38.945555555555558</v>
      </c>
      <c r="H170" s="37">
        <v>0.10768819549842389</v>
      </c>
      <c r="I170" s="32">
        <v>345.77333333333337</v>
      </c>
      <c r="J170" s="32">
        <v>38.945555555555558</v>
      </c>
      <c r="K170" s="37">
        <v>0.11263319579943186</v>
      </c>
      <c r="L170" s="32">
        <v>56.528888888888886</v>
      </c>
      <c r="M170" s="32">
        <v>4.2649999999999997</v>
      </c>
      <c r="N170" s="37">
        <v>7.5448148439342708E-2</v>
      </c>
      <c r="O170" s="32">
        <v>41.681666666666665</v>
      </c>
      <c r="P170" s="32">
        <v>4.2649999999999997</v>
      </c>
      <c r="Q170" s="37">
        <v>0.102323163661082</v>
      </c>
      <c r="R170" s="32">
        <v>12.180555555555555</v>
      </c>
      <c r="S170" s="32">
        <v>0</v>
      </c>
      <c r="T170" s="37">
        <v>0</v>
      </c>
      <c r="U170" s="32">
        <v>2.6666666666666665</v>
      </c>
      <c r="V170" s="32">
        <v>0</v>
      </c>
      <c r="W170" s="37">
        <v>0</v>
      </c>
      <c r="X170" s="32">
        <v>71.652777777777771</v>
      </c>
      <c r="Y170" s="32">
        <v>11.824999999999999</v>
      </c>
      <c r="Z170" s="37">
        <v>0.16503198294243071</v>
      </c>
      <c r="AA170" s="32">
        <v>1.0305555555555554</v>
      </c>
      <c r="AB170" s="32">
        <v>0</v>
      </c>
      <c r="AC170" s="37">
        <v>0</v>
      </c>
      <c r="AD170" s="32">
        <v>220.8388888888889</v>
      </c>
      <c r="AE170" s="32">
        <v>22.855555555555554</v>
      </c>
      <c r="AF170" s="37">
        <v>0.10349425171693792</v>
      </c>
      <c r="AG170" s="32">
        <v>11.6</v>
      </c>
      <c r="AH170" s="32">
        <v>0</v>
      </c>
      <c r="AI170" s="37">
        <v>0</v>
      </c>
      <c r="AJ170" s="32">
        <v>0</v>
      </c>
      <c r="AK170" s="32">
        <v>0</v>
      </c>
      <c r="AL170" s="37" t="s">
        <v>636</v>
      </c>
      <c r="AM170" t="s">
        <v>174</v>
      </c>
      <c r="AN170" s="34">
        <v>10</v>
      </c>
      <c r="AX170"/>
      <c r="AY170"/>
    </row>
    <row r="171" spans="1:51" x14ac:dyDescent="0.25">
      <c r="A171" t="s">
        <v>546</v>
      </c>
      <c r="B171" t="s">
        <v>266</v>
      </c>
      <c r="C171" t="s">
        <v>418</v>
      </c>
      <c r="D171" t="s">
        <v>487</v>
      </c>
      <c r="E171" s="32">
        <v>83.955555555555549</v>
      </c>
      <c r="F171" s="32">
        <v>417.81388888888893</v>
      </c>
      <c r="G171" s="32">
        <v>0.21666666666666667</v>
      </c>
      <c r="H171" s="37">
        <v>5.1857219788183204E-4</v>
      </c>
      <c r="I171" s="32">
        <v>380.11388888888888</v>
      </c>
      <c r="J171" s="32">
        <v>0</v>
      </c>
      <c r="K171" s="37">
        <v>0</v>
      </c>
      <c r="L171" s="32">
        <v>65.37222222222222</v>
      </c>
      <c r="M171" s="32">
        <v>0.21666666666666667</v>
      </c>
      <c r="N171" s="37">
        <v>3.3143537010282996E-3</v>
      </c>
      <c r="O171" s="32">
        <v>45.80833333333333</v>
      </c>
      <c r="P171" s="32">
        <v>0</v>
      </c>
      <c r="Q171" s="37">
        <v>0</v>
      </c>
      <c r="R171" s="32">
        <v>13.963888888888889</v>
      </c>
      <c r="S171" s="32">
        <v>0.21666666666666667</v>
      </c>
      <c r="T171" s="37">
        <v>1.5516212452755123E-2</v>
      </c>
      <c r="U171" s="32">
        <v>5.6</v>
      </c>
      <c r="V171" s="32">
        <v>0</v>
      </c>
      <c r="W171" s="37">
        <v>0</v>
      </c>
      <c r="X171" s="32">
        <v>72.36944444444444</v>
      </c>
      <c r="Y171" s="32">
        <v>0</v>
      </c>
      <c r="Z171" s="37">
        <v>0</v>
      </c>
      <c r="AA171" s="32">
        <v>18.136111111111113</v>
      </c>
      <c r="AB171" s="32">
        <v>0</v>
      </c>
      <c r="AC171" s="37">
        <v>0</v>
      </c>
      <c r="AD171" s="32">
        <v>162.60277777777779</v>
      </c>
      <c r="AE171" s="32">
        <v>0</v>
      </c>
      <c r="AF171" s="37">
        <v>0</v>
      </c>
      <c r="AG171" s="32">
        <v>96.408333333333331</v>
      </c>
      <c r="AH171" s="32">
        <v>0</v>
      </c>
      <c r="AI171" s="37">
        <v>0</v>
      </c>
      <c r="AJ171" s="32">
        <v>2.9249999999999998</v>
      </c>
      <c r="AK171" s="32">
        <v>0</v>
      </c>
      <c r="AL171" s="37">
        <v>0</v>
      </c>
      <c r="AM171" t="s">
        <v>71</v>
      </c>
      <c r="AN171" s="34">
        <v>10</v>
      </c>
      <c r="AX171"/>
      <c r="AY171"/>
    </row>
    <row r="172" spans="1:51" x14ac:dyDescent="0.25">
      <c r="A172" t="s">
        <v>546</v>
      </c>
      <c r="B172" t="s">
        <v>236</v>
      </c>
      <c r="C172" t="s">
        <v>426</v>
      </c>
      <c r="D172" t="s">
        <v>487</v>
      </c>
      <c r="E172" s="32">
        <v>70.044444444444451</v>
      </c>
      <c r="F172" s="32">
        <v>386.50588888888882</v>
      </c>
      <c r="G172" s="32">
        <v>51.369777777777784</v>
      </c>
      <c r="H172" s="37">
        <v>0.13290813737781201</v>
      </c>
      <c r="I172" s="32">
        <v>356.50033333333329</v>
      </c>
      <c r="J172" s="32">
        <v>51.369777777777784</v>
      </c>
      <c r="K172" s="37">
        <v>0.14409461359394088</v>
      </c>
      <c r="L172" s="32">
        <v>68.909777777777762</v>
      </c>
      <c r="M172" s="32">
        <v>2.1014444444444447</v>
      </c>
      <c r="N172" s="37">
        <v>3.0495591659303319E-2</v>
      </c>
      <c r="O172" s="32">
        <v>46.423666666666655</v>
      </c>
      <c r="P172" s="32">
        <v>2.1014444444444447</v>
      </c>
      <c r="Q172" s="37">
        <v>4.5266662358519255E-2</v>
      </c>
      <c r="R172" s="32">
        <v>16.886111111111113</v>
      </c>
      <c r="S172" s="32">
        <v>0</v>
      </c>
      <c r="T172" s="37">
        <v>0</v>
      </c>
      <c r="U172" s="32">
        <v>5.6</v>
      </c>
      <c r="V172" s="32">
        <v>0</v>
      </c>
      <c r="W172" s="37">
        <v>0</v>
      </c>
      <c r="X172" s="32">
        <v>61.623999999999995</v>
      </c>
      <c r="Y172" s="32">
        <v>7.5128888888888898</v>
      </c>
      <c r="Z172" s="37">
        <v>0.1219149826186046</v>
      </c>
      <c r="AA172" s="32">
        <v>7.5194444444444448</v>
      </c>
      <c r="AB172" s="32">
        <v>0</v>
      </c>
      <c r="AC172" s="37">
        <v>0</v>
      </c>
      <c r="AD172" s="32">
        <v>197.08877777777775</v>
      </c>
      <c r="AE172" s="32">
        <v>41.75544444444445</v>
      </c>
      <c r="AF172" s="37">
        <v>0.2118610958738843</v>
      </c>
      <c r="AG172" s="32">
        <v>51.363888888888887</v>
      </c>
      <c r="AH172" s="32">
        <v>0</v>
      </c>
      <c r="AI172" s="37">
        <v>0</v>
      </c>
      <c r="AJ172" s="32">
        <v>0</v>
      </c>
      <c r="AK172" s="32">
        <v>0</v>
      </c>
      <c r="AL172" s="37" t="s">
        <v>636</v>
      </c>
      <c r="AM172" t="s">
        <v>41</v>
      </c>
      <c r="AN172" s="34">
        <v>10</v>
      </c>
      <c r="AX172"/>
      <c r="AY172"/>
    </row>
    <row r="173" spans="1:51" x14ac:dyDescent="0.25">
      <c r="A173" t="s">
        <v>546</v>
      </c>
      <c r="B173" t="s">
        <v>310</v>
      </c>
      <c r="C173" t="s">
        <v>408</v>
      </c>
      <c r="D173" t="s">
        <v>484</v>
      </c>
      <c r="E173" s="32">
        <v>88.055555555555557</v>
      </c>
      <c r="F173" s="32">
        <v>398.48700000000002</v>
      </c>
      <c r="G173" s="32">
        <v>29.163111111111117</v>
      </c>
      <c r="H173" s="37">
        <v>7.3184598521686073E-2</v>
      </c>
      <c r="I173" s="32">
        <v>360.74533333333335</v>
      </c>
      <c r="J173" s="32">
        <v>29.163111111111117</v>
      </c>
      <c r="K173" s="37">
        <v>8.0841270603947149E-2</v>
      </c>
      <c r="L173" s="32">
        <v>85.63000000000001</v>
      </c>
      <c r="M173" s="32">
        <v>3.4241111111111113</v>
      </c>
      <c r="N173" s="37">
        <v>3.9987283792025118E-2</v>
      </c>
      <c r="O173" s="32">
        <v>48.765777777777778</v>
      </c>
      <c r="P173" s="32">
        <v>3.4241111111111113</v>
      </c>
      <c r="Q173" s="37">
        <v>7.021545163730486E-2</v>
      </c>
      <c r="R173" s="32">
        <v>31.480888888888892</v>
      </c>
      <c r="S173" s="32">
        <v>0</v>
      </c>
      <c r="T173" s="37">
        <v>0</v>
      </c>
      <c r="U173" s="32">
        <v>5.3833333333333337</v>
      </c>
      <c r="V173" s="32">
        <v>0</v>
      </c>
      <c r="W173" s="37">
        <v>0</v>
      </c>
      <c r="X173" s="32">
        <v>79.084888888888898</v>
      </c>
      <c r="Y173" s="32">
        <v>3.9657777777777778</v>
      </c>
      <c r="Z173" s="37">
        <v>5.0145834855373404E-2</v>
      </c>
      <c r="AA173" s="32">
        <v>0.87744444444444447</v>
      </c>
      <c r="AB173" s="32">
        <v>0</v>
      </c>
      <c r="AC173" s="37">
        <v>0</v>
      </c>
      <c r="AD173" s="32">
        <v>210.77844444444443</v>
      </c>
      <c r="AE173" s="32">
        <v>20.323222222222228</v>
      </c>
      <c r="AF173" s="37">
        <v>9.6419832093309177E-2</v>
      </c>
      <c r="AG173" s="32">
        <v>22.116222222222216</v>
      </c>
      <c r="AH173" s="32">
        <v>1.45</v>
      </c>
      <c r="AI173" s="37">
        <v>6.5562734242335954E-2</v>
      </c>
      <c r="AJ173" s="32">
        <v>0</v>
      </c>
      <c r="AK173" s="32">
        <v>0</v>
      </c>
      <c r="AL173" s="37" t="s">
        <v>636</v>
      </c>
      <c r="AM173" t="s">
        <v>115</v>
      </c>
      <c r="AN173" s="34">
        <v>10</v>
      </c>
      <c r="AX173"/>
      <c r="AY173"/>
    </row>
    <row r="174" spans="1:51" x14ac:dyDescent="0.25">
      <c r="A174" t="s">
        <v>546</v>
      </c>
      <c r="B174" t="s">
        <v>323</v>
      </c>
      <c r="C174" t="s">
        <v>407</v>
      </c>
      <c r="D174" t="s">
        <v>482</v>
      </c>
      <c r="E174" s="32">
        <v>51.3</v>
      </c>
      <c r="F174" s="32">
        <v>250.03444444444443</v>
      </c>
      <c r="G174" s="32">
        <v>0</v>
      </c>
      <c r="H174" s="37">
        <v>0</v>
      </c>
      <c r="I174" s="32">
        <v>244.52333333333331</v>
      </c>
      <c r="J174" s="32">
        <v>0</v>
      </c>
      <c r="K174" s="37">
        <v>0</v>
      </c>
      <c r="L174" s="32">
        <v>45.969222222222236</v>
      </c>
      <c r="M174" s="32">
        <v>0</v>
      </c>
      <c r="N174" s="37">
        <v>0</v>
      </c>
      <c r="O174" s="32">
        <v>40.458111111111123</v>
      </c>
      <c r="P174" s="32">
        <v>0</v>
      </c>
      <c r="Q174" s="37">
        <v>0</v>
      </c>
      <c r="R174" s="32">
        <v>0</v>
      </c>
      <c r="S174" s="32">
        <v>0</v>
      </c>
      <c r="T174" s="37" t="s">
        <v>636</v>
      </c>
      <c r="U174" s="32">
        <v>5.5111111111111111</v>
      </c>
      <c r="V174" s="32">
        <v>0</v>
      </c>
      <c r="W174" s="37">
        <v>0</v>
      </c>
      <c r="X174" s="32">
        <v>48.513777777777769</v>
      </c>
      <c r="Y174" s="32">
        <v>0</v>
      </c>
      <c r="Z174" s="37">
        <v>0</v>
      </c>
      <c r="AA174" s="32">
        <v>0</v>
      </c>
      <c r="AB174" s="32">
        <v>0</v>
      </c>
      <c r="AC174" s="37" t="s">
        <v>636</v>
      </c>
      <c r="AD174" s="32">
        <v>155.55144444444443</v>
      </c>
      <c r="AE174" s="32">
        <v>0</v>
      </c>
      <c r="AF174" s="37">
        <v>0</v>
      </c>
      <c r="AG174" s="32">
        <v>0</v>
      </c>
      <c r="AH174" s="32">
        <v>0</v>
      </c>
      <c r="AI174" s="37" t="s">
        <v>636</v>
      </c>
      <c r="AJ174" s="32">
        <v>0</v>
      </c>
      <c r="AK174" s="32">
        <v>0</v>
      </c>
      <c r="AL174" s="37" t="s">
        <v>636</v>
      </c>
      <c r="AM174" t="s">
        <v>129</v>
      </c>
      <c r="AN174" s="34">
        <v>10</v>
      </c>
      <c r="AX174"/>
      <c r="AY174"/>
    </row>
    <row r="175" spans="1:51" x14ac:dyDescent="0.25">
      <c r="A175" t="s">
        <v>546</v>
      </c>
      <c r="B175" t="s">
        <v>342</v>
      </c>
      <c r="C175" t="s">
        <v>397</v>
      </c>
      <c r="D175" t="s">
        <v>492</v>
      </c>
      <c r="E175" s="32">
        <v>48.033333333333331</v>
      </c>
      <c r="F175" s="32">
        <v>187.87222222222221</v>
      </c>
      <c r="G175" s="32">
        <v>0</v>
      </c>
      <c r="H175" s="37">
        <v>0</v>
      </c>
      <c r="I175" s="32">
        <v>182.18333333333334</v>
      </c>
      <c r="J175" s="32">
        <v>0</v>
      </c>
      <c r="K175" s="37">
        <v>0</v>
      </c>
      <c r="L175" s="32">
        <v>47.583333333333336</v>
      </c>
      <c r="M175" s="32">
        <v>0</v>
      </c>
      <c r="N175" s="37">
        <v>0</v>
      </c>
      <c r="O175" s="32">
        <v>41.894444444444446</v>
      </c>
      <c r="P175" s="32">
        <v>0</v>
      </c>
      <c r="Q175" s="37">
        <v>0</v>
      </c>
      <c r="R175" s="32">
        <v>0</v>
      </c>
      <c r="S175" s="32">
        <v>0</v>
      </c>
      <c r="T175" s="37" t="s">
        <v>636</v>
      </c>
      <c r="U175" s="32">
        <v>5.6888888888888891</v>
      </c>
      <c r="V175" s="32">
        <v>0</v>
      </c>
      <c r="W175" s="37">
        <v>0</v>
      </c>
      <c r="X175" s="32">
        <v>32.952777777777776</v>
      </c>
      <c r="Y175" s="32">
        <v>0</v>
      </c>
      <c r="Z175" s="37">
        <v>0</v>
      </c>
      <c r="AA175" s="32">
        <v>0</v>
      </c>
      <c r="AB175" s="32">
        <v>0</v>
      </c>
      <c r="AC175" s="37" t="s">
        <v>636</v>
      </c>
      <c r="AD175" s="32">
        <v>107.33611111111111</v>
      </c>
      <c r="AE175" s="32">
        <v>0</v>
      </c>
      <c r="AF175" s="37">
        <v>0</v>
      </c>
      <c r="AG175" s="32">
        <v>0</v>
      </c>
      <c r="AH175" s="32">
        <v>0</v>
      </c>
      <c r="AI175" s="37" t="s">
        <v>636</v>
      </c>
      <c r="AJ175" s="32">
        <v>0</v>
      </c>
      <c r="AK175" s="32">
        <v>0</v>
      </c>
      <c r="AL175" s="37" t="s">
        <v>636</v>
      </c>
      <c r="AM175" t="s">
        <v>150</v>
      </c>
      <c r="AN175" s="34">
        <v>10</v>
      </c>
      <c r="AX175"/>
      <c r="AY175"/>
    </row>
    <row r="176" spans="1:51" x14ac:dyDescent="0.25">
      <c r="A176" t="s">
        <v>546</v>
      </c>
      <c r="B176" t="s">
        <v>324</v>
      </c>
      <c r="C176" t="s">
        <v>408</v>
      </c>
      <c r="D176" t="s">
        <v>484</v>
      </c>
      <c r="E176" s="32">
        <v>43.255555555555553</v>
      </c>
      <c r="F176" s="32">
        <v>216.92777777777778</v>
      </c>
      <c r="G176" s="32">
        <v>0.35833333333333334</v>
      </c>
      <c r="H176" s="37">
        <v>1.6518554562450381E-3</v>
      </c>
      <c r="I176" s="32">
        <v>172.38055555555556</v>
      </c>
      <c r="J176" s="32">
        <v>0.35833333333333334</v>
      </c>
      <c r="K176" s="37">
        <v>2.0787340670673734E-3</v>
      </c>
      <c r="L176" s="32">
        <v>78.791666666666671</v>
      </c>
      <c r="M176" s="32">
        <v>0</v>
      </c>
      <c r="N176" s="37">
        <v>0</v>
      </c>
      <c r="O176" s="32">
        <v>40.19166666666667</v>
      </c>
      <c r="P176" s="32">
        <v>0</v>
      </c>
      <c r="Q176" s="37">
        <v>0</v>
      </c>
      <c r="R176" s="32">
        <v>33.85</v>
      </c>
      <c r="S176" s="32">
        <v>0</v>
      </c>
      <c r="T176" s="37">
        <v>0</v>
      </c>
      <c r="U176" s="32">
        <v>4.75</v>
      </c>
      <c r="V176" s="32">
        <v>0</v>
      </c>
      <c r="W176" s="37">
        <v>0</v>
      </c>
      <c r="X176" s="32">
        <v>21.169444444444444</v>
      </c>
      <c r="Y176" s="32">
        <v>0</v>
      </c>
      <c r="Z176" s="37">
        <v>0</v>
      </c>
      <c r="AA176" s="32">
        <v>5.947222222222222</v>
      </c>
      <c r="AB176" s="32">
        <v>0</v>
      </c>
      <c r="AC176" s="37">
        <v>0</v>
      </c>
      <c r="AD176" s="32">
        <v>111.01944444444445</v>
      </c>
      <c r="AE176" s="32">
        <v>0.35833333333333334</v>
      </c>
      <c r="AF176" s="37">
        <v>3.2276628218280081E-3</v>
      </c>
      <c r="AG176" s="32">
        <v>0</v>
      </c>
      <c r="AH176" s="32">
        <v>0</v>
      </c>
      <c r="AI176" s="37" t="s">
        <v>636</v>
      </c>
      <c r="AJ176" s="32">
        <v>0</v>
      </c>
      <c r="AK176" s="32">
        <v>0</v>
      </c>
      <c r="AL176" s="37" t="s">
        <v>636</v>
      </c>
      <c r="AM176" t="s">
        <v>130</v>
      </c>
      <c r="AN176" s="34">
        <v>10</v>
      </c>
      <c r="AX176"/>
      <c r="AY176"/>
    </row>
    <row r="177" spans="1:51" x14ac:dyDescent="0.25">
      <c r="A177" t="s">
        <v>546</v>
      </c>
      <c r="B177" t="s">
        <v>223</v>
      </c>
      <c r="C177" t="s">
        <v>415</v>
      </c>
      <c r="D177" t="s">
        <v>479</v>
      </c>
      <c r="E177" s="32">
        <v>92.2</v>
      </c>
      <c r="F177" s="32">
        <v>357.10622222222219</v>
      </c>
      <c r="G177" s="32">
        <v>64.670111111111126</v>
      </c>
      <c r="H177" s="37">
        <v>0.18109488742222987</v>
      </c>
      <c r="I177" s="32">
        <v>309.39511111111108</v>
      </c>
      <c r="J177" s="32">
        <v>62.792333333333346</v>
      </c>
      <c r="K177" s="37">
        <v>0.20295192483110419</v>
      </c>
      <c r="L177" s="32">
        <v>63.733333333333334</v>
      </c>
      <c r="M177" s="32">
        <v>0.8</v>
      </c>
      <c r="N177" s="37">
        <v>1.2552301255230125E-2</v>
      </c>
      <c r="O177" s="32">
        <v>36.319444444444443</v>
      </c>
      <c r="P177" s="32">
        <v>0</v>
      </c>
      <c r="Q177" s="37">
        <v>0</v>
      </c>
      <c r="R177" s="32">
        <v>21.991666666666667</v>
      </c>
      <c r="S177" s="32">
        <v>0.8</v>
      </c>
      <c r="T177" s="37">
        <v>3.6377415687760518E-2</v>
      </c>
      <c r="U177" s="32">
        <v>5.4222222222222225</v>
      </c>
      <c r="V177" s="32">
        <v>0</v>
      </c>
      <c r="W177" s="37">
        <v>0</v>
      </c>
      <c r="X177" s="32">
        <v>70.393777777777771</v>
      </c>
      <c r="Y177" s="32">
        <v>9.1910000000000007</v>
      </c>
      <c r="Z177" s="37">
        <v>0.13056551715429396</v>
      </c>
      <c r="AA177" s="32">
        <v>20.297222222222221</v>
      </c>
      <c r="AB177" s="32">
        <v>1.0777777777777777</v>
      </c>
      <c r="AC177" s="37">
        <v>5.3099767346380188E-2</v>
      </c>
      <c r="AD177" s="32">
        <v>202.68188888888886</v>
      </c>
      <c r="AE177" s="32">
        <v>53.601333333333343</v>
      </c>
      <c r="AF177" s="37">
        <v>0.26446039963007173</v>
      </c>
      <c r="AG177" s="32">
        <v>0</v>
      </c>
      <c r="AH177" s="32">
        <v>0</v>
      </c>
      <c r="AI177" s="37" t="s">
        <v>636</v>
      </c>
      <c r="AJ177" s="32">
        <v>0</v>
      </c>
      <c r="AK177" s="32">
        <v>0</v>
      </c>
      <c r="AL177" s="37" t="s">
        <v>636</v>
      </c>
      <c r="AM177" t="s">
        <v>28</v>
      </c>
      <c r="AN177" s="34">
        <v>10</v>
      </c>
      <c r="AX177"/>
      <c r="AY177"/>
    </row>
    <row r="178" spans="1:51" x14ac:dyDescent="0.25">
      <c r="A178" t="s">
        <v>546</v>
      </c>
      <c r="B178" t="s">
        <v>293</v>
      </c>
      <c r="C178" t="s">
        <v>415</v>
      </c>
      <c r="D178" t="s">
        <v>479</v>
      </c>
      <c r="E178" s="32">
        <v>63.4</v>
      </c>
      <c r="F178" s="32">
        <v>244.30422222222222</v>
      </c>
      <c r="G178" s="32">
        <v>0</v>
      </c>
      <c r="H178" s="37">
        <v>0</v>
      </c>
      <c r="I178" s="32">
        <v>219.40600000000001</v>
      </c>
      <c r="J178" s="32">
        <v>0</v>
      </c>
      <c r="K178" s="37">
        <v>0</v>
      </c>
      <c r="L178" s="32">
        <v>44.607222222222227</v>
      </c>
      <c r="M178" s="32">
        <v>0</v>
      </c>
      <c r="N178" s="37">
        <v>0</v>
      </c>
      <c r="O178" s="32">
        <v>28.242333333333338</v>
      </c>
      <c r="P178" s="32">
        <v>0</v>
      </c>
      <c r="Q178" s="37">
        <v>0</v>
      </c>
      <c r="R178" s="32">
        <v>10.676000000000002</v>
      </c>
      <c r="S178" s="32">
        <v>0</v>
      </c>
      <c r="T178" s="37">
        <v>0</v>
      </c>
      <c r="U178" s="32">
        <v>5.6888888888888891</v>
      </c>
      <c r="V178" s="32">
        <v>0</v>
      </c>
      <c r="W178" s="37">
        <v>0</v>
      </c>
      <c r="X178" s="32">
        <v>66.388999999999996</v>
      </c>
      <c r="Y178" s="32">
        <v>0</v>
      </c>
      <c r="Z178" s="37">
        <v>0</v>
      </c>
      <c r="AA178" s="32">
        <v>8.5333333333333332</v>
      </c>
      <c r="AB178" s="32">
        <v>0</v>
      </c>
      <c r="AC178" s="37">
        <v>0</v>
      </c>
      <c r="AD178" s="32">
        <v>93.702222222222233</v>
      </c>
      <c r="AE178" s="32">
        <v>0</v>
      </c>
      <c r="AF178" s="37">
        <v>0</v>
      </c>
      <c r="AG178" s="32">
        <v>31.072444444444439</v>
      </c>
      <c r="AH178" s="32">
        <v>0</v>
      </c>
      <c r="AI178" s="37">
        <v>0</v>
      </c>
      <c r="AJ178" s="32">
        <v>0</v>
      </c>
      <c r="AK178" s="32">
        <v>0</v>
      </c>
      <c r="AL178" s="37" t="s">
        <v>636</v>
      </c>
      <c r="AM178" t="s">
        <v>98</v>
      </c>
      <c r="AN178" s="34">
        <v>10</v>
      </c>
      <c r="AX178"/>
      <c r="AY178"/>
    </row>
    <row r="179" spans="1:51" x14ac:dyDescent="0.25">
      <c r="A179" t="s">
        <v>546</v>
      </c>
      <c r="B179" t="s">
        <v>232</v>
      </c>
      <c r="C179" t="s">
        <v>425</v>
      </c>
      <c r="D179" t="s">
        <v>473</v>
      </c>
      <c r="E179" s="32">
        <v>70.222222222222229</v>
      </c>
      <c r="F179" s="32">
        <v>261.8341111111111</v>
      </c>
      <c r="G179" s="32">
        <v>12.4</v>
      </c>
      <c r="H179" s="37">
        <v>4.735822978671398E-2</v>
      </c>
      <c r="I179" s="32">
        <v>236.16855555555554</v>
      </c>
      <c r="J179" s="32">
        <v>12.4</v>
      </c>
      <c r="K179" s="37">
        <v>5.250487293209135E-2</v>
      </c>
      <c r="L179" s="32">
        <v>32.325333333333333</v>
      </c>
      <c r="M179" s="32">
        <v>1.4666666666666666</v>
      </c>
      <c r="N179" s="37">
        <v>4.5372050816696909E-2</v>
      </c>
      <c r="O179" s="32">
        <v>12.348666666666668</v>
      </c>
      <c r="P179" s="32">
        <v>1.4666666666666666</v>
      </c>
      <c r="Q179" s="37">
        <v>0.11877125735571989</v>
      </c>
      <c r="R179" s="32">
        <v>14.287777777777777</v>
      </c>
      <c r="S179" s="32">
        <v>0</v>
      </c>
      <c r="T179" s="37">
        <v>0</v>
      </c>
      <c r="U179" s="32">
        <v>5.6888888888888891</v>
      </c>
      <c r="V179" s="32">
        <v>0</v>
      </c>
      <c r="W179" s="37">
        <v>0</v>
      </c>
      <c r="X179" s="32">
        <v>90.465222222222209</v>
      </c>
      <c r="Y179" s="32">
        <v>0</v>
      </c>
      <c r="Z179" s="37">
        <v>0</v>
      </c>
      <c r="AA179" s="32">
        <v>5.6888888888888891</v>
      </c>
      <c r="AB179" s="32">
        <v>0</v>
      </c>
      <c r="AC179" s="37">
        <v>0</v>
      </c>
      <c r="AD179" s="32">
        <v>98.224888888888884</v>
      </c>
      <c r="AE179" s="32">
        <v>10.933333333333334</v>
      </c>
      <c r="AF179" s="37">
        <v>0.111309195225469</v>
      </c>
      <c r="AG179" s="32">
        <v>35.12977777777779</v>
      </c>
      <c r="AH179" s="32">
        <v>0</v>
      </c>
      <c r="AI179" s="37">
        <v>0</v>
      </c>
      <c r="AJ179" s="32">
        <v>0</v>
      </c>
      <c r="AK179" s="32">
        <v>0</v>
      </c>
      <c r="AL179" s="37" t="s">
        <v>636</v>
      </c>
      <c r="AM179" t="s">
        <v>37</v>
      </c>
      <c r="AN179" s="34">
        <v>10</v>
      </c>
      <c r="AX179"/>
      <c r="AY179"/>
    </row>
    <row r="180" spans="1:51" x14ac:dyDescent="0.25">
      <c r="A180" t="s">
        <v>546</v>
      </c>
      <c r="B180" t="s">
        <v>344</v>
      </c>
      <c r="C180" t="s">
        <v>406</v>
      </c>
      <c r="D180" t="s">
        <v>481</v>
      </c>
      <c r="E180" s="32">
        <v>25.288888888888888</v>
      </c>
      <c r="F180" s="32">
        <v>163.93600000000001</v>
      </c>
      <c r="G180" s="32">
        <v>9.8144444444444439</v>
      </c>
      <c r="H180" s="37">
        <v>5.9867536382761828E-2</v>
      </c>
      <c r="I180" s="32">
        <v>152.86377777777778</v>
      </c>
      <c r="J180" s="32">
        <v>9.8144444444444439</v>
      </c>
      <c r="K180" s="37">
        <v>6.4203859064061383E-2</v>
      </c>
      <c r="L180" s="32">
        <v>30.745111111111108</v>
      </c>
      <c r="M180" s="32">
        <v>0</v>
      </c>
      <c r="N180" s="37">
        <v>0</v>
      </c>
      <c r="O180" s="32">
        <v>25.14511111111111</v>
      </c>
      <c r="P180" s="32">
        <v>0</v>
      </c>
      <c r="Q180" s="37">
        <v>0</v>
      </c>
      <c r="R180" s="32">
        <v>0</v>
      </c>
      <c r="S180" s="32">
        <v>0</v>
      </c>
      <c r="T180" s="37" t="s">
        <v>636</v>
      </c>
      <c r="U180" s="32">
        <v>5.6</v>
      </c>
      <c r="V180" s="32">
        <v>0</v>
      </c>
      <c r="W180" s="37">
        <v>0</v>
      </c>
      <c r="X180" s="32">
        <v>25.174666666666671</v>
      </c>
      <c r="Y180" s="32">
        <v>0</v>
      </c>
      <c r="Z180" s="37">
        <v>0</v>
      </c>
      <c r="AA180" s="32">
        <v>5.4722222222222223</v>
      </c>
      <c r="AB180" s="32">
        <v>0</v>
      </c>
      <c r="AC180" s="37">
        <v>0</v>
      </c>
      <c r="AD180" s="32">
        <v>101.04944444444443</v>
      </c>
      <c r="AE180" s="32">
        <v>9.8144444444444439</v>
      </c>
      <c r="AF180" s="37">
        <v>9.7125169746383785E-2</v>
      </c>
      <c r="AG180" s="32">
        <v>1.4945555555555559</v>
      </c>
      <c r="AH180" s="32">
        <v>0</v>
      </c>
      <c r="AI180" s="37">
        <v>0</v>
      </c>
      <c r="AJ180" s="32">
        <v>0</v>
      </c>
      <c r="AK180" s="32">
        <v>0</v>
      </c>
      <c r="AL180" s="37" t="s">
        <v>636</v>
      </c>
      <c r="AM180" t="s">
        <v>152</v>
      </c>
      <c r="AN180" s="34">
        <v>10</v>
      </c>
      <c r="AX180"/>
      <c r="AY180"/>
    </row>
    <row r="181" spans="1:51" x14ac:dyDescent="0.25">
      <c r="A181" t="s">
        <v>546</v>
      </c>
      <c r="B181" t="s">
        <v>214</v>
      </c>
      <c r="C181" t="s">
        <v>416</v>
      </c>
      <c r="D181" t="s">
        <v>482</v>
      </c>
      <c r="E181" s="32">
        <v>55.322222222222223</v>
      </c>
      <c r="F181" s="32">
        <v>221.55311111111112</v>
      </c>
      <c r="G181" s="32">
        <v>9.0666666666666673E-2</v>
      </c>
      <c r="H181" s="37">
        <v>4.0923219814862553E-4</v>
      </c>
      <c r="I181" s="32">
        <v>201.31811111111111</v>
      </c>
      <c r="J181" s="32">
        <v>9.0666666666666673E-2</v>
      </c>
      <c r="K181" s="37">
        <v>4.5036517661655438E-4</v>
      </c>
      <c r="L181" s="32">
        <v>50.733777777777782</v>
      </c>
      <c r="M181" s="32">
        <v>0</v>
      </c>
      <c r="N181" s="37">
        <v>0</v>
      </c>
      <c r="O181" s="32">
        <v>30.498777777777775</v>
      </c>
      <c r="P181" s="32">
        <v>0</v>
      </c>
      <c r="Q181" s="37">
        <v>0</v>
      </c>
      <c r="R181" s="32">
        <v>14.823888888888895</v>
      </c>
      <c r="S181" s="32">
        <v>0</v>
      </c>
      <c r="T181" s="37">
        <v>0</v>
      </c>
      <c r="U181" s="32">
        <v>5.4111111111111114</v>
      </c>
      <c r="V181" s="32">
        <v>0</v>
      </c>
      <c r="W181" s="37">
        <v>0</v>
      </c>
      <c r="X181" s="32">
        <v>25.520111111111099</v>
      </c>
      <c r="Y181" s="32">
        <v>0</v>
      </c>
      <c r="Z181" s="37">
        <v>0</v>
      </c>
      <c r="AA181" s="32">
        <v>0</v>
      </c>
      <c r="AB181" s="32">
        <v>0</v>
      </c>
      <c r="AC181" s="37" t="s">
        <v>636</v>
      </c>
      <c r="AD181" s="32">
        <v>100.82533333333335</v>
      </c>
      <c r="AE181" s="32">
        <v>9.0666666666666673E-2</v>
      </c>
      <c r="AF181" s="37">
        <v>8.9924489876882791E-4</v>
      </c>
      <c r="AG181" s="32">
        <v>44.473888888888894</v>
      </c>
      <c r="AH181" s="32">
        <v>0</v>
      </c>
      <c r="AI181" s="37">
        <v>0</v>
      </c>
      <c r="AJ181" s="32">
        <v>0</v>
      </c>
      <c r="AK181" s="32">
        <v>0</v>
      </c>
      <c r="AL181" s="37" t="s">
        <v>636</v>
      </c>
      <c r="AM181" t="s">
        <v>19</v>
      </c>
      <c r="AN181" s="34">
        <v>10</v>
      </c>
      <c r="AX181"/>
      <c r="AY181"/>
    </row>
    <row r="182" spans="1:51" x14ac:dyDescent="0.25">
      <c r="A182" t="s">
        <v>546</v>
      </c>
      <c r="B182" t="s">
        <v>357</v>
      </c>
      <c r="C182" t="s">
        <v>408</v>
      </c>
      <c r="D182" t="s">
        <v>484</v>
      </c>
      <c r="E182" s="32">
        <v>25.488888888888887</v>
      </c>
      <c r="F182" s="32">
        <v>130.32166666666666</v>
      </c>
      <c r="G182" s="32">
        <v>2.4453333333333336</v>
      </c>
      <c r="H182" s="37">
        <v>1.8763827964140015E-2</v>
      </c>
      <c r="I182" s="32">
        <v>117.10033333333331</v>
      </c>
      <c r="J182" s="32">
        <v>2.4453333333333336</v>
      </c>
      <c r="K182" s="37">
        <v>2.0882377220674014E-2</v>
      </c>
      <c r="L182" s="32">
        <v>42.046555555555564</v>
      </c>
      <c r="M182" s="32">
        <v>0</v>
      </c>
      <c r="N182" s="37">
        <v>0</v>
      </c>
      <c r="O182" s="32">
        <v>28.825222222222234</v>
      </c>
      <c r="P182" s="32">
        <v>0</v>
      </c>
      <c r="Q182" s="37">
        <v>0</v>
      </c>
      <c r="R182" s="32">
        <v>7.5324444444444412</v>
      </c>
      <c r="S182" s="32">
        <v>0</v>
      </c>
      <c r="T182" s="37">
        <v>0</v>
      </c>
      <c r="U182" s="32">
        <v>5.6888888888888891</v>
      </c>
      <c r="V182" s="32">
        <v>0</v>
      </c>
      <c r="W182" s="37">
        <v>0</v>
      </c>
      <c r="X182" s="32">
        <v>13.014444444444441</v>
      </c>
      <c r="Y182" s="32">
        <v>2.3564444444444446</v>
      </c>
      <c r="Z182" s="37">
        <v>0.18106377529241019</v>
      </c>
      <c r="AA182" s="32">
        <v>0</v>
      </c>
      <c r="AB182" s="32">
        <v>0</v>
      </c>
      <c r="AC182" s="37" t="s">
        <v>636</v>
      </c>
      <c r="AD182" s="32">
        <v>55.638777777777747</v>
      </c>
      <c r="AE182" s="32">
        <v>8.8888888888888892E-2</v>
      </c>
      <c r="AF182" s="37">
        <v>1.597606785036017E-3</v>
      </c>
      <c r="AG182" s="32">
        <v>9.4648888888888933</v>
      </c>
      <c r="AH182" s="32">
        <v>0</v>
      </c>
      <c r="AI182" s="37">
        <v>0</v>
      </c>
      <c r="AJ182" s="32">
        <v>10.157</v>
      </c>
      <c r="AK182" s="32">
        <v>0</v>
      </c>
      <c r="AL182" s="37">
        <v>0</v>
      </c>
      <c r="AM182" t="s">
        <v>165</v>
      </c>
      <c r="AN182" s="34">
        <v>10</v>
      </c>
      <c r="AX182"/>
      <c r="AY182"/>
    </row>
    <row r="183" spans="1:51" x14ac:dyDescent="0.25">
      <c r="A183" t="s">
        <v>546</v>
      </c>
      <c r="B183" t="s">
        <v>257</v>
      </c>
      <c r="C183" t="s">
        <v>425</v>
      </c>
      <c r="D183" t="s">
        <v>473</v>
      </c>
      <c r="E183" s="32">
        <v>76.733333333333334</v>
      </c>
      <c r="F183" s="32">
        <v>331.01077777777778</v>
      </c>
      <c r="G183" s="32">
        <v>17.131777777777778</v>
      </c>
      <c r="H183" s="37">
        <v>5.1755951551762165E-2</v>
      </c>
      <c r="I183" s="32">
        <v>295.3505555555555</v>
      </c>
      <c r="J183" s="32">
        <v>17.131777777777778</v>
      </c>
      <c r="K183" s="37">
        <v>5.8004894372224357E-2</v>
      </c>
      <c r="L183" s="32">
        <v>57.391777777777769</v>
      </c>
      <c r="M183" s="32">
        <v>0</v>
      </c>
      <c r="N183" s="37">
        <v>0</v>
      </c>
      <c r="O183" s="32">
        <v>31.242666666666658</v>
      </c>
      <c r="P183" s="32">
        <v>0</v>
      </c>
      <c r="Q183" s="37">
        <v>0</v>
      </c>
      <c r="R183" s="32">
        <v>20.460222222222225</v>
      </c>
      <c r="S183" s="32">
        <v>0</v>
      </c>
      <c r="T183" s="37">
        <v>0</v>
      </c>
      <c r="U183" s="32">
        <v>5.6888888888888891</v>
      </c>
      <c r="V183" s="32">
        <v>0</v>
      </c>
      <c r="W183" s="37">
        <v>0</v>
      </c>
      <c r="X183" s="32">
        <v>117.48388888888888</v>
      </c>
      <c r="Y183" s="32">
        <v>5.9916666666666663</v>
      </c>
      <c r="Z183" s="37">
        <v>5.0999900695603652E-2</v>
      </c>
      <c r="AA183" s="32">
        <v>9.5111111111111111</v>
      </c>
      <c r="AB183" s="32">
        <v>0</v>
      </c>
      <c r="AC183" s="37">
        <v>0</v>
      </c>
      <c r="AD183" s="32">
        <v>146.62399999999997</v>
      </c>
      <c r="AE183" s="32">
        <v>11.140111111111111</v>
      </c>
      <c r="AF183" s="37">
        <v>7.5977405548280724E-2</v>
      </c>
      <c r="AG183" s="32">
        <v>0</v>
      </c>
      <c r="AH183" s="32">
        <v>0</v>
      </c>
      <c r="AI183" s="37" t="s">
        <v>636</v>
      </c>
      <c r="AJ183" s="32">
        <v>0</v>
      </c>
      <c r="AK183" s="32">
        <v>0</v>
      </c>
      <c r="AL183" s="37" t="s">
        <v>636</v>
      </c>
      <c r="AM183" t="s">
        <v>62</v>
      </c>
      <c r="AN183" s="34">
        <v>10</v>
      </c>
      <c r="AX183"/>
      <c r="AY183"/>
    </row>
    <row r="184" spans="1:51" x14ac:dyDescent="0.25">
      <c r="A184" t="s">
        <v>546</v>
      </c>
      <c r="B184" t="s">
        <v>301</v>
      </c>
      <c r="C184" t="s">
        <v>397</v>
      </c>
      <c r="D184" t="s">
        <v>492</v>
      </c>
      <c r="E184" s="32">
        <v>38.18888888888889</v>
      </c>
      <c r="F184" s="32">
        <v>213.45000000000002</v>
      </c>
      <c r="G184" s="32">
        <v>0</v>
      </c>
      <c r="H184" s="37">
        <v>0</v>
      </c>
      <c r="I184" s="32">
        <v>187.65277777777777</v>
      </c>
      <c r="J184" s="32">
        <v>0</v>
      </c>
      <c r="K184" s="37">
        <v>0</v>
      </c>
      <c r="L184" s="32">
        <v>24.880555555555556</v>
      </c>
      <c r="M184" s="32">
        <v>0</v>
      </c>
      <c r="N184" s="37">
        <v>0</v>
      </c>
      <c r="O184" s="32">
        <v>19.191666666666666</v>
      </c>
      <c r="P184" s="32">
        <v>0</v>
      </c>
      <c r="Q184" s="37">
        <v>0</v>
      </c>
      <c r="R184" s="32">
        <v>0</v>
      </c>
      <c r="S184" s="32">
        <v>0</v>
      </c>
      <c r="T184" s="37" t="s">
        <v>636</v>
      </c>
      <c r="U184" s="32">
        <v>5.6888888888888891</v>
      </c>
      <c r="V184" s="32">
        <v>0</v>
      </c>
      <c r="W184" s="37">
        <v>0</v>
      </c>
      <c r="X184" s="32">
        <v>42.269444444444446</v>
      </c>
      <c r="Y184" s="32">
        <v>0</v>
      </c>
      <c r="Z184" s="37">
        <v>0</v>
      </c>
      <c r="AA184" s="32">
        <v>20.108333333333334</v>
      </c>
      <c r="AB184" s="32">
        <v>0</v>
      </c>
      <c r="AC184" s="37">
        <v>0</v>
      </c>
      <c r="AD184" s="32">
        <v>109.15</v>
      </c>
      <c r="AE184" s="32">
        <v>0</v>
      </c>
      <c r="AF184" s="37">
        <v>0</v>
      </c>
      <c r="AG184" s="32">
        <v>17.041666666666668</v>
      </c>
      <c r="AH184" s="32">
        <v>0</v>
      </c>
      <c r="AI184" s="37">
        <v>0</v>
      </c>
      <c r="AJ184" s="32">
        <v>0</v>
      </c>
      <c r="AK184" s="32">
        <v>0</v>
      </c>
      <c r="AL184" s="37" t="s">
        <v>636</v>
      </c>
      <c r="AM184" t="s">
        <v>106</v>
      </c>
      <c r="AN184" s="34">
        <v>10</v>
      </c>
      <c r="AX184"/>
      <c r="AY184"/>
    </row>
    <row r="185" spans="1:51" x14ac:dyDescent="0.25">
      <c r="A185" t="s">
        <v>546</v>
      </c>
      <c r="B185" t="s">
        <v>321</v>
      </c>
      <c r="C185" t="s">
        <v>456</v>
      </c>
      <c r="D185" t="s">
        <v>492</v>
      </c>
      <c r="E185" s="32">
        <v>30.177777777777777</v>
      </c>
      <c r="F185" s="32">
        <v>147.90555555555557</v>
      </c>
      <c r="G185" s="32">
        <v>6.9888888888888889</v>
      </c>
      <c r="H185" s="37">
        <v>4.7252375765315699E-2</v>
      </c>
      <c r="I185" s="32">
        <v>138.30833333333334</v>
      </c>
      <c r="J185" s="32">
        <v>6.9888888888888889</v>
      </c>
      <c r="K185" s="37">
        <v>5.0531220501697095E-2</v>
      </c>
      <c r="L185" s="32">
        <v>33</v>
      </c>
      <c r="M185" s="32">
        <v>9.4444444444444442E-2</v>
      </c>
      <c r="N185" s="37">
        <v>2.861952861952862E-3</v>
      </c>
      <c r="O185" s="32">
        <v>23.402777777777779</v>
      </c>
      <c r="P185" s="32">
        <v>9.4444444444444442E-2</v>
      </c>
      <c r="Q185" s="37">
        <v>4.0356083086053414E-3</v>
      </c>
      <c r="R185" s="32">
        <v>4.3527777777777779</v>
      </c>
      <c r="S185" s="32">
        <v>0</v>
      </c>
      <c r="T185" s="37">
        <v>0</v>
      </c>
      <c r="U185" s="32">
        <v>5.2444444444444445</v>
      </c>
      <c r="V185" s="32">
        <v>0</v>
      </c>
      <c r="W185" s="37">
        <v>0</v>
      </c>
      <c r="X185" s="32">
        <v>29.305555555555557</v>
      </c>
      <c r="Y185" s="32">
        <v>6.8944444444444448</v>
      </c>
      <c r="Z185" s="37">
        <v>0.235260663507109</v>
      </c>
      <c r="AA185" s="32">
        <v>0</v>
      </c>
      <c r="AB185" s="32">
        <v>0</v>
      </c>
      <c r="AC185" s="37" t="s">
        <v>636</v>
      </c>
      <c r="AD185" s="32">
        <v>85.6</v>
      </c>
      <c r="AE185" s="32">
        <v>0</v>
      </c>
      <c r="AF185" s="37">
        <v>0</v>
      </c>
      <c r="AG185" s="32">
        <v>0</v>
      </c>
      <c r="AH185" s="32">
        <v>0</v>
      </c>
      <c r="AI185" s="37" t="s">
        <v>636</v>
      </c>
      <c r="AJ185" s="32">
        <v>0</v>
      </c>
      <c r="AK185" s="32">
        <v>0</v>
      </c>
      <c r="AL185" s="37" t="s">
        <v>636</v>
      </c>
      <c r="AM185" t="s">
        <v>126</v>
      </c>
      <c r="AN185" s="34">
        <v>10</v>
      </c>
      <c r="AX185"/>
      <c r="AY185"/>
    </row>
    <row r="186" spans="1:51" x14ac:dyDescent="0.25">
      <c r="A186" t="s">
        <v>546</v>
      </c>
      <c r="B186" t="s">
        <v>194</v>
      </c>
      <c r="C186" t="s">
        <v>406</v>
      </c>
      <c r="D186" t="s">
        <v>481</v>
      </c>
      <c r="E186" s="32">
        <v>127.47777777777777</v>
      </c>
      <c r="F186" s="32">
        <v>468.33666666666659</v>
      </c>
      <c r="G186" s="32">
        <v>122.41444444444444</v>
      </c>
      <c r="H186" s="37">
        <v>0.26138129503230112</v>
      </c>
      <c r="I186" s="32">
        <v>403.23888888888888</v>
      </c>
      <c r="J186" s="32">
        <v>121.46333333333332</v>
      </c>
      <c r="K186" s="37">
        <v>0.30121929377402418</v>
      </c>
      <c r="L186" s="32">
        <v>86.337777777777731</v>
      </c>
      <c r="M186" s="32">
        <v>22.533333333333328</v>
      </c>
      <c r="N186" s="37">
        <v>0.26099042520333582</v>
      </c>
      <c r="O186" s="32">
        <v>28.538888888888874</v>
      </c>
      <c r="P186" s="32">
        <v>21.582222222222217</v>
      </c>
      <c r="Q186" s="37">
        <v>0.75623905002920011</v>
      </c>
      <c r="R186" s="32">
        <v>51.604444444444418</v>
      </c>
      <c r="S186" s="32">
        <v>0.95111111111111102</v>
      </c>
      <c r="T186" s="37">
        <v>1.8430798380845756E-2</v>
      </c>
      <c r="U186" s="32">
        <v>6.194444444444442</v>
      </c>
      <c r="V186" s="32">
        <v>0</v>
      </c>
      <c r="W186" s="37">
        <v>0</v>
      </c>
      <c r="X186" s="32">
        <v>106.40888888888888</v>
      </c>
      <c r="Y186" s="32">
        <v>17.211111111111109</v>
      </c>
      <c r="Z186" s="37">
        <v>0.16174505053880209</v>
      </c>
      <c r="AA186" s="32">
        <v>7.2988888888888859</v>
      </c>
      <c r="AB186" s="32">
        <v>0</v>
      </c>
      <c r="AC186" s="37">
        <v>0</v>
      </c>
      <c r="AD186" s="32">
        <v>267.12444444444441</v>
      </c>
      <c r="AE186" s="32">
        <v>81.50333333333333</v>
      </c>
      <c r="AF186" s="37">
        <v>0.30511372144485305</v>
      </c>
      <c r="AG186" s="32">
        <v>1.1666666666666667</v>
      </c>
      <c r="AH186" s="32">
        <v>1.1666666666666667</v>
      </c>
      <c r="AI186" s="37">
        <v>1</v>
      </c>
      <c r="AJ186" s="32">
        <v>0</v>
      </c>
      <c r="AK186" s="32">
        <v>0</v>
      </c>
      <c r="AL186" s="37" t="s">
        <v>636</v>
      </c>
      <c r="AM186" t="s">
        <v>4</v>
      </c>
      <c r="AN186" s="34">
        <v>10</v>
      </c>
      <c r="AX186"/>
      <c r="AY186"/>
    </row>
    <row r="187" spans="1:51" x14ac:dyDescent="0.25">
      <c r="A187" t="s">
        <v>546</v>
      </c>
      <c r="B187" t="s">
        <v>330</v>
      </c>
      <c r="C187" t="s">
        <v>410</v>
      </c>
      <c r="D187" t="s">
        <v>485</v>
      </c>
      <c r="E187" s="32">
        <v>81.788888888888891</v>
      </c>
      <c r="F187" s="32">
        <v>341.69288888888889</v>
      </c>
      <c r="G187" s="32">
        <v>61.64366666666664</v>
      </c>
      <c r="H187" s="37">
        <v>0.18040664196178757</v>
      </c>
      <c r="I187" s="32">
        <v>336.00399999999996</v>
      </c>
      <c r="J187" s="32">
        <v>61.64366666666664</v>
      </c>
      <c r="K187" s="37">
        <v>0.18346110958996514</v>
      </c>
      <c r="L187" s="32">
        <v>72.267888888888862</v>
      </c>
      <c r="M187" s="32">
        <v>0</v>
      </c>
      <c r="N187" s="37">
        <v>0</v>
      </c>
      <c r="O187" s="32">
        <v>66.578999999999979</v>
      </c>
      <c r="P187" s="32">
        <v>0</v>
      </c>
      <c r="Q187" s="37">
        <v>0</v>
      </c>
      <c r="R187" s="32">
        <v>0</v>
      </c>
      <c r="S187" s="32">
        <v>0</v>
      </c>
      <c r="T187" s="37" t="s">
        <v>636</v>
      </c>
      <c r="U187" s="32">
        <v>5.6888888888888891</v>
      </c>
      <c r="V187" s="32">
        <v>0</v>
      </c>
      <c r="W187" s="37">
        <v>0</v>
      </c>
      <c r="X187" s="32">
        <v>61.037444444444453</v>
      </c>
      <c r="Y187" s="32">
        <v>51.678999999999974</v>
      </c>
      <c r="Z187" s="37">
        <v>0.84667699426763476</v>
      </c>
      <c r="AA187" s="32">
        <v>0</v>
      </c>
      <c r="AB187" s="32">
        <v>0</v>
      </c>
      <c r="AC187" s="37" t="s">
        <v>636</v>
      </c>
      <c r="AD187" s="32">
        <v>208.38755555555554</v>
      </c>
      <c r="AE187" s="32">
        <v>9.9646666666666679</v>
      </c>
      <c r="AF187" s="37">
        <v>4.7817954580354566E-2</v>
      </c>
      <c r="AG187" s="32">
        <v>0</v>
      </c>
      <c r="AH187" s="32">
        <v>0</v>
      </c>
      <c r="AI187" s="37" t="s">
        <v>636</v>
      </c>
      <c r="AJ187" s="32">
        <v>0</v>
      </c>
      <c r="AK187" s="32">
        <v>0</v>
      </c>
      <c r="AL187" s="37" t="s">
        <v>636</v>
      </c>
      <c r="AM187" t="s">
        <v>136</v>
      </c>
      <c r="AN187" s="34">
        <v>10</v>
      </c>
      <c r="AX187"/>
      <c r="AY187"/>
    </row>
    <row r="188" spans="1:51" x14ac:dyDescent="0.25">
      <c r="A188" t="s">
        <v>546</v>
      </c>
      <c r="B188" t="s">
        <v>379</v>
      </c>
      <c r="C188" t="s">
        <v>410</v>
      </c>
      <c r="D188" t="s">
        <v>485</v>
      </c>
      <c r="E188" s="32">
        <v>60.06666666666667</v>
      </c>
      <c r="F188" s="32">
        <v>337.64777777777778</v>
      </c>
      <c r="G188" s="32">
        <v>44.738888888888887</v>
      </c>
      <c r="H188" s="37">
        <v>0.13250165359694355</v>
      </c>
      <c r="I188" s="32">
        <v>307.7116666666667</v>
      </c>
      <c r="J188" s="32">
        <v>44.738888888888887</v>
      </c>
      <c r="K188" s="37">
        <v>0.14539224129370748</v>
      </c>
      <c r="L188" s="32">
        <v>106.23222222222225</v>
      </c>
      <c r="M188" s="32">
        <v>1.3555555555555556</v>
      </c>
      <c r="N188" s="37">
        <v>1.2760304992207844E-2</v>
      </c>
      <c r="O188" s="32">
        <v>76.296111111111131</v>
      </c>
      <c r="P188" s="32">
        <v>1.3555555555555556</v>
      </c>
      <c r="Q188" s="37">
        <v>1.7767033415129644E-2</v>
      </c>
      <c r="R188" s="32">
        <v>29.936111111111117</v>
      </c>
      <c r="S188" s="32">
        <v>0</v>
      </c>
      <c r="T188" s="37">
        <v>0</v>
      </c>
      <c r="U188" s="32">
        <v>0</v>
      </c>
      <c r="V188" s="32">
        <v>0</v>
      </c>
      <c r="W188" s="37" t="s">
        <v>636</v>
      </c>
      <c r="X188" s="32">
        <v>0.34444444444444444</v>
      </c>
      <c r="Y188" s="32">
        <v>0</v>
      </c>
      <c r="Z188" s="37">
        <v>0</v>
      </c>
      <c r="AA188" s="32">
        <v>0</v>
      </c>
      <c r="AB188" s="32">
        <v>0</v>
      </c>
      <c r="AC188" s="37" t="s">
        <v>636</v>
      </c>
      <c r="AD188" s="32">
        <v>231.07111111111109</v>
      </c>
      <c r="AE188" s="32">
        <v>43.383333333333333</v>
      </c>
      <c r="AF188" s="37">
        <v>0.18774884114558291</v>
      </c>
      <c r="AG188" s="32">
        <v>0</v>
      </c>
      <c r="AH188" s="32">
        <v>0</v>
      </c>
      <c r="AI188" s="37" t="s">
        <v>636</v>
      </c>
      <c r="AJ188" s="32">
        <v>0</v>
      </c>
      <c r="AK188" s="32">
        <v>0</v>
      </c>
      <c r="AL188" s="37" t="s">
        <v>636</v>
      </c>
      <c r="AM188" t="s">
        <v>187</v>
      </c>
      <c r="AN188" s="34">
        <v>10</v>
      </c>
      <c r="AX188"/>
      <c r="AY188"/>
    </row>
    <row r="189" spans="1:51" x14ac:dyDescent="0.25">
      <c r="A189" t="s">
        <v>546</v>
      </c>
      <c r="B189" t="s">
        <v>369</v>
      </c>
      <c r="C189" t="s">
        <v>467</v>
      </c>
      <c r="D189" t="s">
        <v>487</v>
      </c>
      <c r="E189" s="32">
        <v>186.42222222222222</v>
      </c>
      <c r="F189" s="32">
        <v>598.42611111111103</v>
      </c>
      <c r="G189" s="32">
        <v>0</v>
      </c>
      <c r="H189" s="37">
        <v>0</v>
      </c>
      <c r="I189" s="32">
        <v>538.98944444444442</v>
      </c>
      <c r="J189" s="32">
        <v>0</v>
      </c>
      <c r="K189" s="37">
        <v>0</v>
      </c>
      <c r="L189" s="32">
        <v>170.5638888888889</v>
      </c>
      <c r="M189" s="32">
        <v>0</v>
      </c>
      <c r="N189" s="37">
        <v>0</v>
      </c>
      <c r="O189" s="32">
        <v>111.48277777777778</v>
      </c>
      <c r="P189" s="32">
        <v>0</v>
      </c>
      <c r="Q189" s="37">
        <v>0</v>
      </c>
      <c r="R189" s="32">
        <v>56.592222222222233</v>
      </c>
      <c r="S189" s="32">
        <v>0</v>
      </c>
      <c r="T189" s="37">
        <v>0</v>
      </c>
      <c r="U189" s="32">
        <v>2.4888888888888889</v>
      </c>
      <c r="V189" s="32">
        <v>0</v>
      </c>
      <c r="W189" s="37">
        <v>0</v>
      </c>
      <c r="X189" s="32">
        <v>98.782222222222245</v>
      </c>
      <c r="Y189" s="32">
        <v>0</v>
      </c>
      <c r="Z189" s="37">
        <v>0</v>
      </c>
      <c r="AA189" s="32">
        <v>0.35555555555555557</v>
      </c>
      <c r="AB189" s="32">
        <v>0</v>
      </c>
      <c r="AC189" s="37">
        <v>0</v>
      </c>
      <c r="AD189" s="32">
        <v>328.72444444444432</v>
      </c>
      <c r="AE189" s="32">
        <v>0</v>
      </c>
      <c r="AF189" s="37">
        <v>0</v>
      </c>
      <c r="AG189" s="32">
        <v>0</v>
      </c>
      <c r="AH189" s="32">
        <v>0</v>
      </c>
      <c r="AI189" s="37" t="s">
        <v>636</v>
      </c>
      <c r="AJ189" s="32">
        <v>0</v>
      </c>
      <c r="AK189" s="32">
        <v>0</v>
      </c>
      <c r="AL189" s="37" t="s">
        <v>636</v>
      </c>
      <c r="AM189" t="s">
        <v>177</v>
      </c>
      <c r="AN189" s="34">
        <v>10</v>
      </c>
      <c r="AX189"/>
      <c r="AY189"/>
    </row>
    <row r="190" spans="1:51" x14ac:dyDescent="0.25">
      <c r="A190" t="s">
        <v>546</v>
      </c>
      <c r="B190" t="s">
        <v>348</v>
      </c>
      <c r="C190" t="s">
        <v>392</v>
      </c>
      <c r="D190" t="s">
        <v>481</v>
      </c>
      <c r="E190" s="32">
        <v>80.3</v>
      </c>
      <c r="F190" s="32">
        <v>339.95122222222233</v>
      </c>
      <c r="G190" s="32">
        <v>24.597222222222218</v>
      </c>
      <c r="H190" s="37">
        <v>7.2355151605083184E-2</v>
      </c>
      <c r="I190" s="32">
        <v>322.99288888888896</v>
      </c>
      <c r="J190" s="32">
        <v>23.99444444444444</v>
      </c>
      <c r="K190" s="37">
        <v>7.4287841218382486E-2</v>
      </c>
      <c r="L190" s="32">
        <v>52.007000000000012</v>
      </c>
      <c r="M190" s="32">
        <v>0.5</v>
      </c>
      <c r="N190" s="37">
        <v>9.6140904109062227E-3</v>
      </c>
      <c r="O190" s="32">
        <v>45.818111111111122</v>
      </c>
      <c r="P190" s="32">
        <v>0</v>
      </c>
      <c r="Q190" s="37">
        <v>0</v>
      </c>
      <c r="R190" s="32">
        <v>0.5</v>
      </c>
      <c r="S190" s="32">
        <v>0.5</v>
      </c>
      <c r="T190" s="37">
        <v>1</v>
      </c>
      <c r="U190" s="32">
        <v>5.6888888888888891</v>
      </c>
      <c r="V190" s="32">
        <v>0</v>
      </c>
      <c r="W190" s="37">
        <v>0</v>
      </c>
      <c r="X190" s="32">
        <v>80.563333333333347</v>
      </c>
      <c r="Y190" s="32">
        <v>0.44444444444444442</v>
      </c>
      <c r="Z190" s="37">
        <v>5.5167087315707436E-3</v>
      </c>
      <c r="AA190" s="32">
        <v>10.769444444444444</v>
      </c>
      <c r="AB190" s="32">
        <v>0.10277777777777777</v>
      </c>
      <c r="AC190" s="37">
        <v>9.543461439257158E-3</v>
      </c>
      <c r="AD190" s="32">
        <v>189.89366666666672</v>
      </c>
      <c r="AE190" s="32">
        <v>22.855555555555554</v>
      </c>
      <c r="AF190" s="37">
        <v>0.1203597568931852</v>
      </c>
      <c r="AG190" s="32">
        <v>6.717777777777779</v>
      </c>
      <c r="AH190" s="32">
        <v>0.69444444444444442</v>
      </c>
      <c r="AI190" s="37">
        <v>0.10337413165729406</v>
      </c>
      <c r="AJ190" s="32">
        <v>0</v>
      </c>
      <c r="AK190" s="32">
        <v>0</v>
      </c>
      <c r="AL190" s="37" t="s">
        <v>636</v>
      </c>
      <c r="AM190" t="s">
        <v>156</v>
      </c>
      <c r="AN190" s="34">
        <v>10</v>
      </c>
      <c r="AX190"/>
      <c r="AY190"/>
    </row>
    <row r="191" spans="1:51" x14ac:dyDescent="0.25">
      <c r="A191" t="s">
        <v>546</v>
      </c>
      <c r="B191" t="s">
        <v>295</v>
      </c>
      <c r="C191" t="s">
        <v>450</v>
      </c>
      <c r="D191" t="s">
        <v>498</v>
      </c>
      <c r="E191" s="32">
        <v>34.5</v>
      </c>
      <c r="F191" s="32">
        <v>132.29644444444443</v>
      </c>
      <c r="G191" s="32">
        <v>23.250777777777778</v>
      </c>
      <c r="H191" s="37">
        <v>0.17574756355256044</v>
      </c>
      <c r="I191" s="32">
        <v>121.78722222222221</v>
      </c>
      <c r="J191" s="32">
        <v>23.250777777777778</v>
      </c>
      <c r="K191" s="37">
        <v>0.19091311349028589</v>
      </c>
      <c r="L191" s="32">
        <v>37.221555555555561</v>
      </c>
      <c r="M191" s="32">
        <v>18.453444444444443</v>
      </c>
      <c r="N191" s="37">
        <v>0.49577305862194537</v>
      </c>
      <c r="O191" s="32">
        <v>31.399333333333338</v>
      </c>
      <c r="P191" s="32">
        <v>18.453444444444443</v>
      </c>
      <c r="Q191" s="37">
        <v>0.58770179126237632</v>
      </c>
      <c r="R191" s="32">
        <v>1.2388888888888889</v>
      </c>
      <c r="S191" s="32">
        <v>0</v>
      </c>
      <c r="T191" s="37">
        <v>0</v>
      </c>
      <c r="U191" s="32">
        <v>4.583333333333333</v>
      </c>
      <c r="V191" s="32">
        <v>0</v>
      </c>
      <c r="W191" s="37">
        <v>0</v>
      </c>
      <c r="X191" s="32">
        <v>11.903999999999998</v>
      </c>
      <c r="Y191" s="32">
        <v>4.7973333333333334</v>
      </c>
      <c r="Z191" s="37">
        <v>0.40300179211469539</v>
      </c>
      <c r="AA191" s="32">
        <v>4.6870000000000012</v>
      </c>
      <c r="AB191" s="32">
        <v>0</v>
      </c>
      <c r="AC191" s="37">
        <v>0</v>
      </c>
      <c r="AD191" s="32">
        <v>70.087666666666649</v>
      </c>
      <c r="AE191" s="32">
        <v>0</v>
      </c>
      <c r="AF191" s="37">
        <v>0</v>
      </c>
      <c r="AG191" s="32">
        <v>8.3962222222222263</v>
      </c>
      <c r="AH191" s="32">
        <v>0</v>
      </c>
      <c r="AI191" s="37">
        <v>0</v>
      </c>
      <c r="AJ191" s="32">
        <v>0</v>
      </c>
      <c r="AK191" s="32">
        <v>0</v>
      </c>
      <c r="AL191" s="37" t="s">
        <v>636</v>
      </c>
      <c r="AM191" t="s">
        <v>100</v>
      </c>
      <c r="AN191" s="34">
        <v>10</v>
      </c>
      <c r="AX191"/>
      <c r="AY191"/>
    </row>
    <row r="192" spans="1:51" x14ac:dyDescent="0.25">
      <c r="A192" t="s">
        <v>546</v>
      </c>
      <c r="B192" t="s">
        <v>302</v>
      </c>
      <c r="C192" t="s">
        <v>407</v>
      </c>
      <c r="D192" t="s">
        <v>482</v>
      </c>
      <c r="E192" s="32">
        <v>58.011111111111113</v>
      </c>
      <c r="F192" s="32">
        <v>230.27755555555555</v>
      </c>
      <c r="G192" s="32">
        <v>0</v>
      </c>
      <c r="H192" s="37">
        <v>0</v>
      </c>
      <c r="I192" s="32">
        <v>217.822</v>
      </c>
      <c r="J192" s="32">
        <v>0</v>
      </c>
      <c r="K192" s="37">
        <v>0</v>
      </c>
      <c r="L192" s="32">
        <v>33.6</v>
      </c>
      <c r="M192" s="32">
        <v>0</v>
      </c>
      <c r="N192" s="37">
        <v>0</v>
      </c>
      <c r="O192" s="32">
        <v>27.644444444444446</v>
      </c>
      <c r="P192" s="32">
        <v>0</v>
      </c>
      <c r="Q192" s="37">
        <v>0</v>
      </c>
      <c r="R192" s="32">
        <v>0</v>
      </c>
      <c r="S192" s="32">
        <v>0</v>
      </c>
      <c r="T192" s="37" t="s">
        <v>636</v>
      </c>
      <c r="U192" s="32">
        <v>5.9555555555555557</v>
      </c>
      <c r="V192" s="32">
        <v>0</v>
      </c>
      <c r="W192" s="37">
        <v>0</v>
      </c>
      <c r="X192" s="32">
        <v>45.069444444444443</v>
      </c>
      <c r="Y192" s="32">
        <v>0</v>
      </c>
      <c r="Z192" s="37">
        <v>0</v>
      </c>
      <c r="AA192" s="32">
        <v>6.5</v>
      </c>
      <c r="AB192" s="32">
        <v>0</v>
      </c>
      <c r="AC192" s="37">
        <v>0</v>
      </c>
      <c r="AD192" s="32">
        <v>139.86644444444443</v>
      </c>
      <c r="AE192" s="32">
        <v>0</v>
      </c>
      <c r="AF192" s="37">
        <v>0</v>
      </c>
      <c r="AG192" s="32">
        <v>0</v>
      </c>
      <c r="AH192" s="32">
        <v>0</v>
      </c>
      <c r="AI192" s="37" t="s">
        <v>636</v>
      </c>
      <c r="AJ192" s="32">
        <v>5.2416666666666663</v>
      </c>
      <c r="AK192" s="32">
        <v>0</v>
      </c>
      <c r="AL192" s="37">
        <v>0</v>
      </c>
      <c r="AM192" t="s">
        <v>107</v>
      </c>
      <c r="AN192" s="34">
        <v>10</v>
      </c>
      <c r="AX192"/>
      <c r="AY192"/>
    </row>
    <row r="193" spans="1:51" x14ac:dyDescent="0.25">
      <c r="A193" t="s">
        <v>546</v>
      </c>
      <c r="B193" t="s">
        <v>240</v>
      </c>
      <c r="C193" t="s">
        <v>385</v>
      </c>
      <c r="D193" t="s">
        <v>491</v>
      </c>
      <c r="E193" s="32">
        <v>33.866666666666667</v>
      </c>
      <c r="F193" s="32">
        <v>150.80633333333336</v>
      </c>
      <c r="G193" s="32">
        <v>9.6729999999999983</v>
      </c>
      <c r="H193" s="37">
        <v>6.414186848916599E-2</v>
      </c>
      <c r="I193" s="32">
        <v>134.37300000000002</v>
      </c>
      <c r="J193" s="32">
        <v>9.6729999999999983</v>
      </c>
      <c r="K193" s="37">
        <v>7.1986187701398321E-2</v>
      </c>
      <c r="L193" s="32">
        <v>33.583333333333336</v>
      </c>
      <c r="M193" s="32">
        <v>0</v>
      </c>
      <c r="N193" s="37">
        <v>0</v>
      </c>
      <c r="O193" s="32">
        <v>22.247222222222224</v>
      </c>
      <c r="P193" s="32">
        <v>0</v>
      </c>
      <c r="Q193" s="37">
        <v>0</v>
      </c>
      <c r="R193" s="32">
        <v>5.8250000000000002</v>
      </c>
      <c r="S193" s="32">
        <v>0</v>
      </c>
      <c r="T193" s="37">
        <v>0</v>
      </c>
      <c r="U193" s="32">
        <v>5.5111111111111111</v>
      </c>
      <c r="V193" s="32">
        <v>0</v>
      </c>
      <c r="W193" s="37">
        <v>0</v>
      </c>
      <c r="X193" s="32">
        <v>21.233333333333334</v>
      </c>
      <c r="Y193" s="32">
        <v>0</v>
      </c>
      <c r="Z193" s="37">
        <v>0</v>
      </c>
      <c r="AA193" s="32">
        <v>5.0972222222222223</v>
      </c>
      <c r="AB193" s="32">
        <v>0</v>
      </c>
      <c r="AC193" s="37">
        <v>0</v>
      </c>
      <c r="AD193" s="32">
        <v>90.892444444444465</v>
      </c>
      <c r="AE193" s="32">
        <v>9.6729999999999983</v>
      </c>
      <c r="AF193" s="37">
        <v>0.10642248713986735</v>
      </c>
      <c r="AG193" s="32">
        <v>0</v>
      </c>
      <c r="AH193" s="32">
        <v>0</v>
      </c>
      <c r="AI193" s="37" t="s">
        <v>636</v>
      </c>
      <c r="AJ193" s="32">
        <v>0</v>
      </c>
      <c r="AK193" s="32">
        <v>0</v>
      </c>
      <c r="AL193" s="37" t="s">
        <v>636</v>
      </c>
      <c r="AM193" t="s">
        <v>45</v>
      </c>
      <c r="AN193" s="34">
        <v>10</v>
      </c>
      <c r="AX193"/>
      <c r="AY193"/>
    </row>
    <row r="194" spans="1:51" x14ac:dyDescent="0.25">
      <c r="AY194"/>
    </row>
    <row r="195" spans="1:51" x14ac:dyDescent="0.25">
      <c r="AY195"/>
    </row>
    <row r="196" spans="1:51" x14ac:dyDescent="0.25">
      <c r="AY196"/>
    </row>
    <row r="197" spans="1:51" x14ac:dyDescent="0.25">
      <c r="AY197"/>
    </row>
    <row r="198" spans="1:51" x14ac:dyDescent="0.25">
      <c r="AY198"/>
    </row>
    <row r="199" spans="1:51" x14ac:dyDescent="0.25">
      <c r="AY199"/>
    </row>
    <row r="200" spans="1:51" x14ac:dyDescent="0.25">
      <c r="AY200"/>
    </row>
    <row r="201" spans="1:51" x14ac:dyDescent="0.25">
      <c r="AY201"/>
    </row>
    <row r="202" spans="1:51" x14ac:dyDescent="0.25">
      <c r="AY202"/>
    </row>
    <row r="203" spans="1:51" x14ac:dyDescent="0.25">
      <c r="AY203"/>
    </row>
    <row r="204" spans="1:51" x14ac:dyDescent="0.25">
      <c r="AY204"/>
    </row>
    <row r="205" spans="1:51" x14ac:dyDescent="0.25">
      <c r="AY205"/>
    </row>
    <row r="206" spans="1:51" x14ac:dyDescent="0.25">
      <c r="AY206"/>
    </row>
    <row r="207" spans="1:51" x14ac:dyDescent="0.25">
      <c r="AY207"/>
    </row>
    <row r="208" spans="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9" spans="51:51" x14ac:dyDescent="0.25">
      <c r="AY259"/>
    </row>
  </sheetData>
  <pageMargins left="0.7" right="0.7" top="0.75" bottom="0.75" header="0.3" footer="0.3"/>
  <pageSetup orientation="portrait" horizontalDpi="1200" verticalDpi="1200" r:id="rId1"/>
  <ignoredErrors>
    <ignoredError sqref="A2:D193" calculatedColumn="1"/>
    <ignoredError sqref="AM2:AM19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19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556</v>
      </c>
      <c r="B1" s="29" t="s">
        <v>623</v>
      </c>
      <c r="C1" s="29" t="s">
        <v>624</v>
      </c>
      <c r="D1" s="29" t="s">
        <v>596</v>
      </c>
      <c r="E1" s="29" t="s">
        <v>597</v>
      </c>
      <c r="F1" s="29" t="s">
        <v>673</v>
      </c>
      <c r="G1" s="29" t="s">
        <v>674</v>
      </c>
      <c r="H1" s="29" t="s">
        <v>675</v>
      </c>
      <c r="I1" s="29" t="s">
        <v>676</v>
      </c>
      <c r="J1" s="29" t="s">
        <v>677</v>
      </c>
      <c r="K1" s="29" t="s">
        <v>678</v>
      </c>
      <c r="L1" s="29" t="s">
        <v>679</v>
      </c>
      <c r="M1" s="29" t="s">
        <v>680</v>
      </c>
      <c r="N1" s="29" t="s">
        <v>681</v>
      </c>
      <c r="O1" s="29" t="s">
        <v>682</v>
      </c>
      <c r="P1" s="29" t="s">
        <v>683</v>
      </c>
      <c r="Q1" s="29" t="s">
        <v>684</v>
      </c>
      <c r="R1" s="29" t="s">
        <v>685</v>
      </c>
      <c r="S1" s="29" t="s">
        <v>686</v>
      </c>
      <c r="T1" s="29" t="s">
        <v>687</v>
      </c>
      <c r="U1" s="29" t="s">
        <v>688</v>
      </c>
      <c r="V1" s="29" t="s">
        <v>689</v>
      </c>
      <c r="W1" s="29" t="s">
        <v>690</v>
      </c>
      <c r="X1" s="29" t="s">
        <v>691</v>
      </c>
      <c r="Y1" s="29" t="s">
        <v>692</v>
      </c>
      <c r="Z1" s="29" t="s">
        <v>693</v>
      </c>
      <c r="AA1" s="29" t="s">
        <v>694</v>
      </c>
      <c r="AB1" s="29" t="s">
        <v>695</v>
      </c>
      <c r="AC1" s="29" t="s">
        <v>696</v>
      </c>
      <c r="AD1" s="29" t="s">
        <v>697</v>
      </c>
      <c r="AE1" s="29" t="s">
        <v>698</v>
      </c>
      <c r="AF1" s="29" t="s">
        <v>699</v>
      </c>
      <c r="AG1" s="29" t="s">
        <v>700</v>
      </c>
      <c r="AH1" s="29" t="s">
        <v>622</v>
      </c>
      <c r="AI1" s="31" t="s">
        <v>550</v>
      </c>
    </row>
    <row r="2" spans="1:35" x14ac:dyDescent="0.25">
      <c r="A2" t="s">
        <v>546</v>
      </c>
      <c r="B2" t="s">
        <v>350</v>
      </c>
      <c r="C2" t="s">
        <v>415</v>
      </c>
      <c r="D2" t="s">
        <v>479</v>
      </c>
      <c r="E2" s="33">
        <v>78.388888888888886</v>
      </c>
      <c r="F2" s="33">
        <v>5.6888888888888891</v>
      </c>
      <c r="G2" s="33">
        <v>0</v>
      </c>
      <c r="H2" s="33">
        <v>0</v>
      </c>
      <c r="I2" s="33">
        <v>0</v>
      </c>
      <c r="J2" s="33">
        <v>0</v>
      </c>
      <c r="K2" s="33">
        <v>0</v>
      </c>
      <c r="L2" s="33">
        <v>0.1181111111111111</v>
      </c>
      <c r="M2" s="33">
        <v>4.7488888888888905</v>
      </c>
      <c r="N2" s="33">
        <v>4.3866666666666667</v>
      </c>
      <c r="O2" s="33">
        <v>0.11654145995747699</v>
      </c>
      <c r="P2" s="33">
        <v>5.7922222222222244</v>
      </c>
      <c r="Q2" s="33">
        <v>3.3277777777777788</v>
      </c>
      <c r="R2" s="33">
        <v>0.11634301913536503</v>
      </c>
      <c r="S2" s="33">
        <v>3.6062222222222222</v>
      </c>
      <c r="T2" s="33">
        <v>4.0948888888888897</v>
      </c>
      <c r="U2" s="33">
        <v>0</v>
      </c>
      <c r="V2" s="33">
        <v>9.8242381289865358E-2</v>
      </c>
      <c r="W2" s="33">
        <v>3.6907777777777766</v>
      </c>
      <c r="X2" s="33">
        <v>5.9130000000000011</v>
      </c>
      <c r="Y2" s="33">
        <v>0</v>
      </c>
      <c r="Z2" s="33">
        <v>0.12251452870304748</v>
      </c>
      <c r="AA2" s="33">
        <v>0</v>
      </c>
      <c r="AB2" s="33">
        <v>0</v>
      </c>
      <c r="AC2" s="33">
        <v>0</v>
      </c>
      <c r="AD2" s="33">
        <v>0</v>
      </c>
      <c r="AE2" s="33">
        <v>0</v>
      </c>
      <c r="AF2" s="33">
        <v>0</v>
      </c>
      <c r="AG2" s="33">
        <v>0</v>
      </c>
      <c r="AH2" t="s">
        <v>158</v>
      </c>
      <c r="AI2" s="34">
        <v>10</v>
      </c>
    </row>
    <row r="3" spans="1:35" x14ac:dyDescent="0.25">
      <c r="A3" t="s">
        <v>546</v>
      </c>
      <c r="B3" t="s">
        <v>241</v>
      </c>
      <c r="C3" t="s">
        <v>430</v>
      </c>
      <c r="D3" t="s">
        <v>492</v>
      </c>
      <c r="E3" s="33">
        <v>77.922222222222217</v>
      </c>
      <c r="F3" s="33">
        <v>7.7333333333333334</v>
      </c>
      <c r="G3" s="33">
        <v>0.55555555555555558</v>
      </c>
      <c r="H3" s="33">
        <v>0.46766666666666673</v>
      </c>
      <c r="I3" s="33">
        <v>0.2</v>
      </c>
      <c r="J3" s="33">
        <v>0</v>
      </c>
      <c r="K3" s="33">
        <v>0</v>
      </c>
      <c r="L3" s="33">
        <v>5.333333333333333</v>
      </c>
      <c r="M3" s="33">
        <v>6.263333333333331</v>
      </c>
      <c r="N3" s="33">
        <v>5.6814444444444439</v>
      </c>
      <c r="O3" s="33">
        <v>0.15329103094253527</v>
      </c>
      <c r="P3" s="33">
        <v>4.9088888888888871</v>
      </c>
      <c r="Q3" s="33">
        <v>5.7134444444444439</v>
      </c>
      <c r="R3" s="33">
        <v>0.13631969200057034</v>
      </c>
      <c r="S3" s="33">
        <v>4.9463333333333344</v>
      </c>
      <c r="T3" s="33">
        <v>4.6937777777777772</v>
      </c>
      <c r="U3" s="33">
        <v>0</v>
      </c>
      <c r="V3" s="33">
        <v>0.12371453015827749</v>
      </c>
      <c r="W3" s="33">
        <v>2.6311111111111116</v>
      </c>
      <c r="X3" s="33">
        <v>6.05588888888889</v>
      </c>
      <c r="Y3" s="33">
        <v>0</v>
      </c>
      <c r="Z3" s="33">
        <v>0.11148296021674037</v>
      </c>
      <c r="AA3" s="33">
        <v>0</v>
      </c>
      <c r="AB3" s="33">
        <v>0</v>
      </c>
      <c r="AC3" s="33">
        <v>0</v>
      </c>
      <c r="AD3" s="33">
        <v>0</v>
      </c>
      <c r="AE3" s="33">
        <v>0</v>
      </c>
      <c r="AF3" s="33">
        <v>0</v>
      </c>
      <c r="AG3" s="33">
        <v>0</v>
      </c>
      <c r="AH3" t="s">
        <v>46</v>
      </c>
      <c r="AI3" s="34">
        <v>10</v>
      </c>
    </row>
    <row r="4" spans="1:35" x14ac:dyDescent="0.25">
      <c r="A4" t="s">
        <v>546</v>
      </c>
      <c r="B4" t="s">
        <v>250</v>
      </c>
      <c r="C4" t="s">
        <v>408</v>
      </c>
      <c r="D4" t="s">
        <v>484</v>
      </c>
      <c r="E4" s="33">
        <v>47.255555555555553</v>
      </c>
      <c r="F4" s="33">
        <v>2.1333333333333333</v>
      </c>
      <c r="G4" s="33">
        <v>0.6333333333333333</v>
      </c>
      <c r="H4" s="33">
        <v>0.19633333333333336</v>
      </c>
      <c r="I4" s="33">
        <v>0.25555555555555554</v>
      </c>
      <c r="J4" s="33">
        <v>0</v>
      </c>
      <c r="K4" s="33">
        <v>0</v>
      </c>
      <c r="L4" s="33">
        <v>3.4095555555555559</v>
      </c>
      <c r="M4" s="33">
        <v>3.9951111111111106</v>
      </c>
      <c r="N4" s="33">
        <v>2.7366666666666668</v>
      </c>
      <c r="O4" s="33">
        <v>0.14245473783211851</v>
      </c>
      <c r="P4" s="33">
        <v>4.7679999999999998</v>
      </c>
      <c r="Q4" s="33">
        <v>6.8128888888888861</v>
      </c>
      <c r="R4" s="33">
        <v>0.24506936280272743</v>
      </c>
      <c r="S4" s="33">
        <v>4.6182222222222231</v>
      </c>
      <c r="T4" s="33">
        <v>0.56366666666666654</v>
      </c>
      <c r="U4" s="33">
        <v>0</v>
      </c>
      <c r="V4" s="33">
        <v>0.10965671290853517</v>
      </c>
      <c r="W4" s="33">
        <v>8.277666666666665</v>
      </c>
      <c r="X4" s="33">
        <v>3.4423333333333335</v>
      </c>
      <c r="Y4" s="33">
        <v>0</v>
      </c>
      <c r="Z4" s="33">
        <v>0.24801316717611097</v>
      </c>
      <c r="AA4" s="33">
        <v>0</v>
      </c>
      <c r="AB4" s="33">
        <v>0</v>
      </c>
      <c r="AC4" s="33">
        <v>0</v>
      </c>
      <c r="AD4" s="33">
        <v>0</v>
      </c>
      <c r="AE4" s="33">
        <v>0</v>
      </c>
      <c r="AF4" s="33">
        <v>0</v>
      </c>
      <c r="AG4" s="33">
        <v>0</v>
      </c>
      <c r="AH4" t="s">
        <v>55</v>
      </c>
      <c r="AI4" s="34">
        <v>10</v>
      </c>
    </row>
    <row r="5" spans="1:35" x14ac:dyDescent="0.25">
      <c r="A5" t="s">
        <v>546</v>
      </c>
      <c r="B5" t="s">
        <v>212</v>
      </c>
      <c r="C5" t="s">
        <v>414</v>
      </c>
      <c r="D5" t="s">
        <v>486</v>
      </c>
      <c r="E5" s="33">
        <v>53.922222222222224</v>
      </c>
      <c r="F5" s="33">
        <v>1.4222222222222223</v>
      </c>
      <c r="G5" s="33">
        <v>0</v>
      </c>
      <c r="H5" s="33">
        <v>0</v>
      </c>
      <c r="I5" s="33">
        <v>0</v>
      </c>
      <c r="J5" s="33">
        <v>0</v>
      </c>
      <c r="K5" s="33">
        <v>0</v>
      </c>
      <c r="L5" s="33">
        <v>0</v>
      </c>
      <c r="M5" s="33">
        <v>1.2861111111111112</v>
      </c>
      <c r="N5" s="33">
        <v>0</v>
      </c>
      <c r="O5" s="33">
        <v>2.3851226045744901E-2</v>
      </c>
      <c r="P5" s="33">
        <v>0.97777777777777775</v>
      </c>
      <c r="Q5" s="33">
        <v>1.9027777777777777</v>
      </c>
      <c r="R5" s="33">
        <v>5.3420564599216978E-2</v>
      </c>
      <c r="S5" s="33">
        <v>0</v>
      </c>
      <c r="T5" s="33">
        <v>0</v>
      </c>
      <c r="U5" s="33">
        <v>0</v>
      </c>
      <c r="V5" s="33">
        <v>0</v>
      </c>
      <c r="W5" s="33">
        <v>0</v>
      </c>
      <c r="X5" s="33">
        <v>0</v>
      </c>
      <c r="Y5" s="33">
        <v>0</v>
      </c>
      <c r="Z5" s="33">
        <v>0</v>
      </c>
      <c r="AA5" s="33">
        <v>0</v>
      </c>
      <c r="AB5" s="33">
        <v>0</v>
      </c>
      <c r="AC5" s="33">
        <v>0</v>
      </c>
      <c r="AD5" s="33">
        <v>0</v>
      </c>
      <c r="AE5" s="33">
        <v>0</v>
      </c>
      <c r="AF5" s="33">
        <v>0</v>
      </c>
      <c r="AG5" s="33">
        <v>0</v>
      </c>
      <c r="AH5" t="s">
        <v>17</v>
      </c>
      <c r="AI5" s="34">
        <v>10</v>
      </c>
    </row>
    <row r="6" spans="1:35" x14ac:dyDescent="0.25">
      <c r="A6" t="s">
        <v>546</v>
      </c>
      <c r="B6" t="s">
        <v>300</v>
      </c>
      <c r="C6" t="s">
        <v>404</v>
      </c>
      <c r="D6" t="s">
        <v>491</v>
      </c>
      <c r="E6" s="33">
        <v>43.788888888888891</v>
      </c>
      <c r="F6" s="33">
        <v>5.4222222222222225</v>
      </c>
      <c r="G6" s="33">
        <v>0</v>
      </c>
      <c r="H6" s="33">
        <v>0</v>
      </c>
      <c r="I6" s="33">
        <v>0</v>
      </c>
      <c r="J6" s="33">
        <v>0</v>
      </c>
      <c r="K6" s="33">
        <v>0</v>
      </c>
      <c r="L6" s="33">
        <v>0.52633333333333321</v>
      </c>
      <c r="M6" s="33">
        <v>6.625</v>
      </c>
      <c r="N6" s="33">
        <v>0</v>
      </c>
      <c r="O6" s="33">
        <v>0.15129408779497588</v>
      </c>
      <c r="P6" s="33">
        <v>5.1138888888888889</v>
      </c>
      <c r="Q6" s="33">
        <v>3.4083333333333332</v>
      </c>
      <c r="R6" s="33">
        <v>0.19462065465617862</v>
      </c>
      <c r="S6" s="33">
        <v>4.4820000000000002</v>
      </c>
      <c r="T6" s="33">
        <v>2.7237777777777783</v>
      </c>
      <c r="U6" s="33">
        <v>0</v>
      </c>
      <c r="V6" s="33">
        <v>0.16455721897995434</v>
      </c>
      <c r="W6" s="33">
        <v>3.6056666666666666</v>
      </c>
      <c r="X6" s="33">
        <v>3.3420000000000014</v>
      </c>
      <c r="Y6" s="33">
        <v>0</v>
      </c>
      <c r="Z6" s="33">
        <v>0.1586627759451916</v>
      </c>
      <c r="AA6" s="33">
        <v>0</v>
      </c>
      <c r="AB6" s="33">
        <v>0</v>
      </c>
      <c r="AC6" s="33">
        <v>0</v>
      </c>
      <c r="AD6" s="33">
        <v>0</v>
      </c>
      <c r="AE6" s="33">
        <v>0</v>
      </c>
      <c r="AF6" s="33">
        <v>0</v>
      </c>
      <c r="AG6" s="33">
        <v>0</v>
      </c>
      <c r="AH6" t="s">
        <v>105</v>
      </c>
      <c r="AI6" s="34">
        <v>10</v>
      </c>
    </row>
    <row r="7" spans="1:35" x14ac:dyDescent="0.25">
      <c r="A7" t="s">
        <v>546</v>
      </c>
      <c r="B7" t="s">
        <v>318</v>
      </c>
      <c r="C7" t="s">
        <v>455</v>
      </c>
      <c r="D7" t="s">
        <v>482</v>
      </c>
      <c r="E7" s="33">
        <v>49.233333333333334</v>
      </c>
      <c r="F7" s="33">
        <v>5.6888888888888891</v>
      </c>
      <c r="G7" s="33">
        <v>0.84444444444444444</v>
      </c>
      <c r="H7" s="33">
        <v>0.2722222222222222</v>
      </c>
      <c r="I7" s="33">
        <v>0.66666666666666663</v>
      </c>
      <c r="J7" s="33">
        <v>0</v>
      </c>
      <c r="K7" s="33">
        <v>0.28888888888888886</v>
      </c>
      <c r="L7" s="33">
        <v>2.3156666666666661</v>
      </c>
      <c r="M7" s="33">
        <v>5.333333333333333</v>
      </c>
      <c r="N7" s="33">
        <v>0</v>
      </c>
      <c r="O7" s="33">
        <v>0.10832769126607988</v>
      </c>
      <c r="P7" s="33">
        <v>5.333333333333333</v>
      </c>
      <c r="Q7" s="33">
        <v>5.1656666666666684</v>
      </c>
      <c r="R7" s="33">
        <v>0.21324983073798243</v>
      </c>
      <c r="S7" s="33">
        <v>1.8442222222222222</v>
      </c>
      <c r="T7" s="33">
        <v>8.1323333333333334</v>
      </c>
      <c r="U7" s="33">
        <v>0</v>
      </c>
      <c r="V7" s="33">
        <v>0.20263823064770933</v>
      </c>
      <c r="W7" s="33">
        <v>5.4975555555555555</v>
      </c>
      <c r="X7" s="33">
        <v>2.7818888888888891</v>
      </c>
      <c r="Y7" s="33">
        <v>0</v>
      </c>
      <c r="Z7" s="33">
        <v>0.16816745655608212</v>
      </c>
      <c r="AA7" s="33">
        <v>0</v>
      </c>
      <c r="AB7" s="33">
        <v>0</v>
      </c>
      <c r="AC7" s="33">
        <v>0</v>
      </c>
      <c r="AD7" s="33">
        <v>0</v>
      </c>
      <c r="AE7" s="33">
        <v>0</v>
      </c>
      <c r="AF7" s="33">
        <v>0</v>
      </c>
      <c r="AG7" s="33">
        <v>0</v>
      </c>
      <c r="AH7" t="s">
        <v>123</v>
      </c>
      <c r="AI7" s="34">
        <v>10</v>
      </c>
    </row>
    <row r="8" spans="1:35" x14ac:dyDescent="0.25">
      <c r="A8" t="s">
        <v>546</v>
      </c>
      <c r="B8" t="s">
        <v>263</v>
      </c>
      <c r="C8" t="s">
        <v>424</v>
      </c>
      <c r="D8" t="s">
        <v>481</v>
      </c>
      <c r="E8" s="33">
        <v>82.311111111111117</v>
      </c>
      <c r="F8" s="33">
        <v>10.355555555555556</v>
      </c>
      <c r="G8" s="33">
        <v>0.46666666666666667</v>
      </c>
      <c r="H8" s="33">
        <v>0.26666666666666666</v>
      </c>
      <c r="I8" s="33">
        <v>1.3777777777777778</v>
      </c>
      <c r="J8" s="33">
        <v>0.16666666666666666</v>
      </c>
      <c r="K8" s="33">
        <v>0</v>
      </c>
      <c r="L8" s="33">
        <v>4.1485555555555553</v>
      </c>
      <c r="M8" s="33">
        <v>0</v>
      </c>
      <c r="N8" s="33">
        <v>8.2871111111111109</v>
      </c>
      <c r="O8" s="33">
        <v>0.1006803455723542</v>
      </c>
      <c r="P8" s="33">
        <v>0</v>
      </c>
      <c r="Q8" s="33">
        <v>4.0064444444444449</v>
      </c>
      <c r="R8" s="33">
        <v>4.8674406047516203E-2</v>
      </c>
      <c r="S8" s="33">
        <v>3.4205555555555551</v>
      </c>
      <c r="T8" s="33">
        <v>5.1326666666666663</v>
      </c>
      <c r="U8" s="33">
        <v>0.31111111111111112</v>
      </c>
      <c r="V8" s="33">
        <v>0.1076930345572354</v>
      </c>
      <c r="W8" s="33">
        <v>2.0075555555555558</v>
      </c>
      <c r="X8" s="33">
        <v>7.7695555555555558</v>
      </c>
      <c r="Y8" s="33">
        <v>4.4444444444444446E-2</v>
      </c>
      <c r="Z8" s="33">
        <v>0.11932235421166305</v>
      </c>
      <c r="AA8" s="33">
        <v>0</v>
      </c>
      <c r="AB8" s="33">
        <v>0</v>
      </c>
      <c r="AC8" s="33">
        <v>0</v>
      </c>
      <c r="AD8" s="33">
        <v>0</v>
      </c>
      <c r="AE8" s="33">
        <v>5.2444444444444445</v>
      </c>
      <c r="AF8" s="33">
        <v>0</v>
      </c>
      <c r="AG8" s="33">
        <v>0</v>
      </c>
      <c r="AH8" t="s">
        <v>68</v>
      </c>
      <c r="AI8" s="34">
        <v>10</v>
      </c>
    </row>
    <row r="9" spans="1:35" x14ac:dyDescent="0.25">
      <c r="A9" t="s">
        <v>546</v>
      </c>
      <c r="B9" t="s">
        <v>230</v>
      </c>
      <c r="C9" t="s">
        <v>424</v>
      </c>
      <c r="D9" t="s">
        <v>481</v>
      </c>
      <c r="E9" s="33">
        <v>91.566666666666663</v>
      </c>
      <c r="F9" s="33">
        <v>5.6888888888888891</v>
      </c>
      <c r="G9" s="33">
        <v>0.65555555555555556</v>
      </c>
      <c r="H9" s="33">
        <v>0</v>
      </c>
      <c r="I9" s="33">
        <v>2.8333333333333335</v>
      </c>
      <c r="J9" s="33">
        <v>0</v>
      </c>
      <c r="K9" s="33">
        <v>0</v>
      </c>
      <c r="L9" s="33">
        <v>2.7576666666666667</v>
      </c>
      <c r="M9" s="33">
        <v>11.092999999999998</v>
      </c>
      <c r="N9" s="33">
        <v>0.25</v>
      </c>
      <c r="O9" s="33">
        <v>0.12387695668001454</v>
      </c>
      <c r="P9" s="33">
        <v>0</v>
      </c>
      <c r="Q9" s="33">
        <v>4.7532222222222229</v>
      </c>
      <c r="R9" s="33">
        <v>5.1909962383205929E-2</v>
      </c>
      <c r="S9" s="33">
        <v>12.08711111111111</v>
      </c>
      <c r="T9" s="33">
        <v>0</v>
      </c>
      <c r="U9" s="33">
        <v>4.3111111111111109</v>
      </c>
      <c r="V9" s="33">
        <v>0.17908506249241596</v>
      </c>
      <c r="W9" s="33">
        <v>5.2528888888888909</v>
      </c>
      <c r="X9" s="33">
        <v>0</v>
      </c>
      <c r="Y9" s="33">
        <v>6.9</v>
      </c>
      <c r="Z9" s="33">
        <v>0.13272175706831699</v>
      </c>
      <c r="AA9" s="33">
        <v>0</v>
      </c>
      <c r="AB9" s="33">
        <v>0</v>
      </c>
      <c r="AC9" s="33">
        <v>0</v>
      </c>
      <c r="AD9" s="33">
        <v>0</v>
      </c>
      <c r="AE9" s="33">
        <v>0</v>
      </c>
      <c r="AF9" s="33">
        <v>0</v>
      </c>
      <c r="AG9" s="33">
        <v>0</v>
      </c>
      <c r="AH9" t="s">
        <v>35</v>
      </c>
      <c r="AI9" s="34">
        <v>10</v>
      </c>
    </row>
    <row r="10" spans="1:35" x14ac:dyDescent="0.25">
      <c r="A10" t="s">
        <v>546</v>
      </c>
      <c r="B10" t="s">
        <v>346</v>
      </c>
      <c r="C10" t="s">
        <v>461</v>
      </c>
      <c r="D10" t="s">
        <v>479</v>
      </c>
      <c r="E10" s="33">
        <v>68.788888888888891</v>
      </c>
      <c r="F10" s="33">
        <v>4.4444444444444446</v>
      </c>
      <c r="G10" s="33">
        <v>0</v>
      </c>
      <c r="H10" s="33">
        <v>0</v>
      </c>
      <c r="I10" s="33">
        <v>1.3</v>
      </c>
      <c r="J10" s="33">
        <v>0</v>
      </c>
      <c r="K10" s="33">
        <v>0</v>
      </c>
      <c r="L10" s="33">
        <v>0.57111111111111112</v>
      </c>
      <c r="M10" s="33">
        <v>2.735555555555556</v>
      </c>
      <c r="N10" s="33">
        <v>0</v>
      </c>
      <c r="O10" s="33">
        <v>3.9767404296559526E-2</v>
      </c>
      <c r="P10" s="33">
        <v>2.5555555555555545</v>
      </c>
      <c r="Q10" s="33">
        <v>4.0006666666666675</v>
      </c>
      <c r="R10" s="33">
        <v>9.5309319980617022E-2</v>
      </c>
      <c r="S10" s="33">
        <v>4.5742222222222226</v>
      </c>
      <c r="T10" s="33">
        <v>3.9444444444444442E-2</v>
      </c>
      <c r="U10" s="33">
        <v>7.822222222222222</v>
      </c>
      <c r="V10" s="33">
        <v>0.18078339525117107</v>
      </c>
      <c r="W10" s="33">
        <v>3.4948888888888883</v>
      </c>
      <c r="X10" s="33">
        <v>5.6112222222222226</v>
      </c>
      <c r="Y10" s="33">
        <v>1.4111111111111112</v>
      </c>
      <c r="Z10" s="33">
        <v>0.15289129381360039</v>
      </c>
      <c r="AA10" s="33">
        <v>0</v>
      </c>
      <c r="AB10" s="33">
        <v>0</v>
      </c>
      <c r="AC10" s="33">
        <v>0</v>
      </c>
      <c r="AD10" s="33">
        <v>0</v>
      </c>
      <c r="AE10" s="33">
        <v>4.4333333333333336</v>
      </c>
      <c r="AF10" s="33">
        <v>0</v>
      </c>
      <c r="AG10" s="33">
        <v>0</v>
      </c>
      <c r="AH10" t="s">
        <v>154</v>
      </c>
      <c r="AI10" s="34">
        <v>10</v>
      </c>
    </row>
    <row r="11" spans="1:35" x14ac:dyDescent="0.25">
      <c r="A11" t="s">
        <v>546</v>
      </c>
      <c r="B11" t="s">
        <v>297</v>
      </c>
      <c r="C11" t="s">
        <v>398</v>
      </c>
      <c r="D11" t="s">
        <v>492</v>
      </c>
      <c r="E11" s="33">
        <v>45.411111111111111</v>
      </c>
      <c r="F11" s="33">
        <v>5.6888888888888891</v>
      </c>
      <c r="G11" s="33">
        <v>0.66666666666666663</v>
      </c>
      <c r="H11" s="33">
        <v>0</v>
      </c>
      <c r="I11" s="33">
        <v>0.78888888888888886</v>
      </c>
      <c r="J11" s="33">
        <v>0</v>
      </c>
      <c r="K11" s="33">
        <v>0</v>
      </c>
      <c r="L11" s="33">
        <v>3.7008888888888896</v>
      </c>
      <c r="M11" s="33">
        <v>5.2861111111111114</v>
      </c>
      <c r="N11" s="33">
        <v>0</v>
      </c>
      <c r="O11" s="33">
        <v>0.11640567653535601</v>
      </c>
      <c r="P11" s="33">
        <v>4.1916666666666664</v>
      </c>
      <c r="Q11" s="33">
        <v>2.8722222222222222</v>
      </c>
      <c r="R11" s="33">
        <v>0.15555419623195496</v>
      </c>
      <c r="S11" s="33">
        <v>5.1902222222222232</v>
      </c>
      <c r="T11" s="33">
        <v>3.1372222222222224</v>
      </c>
      <c r="U11" s="33">
        <v>0</v>
      </c>
      <c r="V11" s="33">
        <v>0.18337900660631273</v>
      </c>
      <c r="W11" s="33">
        <v>4.9813333333333327</v>
      </c>
      <c r="X11" s="33">
        <v>1.141111111111111</v>
      </c>
      <c r="Y11" s="33">
        <v>0</v>
      </c>
      <c r="Z11" s="33">
        <v>0.13482260827012477</v>
      </c>
      <c r="AA11" s="33">
        <v>0</v>
      </c>
      <c r="AB11" s="33">
        <v>0</v>
      </c>
      <c r="AC11" s="33">
        <v>0</v>
      </c>
      <c r="AD11" s="33">
        <v>0</v>
      </c>
      <c r="AE11" s="33">
        <v>0</v>
      </c>
      <c r="AF11" s="33">
        <v>0</v>
      </c>
      <c r="AG11" s="33">
        <v>0</v>
      </c>
      <c r="AH11" t="s">
        <v>102</v>
      </c>
      <c r="AI11" s="34">
        <v>10</v>
      </c>
    </row>
    <row r="12" spans="1:35" x14ac:dyDescent="0.25">
      <c r="A12" t="s">
        <v>546</v>
      </c>
      <c r="B12" t="s">
        <v>298</v>
      </c>
      <c r="C12" t="s">
        <v>384</v>
      </c>
      <c r="D12" t="s">
        <v>481</v>
      </c>
      <c r="E12" s="33">
        <v>60.844444444444441</v>
      </c>
      <c r="F12" s="33">
        <v>5.6888888888888891</v>
      </c>
      <c r="G12" s="33">
        <v>0</v>
      </c>
      <c r="H12" s="33">
        <v>0</v>
      </c>
      <c r="I12" s="33">
        <v>0</v>
      </c>
      <c r="J12" s="33">
        <v>0</v>
      </c>
      <c r="K12" s="33">
        <v>0</v>
      </c>
      <c r="L12" s="33">
        <v>0</v>
      </c>
      <c r="M12" s="33">
        <v>5.9953333333333338</v>
      </c>
      <c r="N12" s="33">
        <v>0</v>
      </c>
      <c r="O12" s="33">
        <v>9.8535427319211111E-2</v>
      </c>
      <c r="P12" s="33">
        <v>7.9977777777777774</v>
      </c>
      <c r="Q12" s="33">
        <v>0.68044444444444441</v>
      </c>
      <c r="R12" s="33">
        <v>0.14262965668371072</v>
      </c>
      <c r="S12" s="33">
        <v>0</v>
      </c>
      <c r="T12" s="33">
        <v>0</v>
      </c>
      <c r="U12" s="33">
        <v>0</v>
      </c>
      <c r="V12" s="33">
        <v>0</v>
      </c>
      <c r="W12" s="33">
        <v>0</v>
      </c>
      <c r="X12" s="33">
        <v>0</v>
      </c>
      <c r="Y12" s="33">
        <v>0</v>
      </c>
      <c r="Z12" s="33">
        <v>0</v>
      </c>
      <c r="AA12" s="33">
        <v>0</v>
      </c>
      <c r="AB12" s="33">
        <v>0</v>
      </c>
      <c r="AC12" s="33">
        <v>0</v>
      </c>
      <c r="AD12" s="33">
        <v>0</v>
      </c>
      <c r="AE12" s="33">
        <v>0</v>
      </c>
      <c r="AF12" s="33">
        <v>0</v>
      </c>
      <c r="AG12" s="33">
        <v>0</v>
      </c>
      <c r="AH12" t="s">
        <v>103</v>
      </c>
      <c r="AI12" s="34">
        <v>10</v>
      </c>
    </row>
    <row r="13" spans="1:35" x14ac:dyDescent="0.25">
      <c r="A13" t="s">
        <v>546</v>
      </c>
      <c r="B13" t="s">
        <v>364</v>
      </c>
      <c r="C13" t="s">
        <v>423</v>
      </c>
      <c r="D13" t="s">
        <v>481</v>
      </c>
      <c r="E13" s="33">
        <v>84.988888888888894</v>
      </c>
      <c r="F13" s="33">
        <v>39.077777777777776</v>
      </c>
      <c r="G13" s="33">
        <v>0</v>
      </c>
      <c r="H13" s="33">
        <v>0.48933333333333334</v>
      </c>
      <c r="I13" s="33">
        <v>3.2333333333333334</v>
      </c>
      <c r="J13" s="33">
        <v>0</v>
      </c>
      <c r="K13" s="33">
        <v>0</v>
      </c>
      <c r="L13" s="33">
        <v>0.91277777777777769</v>
      </c>
      <c r="M13" s="33">
        <v>3.1566666666666663</v>
      </c>
      <c r="N13" s="33">
        <v>3.1487777777777777</v>
      </c>
      <c r="O13" s="33">
        <v>7.4191397568309572E-2</v>
      </c>
      <c r="P13" s="33">
        <v>4.1746666666666679</v>
      </c>
      <c r="Q13" s="33">
        <v>5.7984444444444447</v>
      </c>
      <c r="R13" s="33">
        <v>0.1173460583082756</v>
      </c>
      <c r="S13" s="33">
        <v>3.6907777777777779</v>
      </c>
      <c r="T13" s="33">
        <v>13.543111111111109</v>
      </c>
      <c r="U13" s="33">
        <v>0</v>
      </c>
      <c r="V13" s="33">
        <v>0.20277814093345534</v>
      </c>
      <c r="W13" s="33">
        <v>6.2565555555555559</v>
      </c>
      <c r="X13" s="33">
        <v>7.7208888888888847</v>
      </c>
      <c r="Y13" s="33">
        <v>0</v>
      </c>
      <c r="Z13" s="33">
        <v>0.16446202117923905</v>
      </c>
      <c r="AA13" s="33">
        <v>0</v>
      </c>
      <c r="AB13" s="33">
        <v>0</v>
      </c>
      <c r="AC13" s="33">
        <v>0</v>
      </c>
      <c r="AD13" s="33">
        <v>0</v>
      </c>
      <c r="AE13" s="33">
        <v>0</v>
      </c>
      <c r="AF13" s="33">
        <v>0</v>
      </c>
      <c r="AG13" s="33">
        <v>0</v>
      </c>
      <c r="AH13" t="s">
        <v>172</v>
      </c>
      <c r="AI13" s="34">
        <v>10</v>
      </c>
    </row>
    <row r="14" spans="1:35" x14ac:dyDescent="0.25">
      <c r="A14" t="s">
        <v>546</v>
      </c>
      <c r="B14" t="s">
        <v>249</v>
      </c>
      <c r="C14" t="s">
        <v>434</v>
      </c>
      <c r="D14" t="s">
        <v>475</v>
      </c>
      <c r="E14" s="33">
        <v>23.833333333333332</v>
      </c>
      <c r="F14" s="33">
        <v>9.4111111111111114</v>
      </c>
      <c r="G14" s="33">
        <v>0</v>
      </c>
      <c r="H14" s="33">
        <v>0.12988888888888889</v>
      </c>
      <c r="I14" s="33">
        <v>0.65555555555555556</v>
      </c>
      <c r="J14" s="33">
        <v>0</v>
      </c>
      <c r="K14" s="33">
        <v>0</v>
      </c>
      <c r="L14" s="33">
        <v>0.28922222222222221</v>
      </c>
      <c r="M14" s="33">
        <v>0</v>
      </c>
      <c r="N14" s="33">
        <v>5.6814444444444447</v>
      </c>
      <c r="O14" s="33">
        <v>0.2383822843822844</v>
      </c>
      <c r="P14" s="33">
        <v>0</v>
      </c>
      <c r="Q14" s="33">
        <v>4.2988888888888876</v>
      </c>
      <c r="R14" s="33">
        <v>0.18037296037296033</v>
      </c>
      <c r="S14" s="33">
        <v>5.1333333333333328E-2</v>
      </c>
      <c r="T14" s="33">
        <v>0.37255555555555558</v>
      </c>
      <c r="U14" s="33">
        <v>0</v>
      </c>
      <c r="V14" s="33">
        <v>1.7785547785547789E-2</v>
      </c>
      <c r="W14" s="33">
        <v>0.21588888888888894</v>
      </c>
      <c r="X14" s="33">
        <v>2.7591111111111113</v>
      </c>
      <c r="Y14" s="33">
        <v>0</v>
      </c>
      <c r="Z14" s="33">
        <v>0.12482517482517483</v>
      </c>
      <c r="AA14" s="33">
        <v>0</v>
      </c>
      <c r="AB14" s="33">
        <v>0</v>
      </c>
      <c r="AC14" s="33">
        <v>0</v>
      </c>
      <c r="AD14" s="33">
        <v>0</v>
      </c>
      <c r="AE14" s="33">
        <v>0</v>
      </c>
      <c r="AF14" s="33">
        <v>0</v>
      </c>
      <c r="AG14" s="33">
        <v>0</v>
      </c>
      <c r="AH14" t="s">
        <v>54</v>
      </c>
      <c r="AI14" s="34">
        <v>10</v>
      </c>
    </row>
    <row r="15" spans="1:35" x14ac:dyDescent="0.25">
      <c r="A15" t="s">
        <v>546</v>
      </c>
      <c r="B15" t="s">
        <v>245</v>
      </c>
      <c r="C15" t="s">
        <v>432</v>
      </c>
      <c r="D15" t="s">
        <v>493</v>
      </c>
      <c r="E15" s="33">
        <v>20.8</v>
      </c>
      <c r="F15" s="33">
        <v>9.7555555555555564</v>
      </c>
      <c r="G15" s="33">
        <v>0</v>
      </c>
      <c r="H15" s="33">
        <v>0.18822222222222221</v>
      </c>
      <c r="I15" s="33">
        <v>0.82222222222222219</v>
      </c>
      <c r="J15" s="33">
        <v>0</v>
      </c>
      <c r="K15" s="33">
        <v>0</v>
      </c>
      <c r="L15" s="33">
        <v>0.86155555555555552</v>
      </c>
      <c r="M15" s="33">
        <v>5.5923333333333325</v>
      </c>
      <c r="N15" s="33">
        <v>0</v>
      </c>
      <c r="O15" s="33">
        <v>0.26886217948717944</v>
      </c>
      <c r="P15" s="33">
        <v>0</v>
      </c>
      <c r="Q15" s="33">
        <v>3.3667777777777803</v>
      </c>
      <c r="R15" s="33">
        <v>0.16186431623931635</v>
      </c>
      <c r="S15" s="33">
        <v>0.53855555555555557</v>
      </c>
      <c r="T15" s="33">
        <v>2.7371111111111115</v>
      </c>
      <c r="U15" s="33">
        <v>0</v>
      </c>
      <c r="V15" s="33">
        <v>0.15748397435897438</v>
      </c>
      <c r="W15" s="33">
        <v>1.3353333333333333</v>
      </c>
      <c r="X15" s="33">
        <v>6.613777777777778</v>
      </c>
      <c r="Y15" s="33">
        <v>0</v>
      </c>
      <c r="Z15" s="33">
        <v>0.38216880341880344</v>
      </c>
      <c r="AA15" s="33">
        <v>0</v>
      </c>
      <c r="AB15" s="33">
        <v>0</v>
      </c>
      <c r="AC15" s="33">
        <v>0</v>
      </c>
      <c r="AD15" s="33">
        <v>0</v>
      </c>
      <c r="AE15" s="33">
        <v>0</v>
      </c>
      <c r="AF15" s="33">
        <v>0</v>
      </c>
      <c r="AG15" s="33">
        <v>0</v>
      </c>
      <c r="AH15" t="s">
        <v>50</v>
      </c>
      <c r="AI15" s="34">
        <v>10</v>
      </c>
    </row>
    <row r="16" spans="1:35" x14ac:dyDescent="0.25">
      <c r="A16" t="s">
        <v>546</v>
      </c>
      <c r="B16" t="s">
        <v>356</v>
      </c>
      <c r="C16" t="s">
        <v>408</v>
      </c>
      <c r="D16" t="s">
        <v>484</v>
      </c>
      <c r="E16" s="33">
        <v>86.788888888888891</v>
      </c>
      <c r="F16" s="33">
        <v>31.68888888888889</v>
      </c>
      <c r="G16" s="33">
        <v>0</v>
      </c>
      <c r="H16" s="33">
        <v>0.56288888888888888</v>
      </c>
      <c r="I16" s="33">
        <v>2.1333333333333333</v>
      </c>
      <c r="J16" s="33">
        <v>0</v>
      </c>
      <c r="K16" s="33">
        <v>0</v>
      </c>
      <c r="L16" s="33">
        <v>4.1103333333333332</v>
      </c>
      <c r="M16" s="33">
        <v>5.4285555555555538</v>
      </c>
      <c r="N16" s="33">
        <v>5.491888888888889</v>
      </c>
      <c r="O16" s="33">
        <v>0.12582767891435151</v>
      </c>
      <c r="P16" s="33">
        <v>0</v>
      </c>
      <c r="Q16" s="33">
        <v>12.892888888888892</v>
      </c>
      <c r="R16" s="33">
        <v>0.14855460248367691</v>
      </c>
      <c r="S16" s="33">
        <v>5.2126666666666663</v>
      </c>
      <c r="T16" s="33">
        <v>8.7630000000000017</v>
      </c>
      <c r="U16" s="33">
        <v>0</v>
      </c>
      <c r="V16" s="33">
        <v>0.16103059787479199</v>
      </c>
      <c r="W16" s="33">
        <v>3.6806666666666676</v>
      </c>
      <c r="X16" s="33">
        <v>17.652222222222221</v>
      </c>
      <c r="Y16" s="33">
        <v>0</v>
      </c>
      <c r="Z16" s="33">
        <v>0.24580207399820764</v>
      </c>
      <c r="AA16" s="33">
        <v>0</v>
      </c>
      <c r="AB16" s="33">
        <v>0</v>
      </c>
      <c r="AC16" s="33">
        <v>0</v>
      </c>
      <c r="AD16" s="33">
        <v>0</v>
      </c>
      <c r="AE16" s="33">
        <v>0</v>
      </c>
      <c r="AF16" s="33">
        <v>0</v>
      </c>
      <c r="AG16" s="33">
        <v>0</v>
      </c>
      <c r="AH16" t="s">
        <v>164</v>
      </c>
      <c r="AI16" s="34">
        <v>10</v>
      </c>
    </row>
    <row r="17" spans="1:35" x14ac:dyDescent="0.25">
      <c r="A17" t="s">
        <v>546</v>
      </c>
      <c r="B17" t="s">
        <v>219</v>
      </c>
      <c r="C17" t="s">
        <v>419</v>
      </c>
      <c r="D17" t="s">
        <v>469</v>
      </c>
      <c r="E17" s="33">
        <v>44.166666666666664</v>
      </c>
      <c r="F17" s="33">
        <v>20.177777777777777</v>
      </c>
      <c r="G17" s="33">
        <v>0</v>
      </c>
      <c r="H17" s="33">
        <v>0.29711111111111105</v>
      </c>
      <c r="I17" s="33">
        <v>1.8</v>
      </c>
      <c r="J17" s="33">
        <v>0</v>
      </c>
      <c r="K17" s="33">
        <v>0</v>
      </c>
      <c r="L17" s="33">
        <v>1.3767777777777777</v>
      </c>
      <c r="M17" s="33">
        <v>6.0438888888888895</v>
      </c>
      <c r="N17" s="33">
        <v>0</v>
      </c>
      <c r="O17" s="33">
        <v>0.13684276729559749</v>
      </c>
      <c r="P17" s="33">
        <v>0</v>
      </c>
      <c r="Q17" s="33">
        <v>7.0848888888888899</v>
      </c>
      <c r="R17" s="33">
        <v>0.16041257861635222</v>
      </c>
      <c r="S17" s="33">
        <v>2.2461111111111114</v>
      </c>
      <c r="T17" s="33">
        <v>0.3842222222222223</v>
      </c>
      <c r="U17" s="33">
        <v>0</v>
      </c>
      <c r="V17" s="33">
        <v>5.9554716981132086E-2</v>
      </c>
      <c r="W17" s="33">
        <v>0.98366666666666669</v>
      </c>
      <c r="X17" s="33">
        <v>6.2474444444444446</v>
      </c>
      <c r="Y17" s="33">
        <v>0</v>
      </c>
      <c r="Z17" s="33">
        <v>0.16372327044025159</v>
      </c>
      <c r="AA17" s="33">
        <v>0</v>
      </c>
      <c r="AB17" s="33">
        <v>0</v>
      </c>
      <c r="AC17" s="33">
        <v>0</v>
      </c>
      <c r="AD17" s="33">
        <v>0</v>
      </c>
      <c r="AE17" s="33">
        <v>0</v>
      </c>
      <c r="AF17" s="33">
        <v>0</v>
      </c>
      <c r="AG17" s="33">
        <v>0</v>
      </c>
      <c r="AH17" t="s">
        <v>24</v>
      </c>
      <c r="AI17" s="34">
        <v>10</v>
      </c>
    </row>
    <row r="18" spans="1:35" x14ac:dyDescent="0.25">
      <c r="A18" t="s">
        <v>546</v>
      </c>
      <c r="B18" t="s">
        <v>255</v>
      </c>
      <c r="C18" t="s">
        <v>415</v>
      </c>
      <c r="D18" t="s">
        <v>479</v>
      </c>
      <c r="E18" s="33">
        <v>75.955555555555549</v>
      </c>
      <c r="F18" s="33">
        <v>5.6888888888888891</v>
      </c>
      <c r="G18" s="33">
        <v>1.5666666666666667</v>
      </c>
      <c r="H18" s="33">
        <v>0</v>
      </c>
      <c r="I18" s="33">
        <v>2.1555555555555554</v>
      </c>
      <c r="J18" s="33">
        <v>0</v>
      </c>
      <c r="K18" s="33">
        <v>0</v>
      </c>
      <c r="L18" s="33">
        <v>0.6561111111111112</v>
      </c>
      <c r="M18" s="33">
        <v>5.6888888888888891</v>
      </c>
      <c r="N18" s="33">
        <v>9.4833333333333325</v>
      </c>
      <c r="O18" s="33">
        <v>0.19975131655939146</v>
      </c>
      <c r="P18" s="33">
        <v>3.1138888888888889</v>
      </c>
      <c r="Q18" s="33">
        <v>21.347222222222221</v>
      </c>
      <c r="R18" s="33">
        <v>0.32204505558806318</v>
      </c>
      <c r="S18" s="33">
        <v>1.0503333333333333</v>
      </c>
      <c r="T18" s="33">
        <v>3.9181111111111124</v>
      </c>
      <c r="U18" s="33">
        <v>0</v>
      </c>
      <c r="V18" s="33">
        <v>6.5412521942656551E-2</v>
      </c>
      <c r="W18" s="33">
        <v>1.6087777777777774</v>
      </c>
      <c r="X18" s="33">
        <v>5.5051111111111117</v>
      </c>
      <c r="Y18" s="33">
        <v>0</v>
      </c>
      <c r="Z18" s="33">
        <v>9.3658572264482168E-2</v>
      </c>
      <c r="AA18" s="33">
        <v>0</v>
      </c>
      <c r="AB18" s="33">
        <v>0</v>
      </c>
      <c r="AC18" s="33">
        <v>0</v>
      </c>
      <c r="AD18" s="33">
        <v>0</v>
      </c>
      <c r="AE18" s="33">
        <v>0</v>
      </c>
      <c r="AF18" s="33">
        <v>0</v>
      </c>
      <c r="AG18" s="33">
        <v>0.28888888888888886</v>
      </c>
      <c r="AH18" t="s">
        <v>60</v>
      </c>
      <c r="AI18" s="34">
        <v>10</v>
      </c>
    </row>
    <row r="19" spans="1:35" x14ac:dyDescent="0.25">
      <c r="A19" t="s">
        <v>546</v>
      </c>
      <c r="B19" t="s">
        <v>237</v>
      </c>
      <c r="C19" t="s">
        <v>414</v>
      </c>
      <c r="D19" t="s">
        <v>486</v>
      </c>
      <c r="E19" s="33">
        <v>55.322222222222223</v>
      </c>
      <c r="F19" s="33">
        <v>5.6</v>
      </c>
      <c r="G19" s="33">
        <v>0.44444444444444442</v>
      </c>
      <c r="H19" s="33">
        <v>0</v>
      </c>
      <c r="I19" s="33">
        <v>1.9111111111111112</v>
      </c>
      <c r="J19" s="33">
        <v>0</v>
      </c>
      <c r="K19" s="33">
        <v>0</v>
      </c>
      <c r="L19" s="33">
        <v>2.0717777777777777</v>
      </c>
      <c r="M19" s="33">
        <v>1.425</v>
      </c>
      <c r="N19" s="33">
        <v>2.4</v>
      </c>
      <c r="O19" s="33">
        <v>6.914038963647319E-2</v>
      </c>
      <c r="P19" s="33">
        <v>4.7166666666666668</v>
      </c>
      <c r="Q19" s="33">
        <v>11.775</v>
      </c>
      <c r="R19" s="33">
        <v>0.29810202851978307</v>
      </c>
      <c r="S19" s="33">
        <v>5.0395555555555553</v>
      </c>
      <c r="T19" s="33">
        <v>0.45444444444444443</v>
      </c>
      <c r="U19" s="33">
        <v>0</v>
      </c>
      <c r="V19" s="33">
        <v>9.9309098212492466E-2</v>
      </c>
      <c r="W19" s="33">
        <v>4.4697777777777787</v>
      </c>
      <c r="X19" s="33">
        <v>3.8015555555555549</v>
      </c>
      <c r="Y19" s="33">
        <v>0.25555555555555554</v>
      </c>
      <c r="Z19" s="33">
        <v>0.15413135167704362</v>
      </c>
      <c r="AA19" s="33">
        <v>0</v>
      </c>
      <c r="AB19" s="33">
        <v>0</v>
      </c>
      <c r="AC19" s="33">
        <v>0</v>
      </c>
      <c r="AD19" s="33">
        <v>0</v>
      </c>
      <c r="AE19" s="33">
        <v>0</v>
      </c>
      <c r="AF19" s="33">
        <v>0</v>
      </c>
      <c r="AG19" s="33">
        <v>0</v>
      </c>
      <c r="AH19" t="s">
        <v>42</v>
      </c>
      <c r="AI19" s="34">
        <v>10</v>
      </c>
    </row>
    <row r="20" spans="1:35" x14ac:dyDescent="0.25">
      <c r="A20" t="s">
        <v>546</v>
      </c>
      <c r="B20" t="s">
        <v>226</v>
      </c>
      <c r="C20" t="s">
        <v>415</v>
      </c>
      <c r="D20" t="s">
        <v>479</v>
      </c>
      <c r="E20" s="33">
        <v>21.322222222222223</v>
      </c>
      <c r="F20" s="33">
        <v>5.6888888888888891</v>
      </c>
      <c r="G20" s="33">
        <v>0</v>
      </c>
      <c r="H20" s="33">
        <v>0</v>
      </c>
      <c r="I20" s="33">
        <v>2.8111111111111109</v>
      </c>
      <c r="J20" s="33">
        <v>0</v>
      </c>
      <c r="K20" s="33">
        <v>0</v>
      </c>
      <c r="L20" s="33">
        <v>0.43355555555555558</v>
      </c>
      <c r="M20" s="33">
        <v>4.2972222222222225</v>
      </c>
      <c r="N20" s="33">
        <v>0.71666666666666667</v>
      </c>
      <c r="O20" s="33">
        <v>0.23514851485148516</v>
      </c>
      <c r="P20" s="33">
        <v>3.5444444444444443</v>
      </c>
      <c r="Q20" s="33">
        <v>0.31666666666666665</v>
      </c>
      <c r="R20" s="33">
        <v>0.18108389786347054</v>
      </c>
      <c r="S20" s="33">
        <v>2.3775555555555568</v>
      </c>
      <c r="T20" s="33">
        <v>8.2264444444444464</v>
      </c>
      <c r="U20" s="33">
        <v>0</v>
      </c>
      <c r="V20" s="33">
        <v>0.49732152162584692</v>
      </c>
      <c r="W20" s="33">
        <v>2.435777777777778</v>
      </c>
      <c r="X20" s="33">
        <v>3.3028888888888894</v>
      </c>
      <c r="Y20" s="33">
        <v>0</v>
      </c>
      <c r="Z20" s="33">
        <v>0.26914017717561228</v>
      </c>
      <c r="AA20" s="33">
        <v>0</v>
      </c>
      <c r="AB20" s="33">
        <v>0</v>
      </c>
      <c r="AC20" s="33">
        <v>0</v>
      </c>
      <c r="AD20" s="33">
        <v>0</v>
      </c>
      <c r="AE20" s="33">
        <v>0</v>
      </c>
      <c r="AF20" s="33">
        <v>0</v>
      </c>
      <c r="AG20" s="33">
        <v>0.15555555555555556</v>
      </c>
      <c r="AH20" t="s">
        <v>31</v>
      </c>
      <c r="AI20" s="34">
        <v>10</v>
      </c>
    </row>
    <row r="21" spans="1:35" x14ac:dyDescent="0.25">
      <c r="A21" t="s">
        <v>546</v>
      </c>
      <c r="B21" t="s">
        <v>284</v>
      </c>
      <c r="C21" t="s">
        <v>420</v>
      </c>
      <c r="D21" t="s">
        <v>488</v>
      </c>
      <c r="E21" s="33">
        <v>69.466666666666669</v>
      </c>
      <c r="F21" s="33">
        <v>10.355555555555556</v>
      </c>
      <c r="G21" s="33">
        <v>0.5</v>
      </c>
      <c r="H21" s="33">
        <v>0.3</v>
      </c>
      <c r="I21" s="33">
        <v>5.6888888888888891</v>
      </c>
      <c r="J21" s="33">
        <v>6.6222222222222218</v>
      </c>
      <c r="K21" s="33">
        <v>0</v>
      </c>
      <c r="L21" s="33">
        <v>4.1286666666666667</v>
      </c>
      <c r="M21" s="33">
        <v>4.8</v>
      </c>
      <c r="N21" s="33">
        <v>2.3111111111111109</v>
      </c>
      <c r="O21" s="33">
        <v>0.10236724248240563</v>
      </c>
      <c r="P21" s="33">
        <v>4.7138888888888886</v>
      </c>
      <c r="Q21" s="33">
        <v>9.7833333333333332</v>
      </c>
      <c r="R21" s="33">
        <v>0.20869321817018552</v>
      </c>
      <c r="S21" s="33">
        <v>4.9200000000000008</v>
      </c>
      <c r="T21" s="33">
        <v>9.4322222222222241</v>
      </c>
      <c r="U21" s="33">
        <v>0</v>
      </c>
      <c r="V21" s="33">
        <v>0.20660588611644276</v>
      </c>
      <c r="W21" s="33">
        <v>7.7981111111111119</v>
      </c>
      <c r="X21" s="33">
        <v>9.6927777777777813</v>
      </c>
      <c r="Y21" s="33">
        <v>0</v>
      </c>
      <c r="Z21" s="33">
        <v>0.25178822776711457</v>
      </c>
      <c r="AA21" s="33">
        <v>0</v>
      </c>
      <c r="AB21" s="33">
        <v>0</v>
      </c>
      <c r="AC21" s="33">
        <v>0</v>
      </c>
      <c r="AD21" s="33">
        <v>0</v>
      </c>
      <c r="AE21" s="33">
        <v>0</v>
      </c>
      <c r="AF21" s="33">
        <v>0</v>
      </c>
      <c r="AG21" s="33">
        <v>0.22222222222222221</v>
      </c>
      <c r="AH21" t="s">
        <v>89</v>
      </c>
      <c r="AI21" s="34">
        <v>10</v>
      </c>
    </row>
    <row r="22" spans="1:35" x14ac:dyDescent="0.25">
      <c r="A22" t="s">
        <v>546</v>
      </c>
      <c r="B22" t="s">
        <v>313</v>
      </c>
      <c r="C22" t="s">
        <v>425</v>
      </c>
      <c r="D22" t="s">
        <v>473</v>
      </c>
      <c r="E22" s="33">
        <v>83.088888888888889</v>
      </c>
      <c r="F22" s="33">
        <v>5.6</v>
      </c>
      <c r="G22" s="33">
        <v>2.4</v>
      </c>
      <c r="H22" s="33">
        <v>0.3888888888888889</v>
      </c>
      <c r="I22" s="33">
        <v>3.1111111111111112</v>
      </c>
      <c r="J22" s="33">
        <v>3.9333333333333331</v>
      </c>
      <c r="K22" s="33">
        <v>0</v>
      </c>
      <c r="L22" s="33">
        <v>9.9185555555555585</v>
      </c>
      <c r="M22" s="33">
        <v>5.5111111111111111</v>
      </c>
      <c r="N22" s="33">
        <v>10.861111111111111</v>
      </c>
      <c r="O22" s="33">
        <v>0.19704466434875634</v>
      </c>
      <c r="P22" s="33">
        <v>4.6416666666666666</v>
      </c>
      <c r="Q22" s="33">
        <v>5.2833333333333332</v>
      </c>
      <c r="R22" s="33">
        <v>0.11945038780422573</v>
      </c>
      <c r="S22" s="33">
        <v>12.122000000000007</v>
      </c>
      <c r="T22" s="33">
        <v>11.659333333333329</v>
      </c>
      <c r="U22" s="33">
        <v>0</v>
      </c>
      <c r="V22" s="33">
        <v>0.2862155656592672</v>
      </c>
      <c r="W22" s="33">
        <v>10.490333333333334</v>
      </c>
      <c r="X22" s="33">
        <v>17.583888888888886</v>
      </c>
      <c r="Y22" s="33">
        <v>5.6333333333333337</v>
      </c>
      <c r="Z22" s="33">
        <v>0.40568066327895153</v>
      </c>
      <c r="AA22" s="33">
        <v>0</v>
      </c>
      <c r="AB22" s="33">
        <v>0</v>
      </c>
      <c r="AC22" s="33">
        <v>0</v>
      </c>
      <c r="AD22" s="33">
        <v>0</v>
      </c>
      <c r="AE22" s="33">
        <v>0</v>
      </c>
      <c r="AF22" s="33">
        <v>0</v>
      </c>
      <c r="AG22" s="33">
        <v>0</v>
      </c>
      <c r="AH22" t="s">
        <v>118</v>
      </c>
      <c r="AI22" s="34">
        <v>10</v>
      </c>
    </row>
    <row r="23" spans="1:35" x14ac:dyDescent="0.25">
      <c r="A23" t="s">
        <v>546</v>
      </c>
      <c r="B23" t="s">
        <v>378</v>
      </c>
      <c r="C23" t="s">
        <v>415</v>
      </c>
      <c r="D23" t="s">
        <v>479</v>
      </c>
      <c r="E23" s="33">
        <v>52.077777777777776</v>
      </c>
      <c r="F23" s="33">
        <v>5.6888888888888891</v>
      </c>
      <c r="G23" s="33">
        <v>0</v>
      </c>
      <c r="H23" s="33">
        <v>0.14444444444444443</v>
      </c>
      <c r="I23" s="33">
        <v>2.0444444444444443</v>
      </c>
      <c r="J23" s="33">
        <v>0</v>
      </c>
      <c r="K23" s="33">
        <v>0</v>
      </c>
      <c r="L23" s="33">
        <v>4.2685555555555554</v>
      </c>
      <c r="M23" s="33">
        <v>5.6888888888888891</v>
      </c>
      <c r="N23" s="33">
        <v>3.7666666666666666</v>
      </c>
      <c r="O23" s="33">
        <v>0.18156603371026245</v>
      </c>
      <c r="P23" s="33">
        <v>4.8055555555555554</v>
      </c>
      <c r="Q23" s="33">
        <v>3.7250000000000001</v>
      </c>
      <c r="R23" s="33">
        <v>0.16380413910817154</v>
      </c>
      <c r="S23" s="33">
        <v>10.325555555555558</v>
      </c>
      <c r="T23" s="33">
        <v>10.912777777777778</v>
      </c>
      <c r="U23" s="33">
        <v>0</v>
      </c>
      <c r="V23" s="33">
        <v>0.40781950074674639</v>
      </c>
      <c r="W23" s="33">
        <v>8.5925555555555544</v>
      </c>
      <c r="X23" s="33">
        <v>10.46466666666667</v>
      </c>
      <c r="Y23" s="33">
        <v>0</v>
      </c>
      <c r="Z23" s="33">
        <v>0.36593770002133563</v>
      </c>
      <c r="AA23" s="33">
        <v>0</v>
      </c>
      <c r="AB23" s="33">
        <v>0</v>
      </c>
      <c r="AC23" s="33">
        <v>0</v>
      </c>
      <c r="AD23" s="33">
        <v>0</v>
      </c>
      <c r="AE23" s="33">
        <v>0</v>
      </c>
      <c r="AF23" s="33">
        <v>0</v>
      </c>
      <c r="AG23" s="33">
        <v>0</v>
      </c>
      <c r="AH23" t="s">
        <v>186</v>
      </c>
      <c r="AI23" s="34">
        <v>10</v>
      </c>
    </row>
    <row r="24" spans="1:35" x14ac:dyDescent="0.25">
      <c r="A24" t="s">
        <v>546</v>
      </c>
      <c r="B24" t="s">
        <v>282</v>
      </c>
      <c r="C24" t="s">
        <v>445</v>
      </c>
      <c r="D24" t="s">
        <v>487</v>
      </c>
      <c r="E24" s="33">
        <v>42.977777777777774</v>
      </c>
      <c r="F24" s="33">
        <v>5.6888888888888891</v>
      </c>
      <c r="G24" s="33">
        <v>1.0555555555555556</v>
      </c>
      <c r="H24" s="33">
        <v>0</v>
      </c>
      <c r="I24" s="33">
        <v>1.0666666666666667</v>
      </c>
      <c r="J24" s="33">
        <v>0</v>
      </c>
      <c r="K24" s="33">
        <v>0</v>
      </c>
      <c r="L24" s="33">
        <v>4.4637777777777758</v>
      </c>
      <c r="M24" s="33">
        <v>0</v>
      </c>
      <c r="N24" s="33">
        <v>4.552777777777778</v>
      </c>
      <c r="O24" s="33">
        <v>0.10593329886246124</v>
      </c>
      <c r="P24" s="33">
        <v>5.4075555555555548</v>
      </c>
      <c r="Q24" s="33">
        <v>6.6666666666666666E-2</v>
      </c>
      <c r="R24" s="33">
        <v>0.12737331954498449</v>
      </c>
      <c r="S24" s="33">
        <v>0.57166666666666677</v>
      </c>
      <c r="T24" s="33">
        <v>3.2736666666666658</v>
      </c>
      <c r="U24" s="33">
        <v>0</v>
      </c>
      <c r="V24" s="33">
        <v>8.9472595656670109E-2</v>
      </c>
      <c r="W24" s="33">
        <v>5.174777777777777</v>
      </c>
      <c r="X24" s="33">
        <v>4.0396666666666654</v>
      </c>
      <c r="Y24" s="33">
        <v>1.3444444444444446</v>
      </c>
      <c r="Z24" s="33">
        <v>0.24568252326783865</v>
      </c>
      <c r="AA24" s="33">
        <v>0</v>
      </c>
      <c r="AB24" s="33">
        <v>0</v>
      </c>
      <c r="AC24" s="33">
        <v>0</v>
      </c>
      <c r="AD24" s="33">
        <v>0</v>
      </c>
      <c r="AE24" s="33">
        <v>0</v>
      </c>
      <c r="AF24" s="33">
        <v>0</v>
      </c>
      <c r="AG24" s="33">
        <v>0</v>
      </c>
      <c r="AH24" t="s">
        <v>87</v>
      </c>
      <c r="AI24" s="34">
        <v>10</v>
      </c>
    </row>
    <row r="25" spans="1:35" x14ac:dyDescent="0.25">
      <c r="A25" t="s">
        <v>546</v>
      </c>
      <c r="B25" t="s">
        <v>203</v>
      </c>
      <c r="C25" t="s">
        <v>406</v>
      </c>
      <c r="D25" t="s">
        <v>481</v>
      </c>
      <c r="E25" s="33">
        <v>95.155555555555551</v>
      </c>
      <c r="F25" s="33">
        <v>4.7111111111111112</v>
      </c>
      <c r="G25" s="33">
        <v>1.4444444444444444</v>
      </c>
      <c r="H25" s="33">
        <v>0</v>
      </c>
      <c r="I25" s="33">
        <v>8.1777777777777771</v>
      </c>
      <c r="J25" s="33">
        <v>0</v>
      </c>
      <c r="K25" s="33">
        <v>0</v>
      </c>
      <c r="L25" s="33">
        <v>3.5776666666666666</v>
      </c>
      <c r="M25" s="33">
        <v>12.375777777777772</v>
      </c>
      <c r="N25" s="33">
        <v>0</v>
      </c>
      <c r="O25" s="33">
        <v>0.13005838393274166</v>
      </c>
      <c r="P25" s="33">
        <v>5.6888888888888891</v>
      </c>
      <c r="Q25" s="33">
        <v>15.181666666666668</v>
      </c>
      <c r="R25" s="33">
        <v>0.21933092013078004</v>
      </c>
      <c r="S25" s="33">
        <v>4.3627777777777794</v>
      </c>
      <c r="T25" s="33">
        <v>1.7041111111111109</v>
      </c>
      <c r="U25" s="33">
        <v>0</v>
      </c>
      <c r="V25" s="33">
        <v>6.3757589911256435E-2</v>
      </c>
      <c r="W25" s="33">
        <v>4.4689999999999994</v>
      </c>
      <c r="X25" s="33">
        <v>6.6431111111111125</v>
      </c>
      <c r="Y25" s="33">
        <v>0</v>
      </c>
      <c r="Z25" s="33">
        <v>0.11677837459131249</v>
      </c>
      <c r="AA25" s="33">
        <v>0</v>
      </c>
      <c r="AB25" s="33">
        <v>0</v>
      </c>
      <c r="AC25" s="33">
        <v>0</v>
      </c>
      <c r="AD25" s="33">
        <v>0</v>
      </c>
      <c r="AE25" s="33">
        <v>0</v>
      </c>
      <c r="AF25" s="33">
        <v>0</v>
      </c>
      <c r="AG25" s="33">
        <v>0</v>
      </c>
      <c r="AH25" t="s">
        <v>8</v>
      </c>
      <c r="AI25" s="34">
        <v>10</v>
      </c>
    </row>
    <row r="26" spans="1:35" x14ac:dyDescent="0.25">
      <c r="A26" t="s">
        <v>546</v>
      </c>
      <c r="B26" t="s">
        <v>196</v>
      </c>
      <c r="C26" t="s">
        <v>406</v>
      </c>
      <c r="D26" t="s">
        <v>481</v>
      </c>
      <c r="E26" s="33">
        <v>29.5</v>
      </c>
      <c r="F26" s="33">
        <v>5.5555555555555554</v>
      </c>
      <c r="G26" s="33">
        <v>1.4</v>
      </c>
      <c r="H26" s="33">
        <v>0</v>
      </c>
      <c r="I26" s="33">
        <v>5.9555555555555557</v>
      </c>
      <c r="J26" s="33">
        <v>0</v>
      </c>
      <c r="K26" s="33">
        <v>0</v>
      </c>
      <c r="L26" s="33">
        <v>2.1974444444444439</v>
      </c>
      <c r="M26" s="33">
        <v>4.5944444444444441</v>
      </c>
      <c r="N26" s="33">
        <v>0</v>
      </c>
      <c r="O26" s="33">
        <v>0.15574387947269303</v>
      </c>
      <c r="P26" s="33">
        <v>5.7388888888888889</v>
      </c>
      <c r="Q26" s="33">
        <v>8.8111111111111118</v>
      </c>
      <c r="R26" s="33">
        <v>0.4932203389830509</v>
      </c>
      <c r="S26" s="33">
        <v>1.8621111111111106</v>
      </c>
      <c r="T26" s="33">
        <v>2.8832222222222224</v>
      </c>
      <c r="U26" s="33">
        <v>0</v>
      </c>
      <c r="V26" s="33">
        <v>0.16085875706214689</v>
      </c>
      <c r="W26" s="33">
        <v>4.1035555555555572</v>
      </c>
      <c r="X26" s="33">
        <v>3.947111111111111</v>
      </c>
      <c r="Y26" s="33">
        <v>0</v>
      </c>
      <c r="Z26" s="33">
        <v>0.27290395480225993</v>
      </c>
      <c r="AA26" s="33">
        <v>0</v>
      </c>
      <c r="AB26" s="33">
        <v>0</v>
      </c>
      <c r="AC26" s="33">
        <v>0</v>
      </c>
      <c r="AD26" s="33">
        <v>0</v>
      </c>
      <c r="AE26" s="33">
        <v>0</v>
      </c>
      <c r="AF26" s="33">
        <v>0</v>
      </c>
      <c r="AG26" s="33">
        <v>0</v>
      </c>
      <c r="AH26" t="s">
        <v>144</v>
      </c>
      <c r="AI26" s="34">
        <v>10</v>
      </c>
    </row>
    <row r="27" spans="1:35" x14ac:dyDescent="0.25">
      <c r="A27" t="s">
        <v>546</v>
      </c>
      <c r="B27" t="s">
        <v>267</v>
      </c>
      <c r="C27" t="s">
        <v>404</v>
      </c>
      <c r="D27" t="s">
        <v>491</v>
      </c>
      <c r="E27" s="33">
        <v>51.922222222222224</v>
      </c>
      <c r="F27" s="33">
        <v>5.6888888888888891</v>
      </c>
      <c r="G27" s="33">
        <v>0.23333333333333334</v>
      </c>
      <c r="H27" s="33">
        <v>0.34277777777777785</v>
      </c>
      <c r="I27" s="33">
        <v>1.1444444444444444</v>
      </c>
      <c r="J27" s="33">
        <v>0</v>
      </c>
      <c r="K27" s="33">
        <v>0</v>
      </c>
      <c r="L27" s="33">
        <v>5.4558888888888886</v>
      </c>
      <c r="M27" s="33">
        <v>0</v>
      </c>
      <c r="N27" s="33">
        <v>9.5407777777777802</v>
      </c>
      <c r="O27" s="33">
        <v>0.18375133747057568</v>
      </c>
      <c r="P27" s="33">
        <v>5.4226666666666672</v>
      </c>
      <c r="Q27" s="33">
        <v>0.71822222222222221</v>
      </c>
      <c r="R27" s="33">
        <v>0.11827091803980312</v>
      </c>
      <c r="S27" s="33">
        <v>7.3228888888888894</v>
      </c>
      <c r="T27" s="33">
        <v>13.32577777777778</v>
      </c>
      <c r="U27" s="33">
        <v>0</v>
      </c>
      <c r="V27" s="33">
        <v>0.39768457093943937</v>
      </c>
      <c r="W27" s="33">
        <v>4.8903333333333325</v>
      </c>
      <c r="X27" s="33">
        <v>12.298222222222225</v>
      </c>
      <c r="Y27" s="33">
        <v>0</v>
      </c>
      <c r="Z27" s="33">
        <v>0.33104429702546551</v>
      </c>
      <c r="AA27" s="33">
        <v>0</v>
      </c>
      <c r="AB27" s="33">
        <v>0</v>
      </c>
      <c r="AC27" s="33">
        <v>0</v>
      </c>
      <c r="AD27" s="33">
        <v>0</v>
      </c>
      <c r="AE27" s="33">
        <v>0</v>
      </c>
      <c r="AF27" s="33">
        <v>0</v>
      </c>
      <c r="AG27" s="33">
        <v>0</v>
      </c>
      <c r="AH27" t="s">
        <v>72</v>
      </c>
      <c r="AI27" s="34">
        <v>10</v>
      </c>
    </row>
    <row r="28" spans="1:35" x14ac:dyDescent="0.25">
      <c r="A28" t="s">
        <v>546</v>
      </c>
      <c r="B28" t="s">
        <v>371</v>
      </c>
      <c r="C28" t="s">
        <v>402</v>
      </c>
      <c r="D28" t="s">
        <v>481</v>
      </c>
      <c r="E28" s="33">
        <v>76.011111111111106</v>
      </c>
      <c r="F28" s="33">
        <v>18.166666666666668</v>
      </c>
      <c r="G28" s="33">
        <v>0</v>
      </c>
      <c r="H28" s="33">
        <v>0.33833333333333343</v>
      </c>
      <c r="I28" s="33">
        <v>1.6222222222222222</v>
      </c>
      <c r="J28" s="33">
        <v>0</v>
      </c>
      <c r="K28" s="33">
        <v>0</v>
      </c>
      <c r="L28" s="33">
        <v>9.3222222222222234E-2</v>
      </c>
      <c r="M28" s="33">
        <v>20.983444444444441</v>
      </c>
      <c r="N28" s="33">
        <v>4.6393333333333313</v>
      </c>
      <c r="O28" s="33">
        <v>0.33709253033182274</v>
      </c>
      <c r="P28" s="33">
        <v>4.9989999999999988</v>
      </c>
      <c r="Q28" s="33">
        <v>4.6735555555555539</v>
      </c>
      <c r="R28" s="33">
        <v>0.12725186376260778</v>
      </c>
      <c r="S28" s="33">
        <v>0.41222222222222221</v>
      </c>
      <c r="T28" s="33">
        <v>0.61177777777777775</v>
      </c>
      <c r="U28" s="33">
        <v>0</v>
      </c>
      <c r="V28" s="33">
        <v>1.3471714661599183E-2</v>
      </c>
      <c r="W28" s="33">
        <v>0.46544444444444444</v>
      </c>
      <c r="X28" s="33">
        <v>2.6985555555555552</v>
      </c>
      <c r="Y28" s="33">
        <v>0</v>
      </c>
      <c r="Z28" s="33">
        <v>4.1625493348925596E-2</v>
      </c>
      <c r="AA28" s="33">
        <v>0</v>
      </c>
      <c r="AB28" s="33">
        <v>0</v>
      </c>
      <c r="AC28" s="33">
        <v>0</v>
      </c>
      <c r="AD28" s="33">
        <v>0</v>
      </c>
      <c r="AE28" s="33">
        <v>0</v>
      </c>
      <c r="AF28" s="33">
        <v>0</v>
      </c>
      <c r="AG28" s="33">
        <v>0</v>
      </c>
      <c r="AH28" t="s">
        <v>179</v>
      </c>
      <c r="AI28" s="34">
        <v>10</v>
      </c>
    </row>
    <row r="29" spans="1:35" x14ac:dyDescent="0.25">
      <c r="A29" t="s">
        <v>546</v>
      </c>
      <c r="B29" t="s">
        <v>320</v>
      </c>
      <c r="C29" t="s">
        <v>397</v>
      </c>
      <c r="D29" t="s">
        <v>492</v>
      </c>
      <c r="E29" s="33">
        <v>65.177777777777777</v>
      </c>
      <c r="F29" s="33">
        <v>31</v>
      </c>
      <c r="G29" s="33">
        <v>0</v>
      </c>
      <c r="H29" s="33">
        <v>0</v>
      </c>
      <c r="I29" s="33">
        <v>5.1555555555555559</v>
      </c>
      <c r="J29" s="33">
        <v>0</v>
      </c>
      <c r="K29" s="33">
        <v>0</v>
      </c>
      <c r="L29" s="33">
        <v>0</v>
      </c>
      <c r="M29" s="33">
        <v>5.5555555555555552E-2</v>
      </c>
      <c r="N29" s="33">
        <v>0</v>
      </c>
      <c r="O29" s="33">
        <v>8.5236958745311963E-4</v>
      </c>
      <c r="P29" s="33">
        <v>0</v>
      </c>
      <c r="Q29" s="33">
        <v>10.188888888888888</v>
      </c>
      <c r="R29" s="33">
        <v>0.15632458233890215</v>
      </c>
      <c r="S29" s="33">
        <v>0</v>
      </c>
      <c r="T29" s="33">
        <v>0</v>
      </c>
      <c r="U29" s="33">
        <v>0</v>
      </c>
      <c r="V29" s="33">
        <v>0</v>
      </c>
      <c r="W29" s="33">
        <v>0</v>
      </c>
      <c r="X29" s="33">
        <v>5.6877777777777787</v>
      </c>
      <c r="Y29" s="33">
        <v>2.8555555555555556</v>
      </c>
      <c r="Z29" s="33">
        <v>0.13107739515854078</v>
      </c>
      <c r="AA29" s="33">
        <v>0</v>
      </c>
      <c r="AB29" s="33">
        <v>0</v>
      </c>
      <c r="AC29" s="33">
        <v>0</v>
      </c>
      <c r="AD29" s="33">
        <v>0</v>
      </c>
      <c r="AE29" s="33">
        <v>0</v>
      </c>
      <c r="AF29" s="33">
        <v>0</v>
      </c>
      <c r="AG29" s="33">
        <v>0</v>
      </c>
      <c r="AH29" t="s">
        <v>125</v>
      </c>
      <c r="AI29" s="34">
        <v>10</v>
      </c>
    </row>
    <row r="30" spans="1:35" x14ac:dyDescent="0.25">
      <c r="A30" t="s">
        <v>546</v>
      </c>
      <c r="B30" t="s">
        <v>319</v>
      </c>
      <c r="C30" t="s">
        <v>397</v>
      </c>
      <c r="D30" t="s">
        <v>492</v>
      </c>
      <c r="E30" s="33">
        <v>103.76666666666667</v>
      </c>
      <c r="F30" s="33">
        <v>9.655555555555555</v>
      </c>
      <c r="G30" s="33">
        <v>0</v>
      </c>
      <c r="H30" s="33">
        <v>0</v>
      </c>
      <c r="I30" s="33">
        <v>0</v>
      </c>
      <c r="J30" s="33">
        <v>0</v>
      </c>
      <c r="K30" s="33">
        <v>0</v>
      </c>
      <c r="L30" s="33">
        <v>1.5334444444444444</v>
      </c>
      <c r="M30" s="33">
        <v>5.1555555555555559</v>
      </c>
      <c r="N30" s="33">
        <v>6.2166666666666668</v>
      </c>
      <c r="O30" s="33">
        <v>0.10959417496519971</v>
      </c>
      <c r="P30" s="33">
        <v>5.4222222222222225</v>
      </c>
      <c r="Q30" s="33">
        <v>19.091666666666665</v>
      </c>
      <c r="R30" s="33">
        <v>0.23624049684120352</v>
      </c>
      <c r="S30" s="33">
        <v>1.7816666666666665</v>
      </c>
      <c r="T30" s="33">
        <v>3.0858888888888885</v>
      </c>
      <c r="U30" s="33">
        <v>0</v>
      </c>
      <c r="V30" s="33">
        <v>4.6908662597708525E-2</v>
      </c>
      <c r="W30" s="33">
        <v>3.1902222222222223</v>
      </c>
      <c r="X30" s="33">
        <v>5.7263333333333346</v>
      </c>
      <c r="Y30" s="33">
        <v>14.244444444444444</v>
      </c>
      <c r="Z30" s="33">
        <v>0.22320269836170897</v>
      </c>
      <c r="AA30" s="33">
        <v>0</v>
      </c>
      <c r="AB30" s="33">
        <v>0</v>
      </c>
      <c r="AC30" s="33">
        <v>0</v>
      </c>
      <c r="AD30" s="33">
        <v>0</v>
      </c>
      <c r="AE30" s="33">
        <v>0</v>
      </c>
      <c r="AF30" s="33">
        <v>0</v>
      </c>
      <c r="AG30" s="33">
        <v>0</v>
      </c>
      <c r="AH30" t="s">
        <v>124</v>
      </c>
      <c r="AI30" s="34">
        <v>10</v>
      </c>
    </row>
    <row r="31" spans="1:35" x14ac:dyDescent="0.25">
      <c r="A31" t="s">
        <v>546</v>
      </c>
      <c r="B31" t="s">
        <v>336</v>
      </c>
      <c r="C31" t="s">
        <v>393</v>
      </c>
      <c r="D31" t="s">
        <v>472</v>
      </c>
      <c r="E31" s="33">
        <v>21.011111111111113</v>
      </c>
      <c r="F31" s="33">
        <v>0</v>
      </c>
      <c r="G31" s="33">
        <v>0</v>
      </c>
      <c r="H31" s="33">
        <v>0</v>
      </c>
      <c r="I31" s="33">
        <v>0</v>
      </c>
      <c r="J31" s="33">
        <v>0</v>
      </c>
      <c r="K31" s="33">
        <v>0</v>
      </c>
      <c r="L31" s="33">
        <v>0</v>
      </c>
      <c r="M31" s="33">
        <v>0</v>
      </c>
      <c r="N31" s="33">
        <v>0</v>
      </c>
      <c r="O31" s="33">
        <v>0</v>
      </c>
      <c r="P31" s="33">
        <v>0</v>
      </c>
      <c r="Q31" s="33">
        <v>11.141666666666667</v>
      </c>
      <c r="R31" s="33">
        <v>0.53027498677948171</v>
      </c>
      <c r="S31" s="33">
        <v>0</v>
      </c>
      <c r="T31" s="33">
        <v>0</v>
      </c>
      <c r="U31" s="33">
        <v>0</v>
      </c>
      <c r="V31" s="33">
        <v>0</v>
      </c>
      <c r="W31" s="33">
        <v>0</v>
      </c>
      <c r="X31" s="33">
        <v>0</v>
      </c>
      <c r="Y31" s="33">
        <v>0</v>
      </c>
      <c r="Z31" s="33">
        <v>0</v>
      </c>
      <c r="AA31" s="33">
        <v>0</v>
      </c>
      <c r="AB31" s="33">
        <v>0</v>
      </c>
      <c r="AC31" s="33">
        <v>0</v>
      </c>
      <c r="AD31" s="33">
        <v>0</v>
      </c>
      <c r="AE31" s="33">
        <v>0</v>
      </c>
      <c r="AF31" s="33">
        <v>0</v>
      </c>
      <c r="AG31" s="33">
        <v>0</v>
      </c>
      <c r="AH31" t="s">
        <v>143</v>
      </c>
      <c r="AI31" s="34">
        <v>10</v>
      </c>
    </row>
    <row r="32" spans="1:35" x14ac:dyDescent="0.25">
      <c r="A32" t="s">
        <v>546</v>
      </c>
      <c r="B32" t="s">
        <v>332</v>
      </c>
      <c r="C32" t="s">
        <v>458</v>
      </c>
      <c r="D32" t="s">
        <v>492</v>
      </c>
      <c r="E32" s="33">
        <v>80.288888888888891</v>
      </c>
      <c r="F32" s="33">
        <v>49.577777777777776</v>
      </c>
      <c r="G32" s="33">
        <v>0.7</v>
      </c>
      <c r="H32" s="33">
        <v>0</v>
      </c>
      <c r="I32" s="33">
        <v>2.3111111111111109</v>
      </c>
      <c r="J32" s="33">
        <v>0</v>
      </c>
      <c r="K32" s="33">
        <v>0</v>
      </c>
      <c r="L32" s="33">
        <v>4.1396666666666668</v>
      </c>
      <c r="M32" s="33">
        <v>6.2306666666666661</v>
      </c>
      <c r="N32" s="33">
        <v>5.7389999999999972</v>
      </c>
      <c r="O32" s="33">
        <v>0.14908247993357315</v>
      </c>
      <c r="P32" s="33">
        <v>6.3365555555555568</v>
      </c>
      <c r="Q32" s="33">
        <v>7.8974444444444432</v>
      </c>
      <c r="R32" s="33">
        <v>0.17728480487129808</v>
      </c>
      <c r="S32" s="33">
        <v>10.533666666666667</v>
      </c>
      <c r="T32" s="33">
        <v>13.437555555555559</v>
      </c>
      <c r="U32" s="33">
        <v>0</v>
      </c>
      <c r="V32" s="33">
        <v>0.29856213672848048</v>
      </c>
      <c r="W32" s="33">
        <v>12.671111111111113</v>
      </c>
      <c r="X32" s="33">
        <v>14.525444444444451</v>
      </c>
      <c r="Y32" s="33">
        <v>0</v>
      </c>
      <c r="Z32" s="33">
        <v>0.33873373927484091</v>
      </c>
      <c r="AA32" s="33">
        <v>0</v>
      </c>
      <c r="AB32" s="33">
        <v>0</v>
      </c>
      <c r="AC32" s="33">
        <v>0</v>
      </c>
      <c r="AD32" s="33">
        <v>0</v>
      </c>
      <c r="AE32" s="33">
        <v>0</v>
      </c>
      <c r="AF32" s="33">
        <v>0</v>
      </c>
      <c r="AG32" s="33">
        <v>0</v>
      </c>
      <c r="AH32" t="s">
        <v>139</v>
      </c>
      <c r="AI32" s="34">
        <v>10</v>
      </c>
    </row>
    <row r="33" spans="1:35" x14ac:dyDescent="0.25">
      <c r="A33" t="s">
        <v>546</v>
      </c>
      <c r="B33" t="s">
        <v>218</v>
      </c>
      <c r="C33" t="s">
        <v>418</v>
      </c>
      <c r="D33" t="s">
        <v>487</v>
      </c>
      <c r="E33" s="33">
        <v>95.988888888888894</v>
      </c>
      <c r="F33" s="33">
        <v>6.833333333333333</v>
      </c>
      <c r="G33" s="33">
        <v>0.65555555555555556</v>
      </c>
      <c r="H33" s="33">
        <v>0.64155555555555577</v>
      </c>
      <c r="I33" s="33">
        <v>0.26666666666666666</v>
      </c>
      <c r="J33" s="33">
        <v>0</v>
      </c>
      <c r="K33" s="33">
        <v>0</v>
      </c>
      <c r="L33" s="33">
        <v>2.9747777777777773</v>
      </c>
      <c r="M33" s="33">
        <v>3.9646666666666661</v>
      </c>
      <c r="N33" s="33">
        <v>5.0376666666666665</v>
      </c>
      <c r="O33" s="33">
        <v>9.3785160319481406E-2</v>
      </c>
      <c r="P33" s="33">
        <v>5.6872222222222213</v>
      </c>
      <c r="Q33" s="33">
        <v>5.6748888888888898</v>
      </c>
      <c r="R33" s="33">
        <v>0.11836902419261489</v>
      </c>
      <c r="S33" s="33">
        <v>3.4673333333333329</v>
      </c>
      <c r="T33" s="33">
        <v>4.9386666666666654</v>
      </c>
      <c r="U33" s="33">
        <v>0</v>
      </c>
      <c r="V33" s="33">
        <v>8.7572635721727035E-2</v>
      </c>
      <c r="W33" s="33">
        <v>4.9050000000000002</v>
      </c>
      <c r="X33" s="33">
        <v>6.74488888888889</v>
      </c>
      <c r="Y33" s="33">
        <v>0</v>
      </c>
      <c r="Z33" s="33">
        <v>0.12136705637226532</v>
      </c>
      <c r="AA33" s="33">
        <v>0</v>
      </c>
      <c r="AB33" s="33">
        <v>0</v>
      </c>
      <c r="AC33" s="33">
        <v>0</v>
      </c>
      <c r="AD33" s="33">
        <v>0</v>
      </c>
      <c r="AE33" s="33">
        <v>0</v>
      </c>
      <c r="AF33" s="33">
        <v>0</v>
      </c>
      <c r="AG33" s="33">
        <v>0</v>
      </c>
      <c r="AH33" t="s">
        <v>23</v>
      </c>
      <c r="AI33" s="34">
        <v>10</v>
      </c>
    </row>
    <row r="34" spans="1:35" x14ac:dyDescent="0.25">
      <c r="A34" t="s">
        <v>546</v>
      </c>
      <c r="B34" t="s">
        <v>370</v>
      </c>
      <c r="C34" t="s">
        <v>405</v>
      </c>
      <c r="D34" t="s">
        <v>481</v>
      </c>
      <c r="E34" s="33">
        <v>42.555555555555557</v>
      </c>
      <c r="F34" s="33">
        <v>5.2444444444444445</v>
      </c>
      <c r="G34" s="33">
        <v>1.1555555555555554</v>
      </c>
      <c r="H34" s="33">
        <v>0</v>
      </c>
      <c r="I34" s="33">
        <v>0.97777777777777775</v>
      </c>
      <c r="J34" s="33">
        <v>0</v>
      </c>
      <c r="K34" s="33">
        <v>0</v>
      </c>
      <c r="L34" s="33">
        <v>2.7053333333333334</v>
      </c>
      <c r="M34" s="33">
        <v>0</v>
      </c>
      <c r="N34" s="33">
        <v>9.2770000000000046</v>
      </c>
      <c r="O34" s="33">
        <v>0.21799738903394267</v>
      </c>
      <c r="P34" s="33">
        <v>0</v>
      </c>
      <c r="Q34" s="33">
        <v>9.6346666666666678</v>
      </c>
      <c r="R34" s="33">
        <v>0.22640208877284598</v>
      </c>
      <c r="S34" s="33">
        <v>2.2178888888888881</v>
      </c>
      <c r="T34" s="33">
        <v>1.9801111111111109</v>
      </c>
      <c r="U34" s="33">
        <v>0</v>
      </c>
      <c r="V34" s="33">
        <v>9.8647519582245394E-2</v>
      </c>
      <c r="W34" s="33">
        <v>3.3752222222222228</v>
      </c>
      <c r="X34" s="33">
        <v>3.0606666666666658</v>
      </c>
      <c r="Y34" s="33">
        <v>1.2</v>
      </c>
      <c r="Z34" s="33">
        <v>0.17943342036553522</v>
      </c>
      <c r="AA34" s="33">
        <v>0</v>
      </c>
      <c r="AB34" s="33">
        <v>0</v>
      </c>
      <c r="AC34" s="33">
        <v>0</v>
      </c>
      <c r="AD34" s="33">
        <v>0</v>
      </c>
      <c r="AE34" s="33">
        <v>0</v>
      </c>
      <c r="AF34" s="33">
        <v>0</v>
      </c>
      <c r="AG34" s="33">
        <v>0</v>
      </c>
      <c r="AH34" t="s">
        <v>178</v>
      </c>
      <c r="AI34" s="34">
        <v>10</v>
      </c>
    </row>
    <row r="35" spans="1:35" x14ac:dyDescent="0.25">
      <c r="A35" t="s">
        <v>546</v>
      </c>
      <c r="B35" t="s">
        <v>286</v>
      </c>
      <c r="C35" t="s">
        <v>446</v>
      </c>
      <c r="D35" t="s">
        <v>473</v>
      </c>
      <c r="E35" s="33">
        <v>41.611111111111114</v>
      </c>
      <c r="F35" s="33">
        <v>5.6888888888888891</v>
      </c>
      <c r="G35" s="33">
        <v>1.6</v>
      </c>
      <c r="H35" s="33">
        <v>0.44166666666666665</v>
      </c>
      <c r="I35" s="33">
        <v>0</v>
      </c>
      <c r="J35" s="33">
        <v>0</v>
      </c>
      <c r="K35" s="33">
        <v>0</v>
      </c>
      <c r="L35" s="33">
        <v>5.2181111111111118</v>
      </c>
      <c r="M35" s="33">
        <v>0</v>
      </c>
      <c r="N35" s="33">
        <v>4.2854444444444457</v>
      </c>
      <c r="O35" s="33">
        <v>0.1029879839786382</v>
      </c>
      <c r="P35" s="33">
        <v>4.0671111111111102</v>
      </c>
      <c r="Q35" s="33">
        <v>4.256555555555555</v>
      </c>
      <c r="R35" s="33">
        <v>0.20003471295060074</v>
      </c>
      <c r="S35" s="33">
        <v>5.7721111111111112</v>
      </c>
      <c r="T35" s="33">
        <v>2.0508888888888888</v>
      </c>
      <c r="U35" s="33">
        <v>0</v>
      </c>
      <c r="V35" s="33">
        <v>0.18800267022696929</v>
      </c>
      <c r="W35" s="33">
        <v>1.6178888888888894</v>
      </c>
      <c r="X35" s="33">
        <v>4.7085555555555549</v>
      </c>
      <c r="Y35" s="33">
        <v>0</v>
      </c>
      <c r="Z35" s="33">
        <v>0.15203738317757007</v>
      </c>
      <c r="AA35" s="33">
        <v>0</v>
      </c>
      <c r="AB35" s="33">
        <v>0</v>
      </c>
      <c r="AC35" s="33">
        <v>0</v>
      </c>
      <c r="AD35" s="33">
        <v>0</v>
      </c>
      <c r="AE35" s="33">
        <v>0</v>
      </c>
      <c r="AF35" s="33">
        <v>0</v>
      </c>
      <c r="AG35" s="33">
        <v>0</v>
      </c>
      <c r="AH35" t="s">
        <v>91</v>
      </c>
      <c r="AI35" s="34">
        <v>10</v>
      </c>
    </row>
    <row r="36" spans="1:35" x14ac:dyDescent="0.25">
      <c r="A36" t="s">
        <v>546</v>
      </c>
      <c r="B36" t="s">
        <v>285</v>
      </c>
      <c r="C36" t="s">
        <v>439</v>
      </c>
      <c r="D36" t="s">
        <v>477</v>
      </c>
      <c r="E36" s="33">
        <v>32.222222222222221</v>
      </c>
      <c r="F36" s="33">
        <v>5.4222222222222225</v>
      </c>
      <c r="G36" s="33">
        <v>0</v>
      </c>
      <c r="H36" s="33">
        <v>0</v>
      </c>
      <c r="I36" s="33">
        <v>0</v>
      </c>
      <c r="J36" s="33">
        <v>0</v>
      </c>
      <c r="K36" s="33">
        <v>0</v>
      </c>
      <c r="L36" s="33">
        <v>3.1104444444444446</v>
      </c>
      <c r="M36" s="33">
        <v>4.9861111111111107</v>
      </c>
      <c r="N36" s="33">
        <v>0</v>
      </c>
      <c r="O36" s="33">
        <v>0.15474137931034482</v>
      </c>
      <c r="P36" s="33">
        <v>5.6027777777777779</v>
      </c>
      <c r="Q36" s="33">
        <v>1.7527777777777778</v>
      </c>
      <c r="R36" s="33">
        <v>0.22827586206896555</v>
      </c>
      <c r="S36" s="33">
        <v>4.2384444444444451</v>
      </c>
      <c r="T36" s="33">
        <v>3.2923333333333336</v>
      </c>
      <c r="U36" s="33">
        <v>0</v>
      </c>
      <c r="V36" s="33">
        <v>0.23371379310344831</v>
      </c>
      <c r="W36" s="33">
        <v>3.6681111111111098</v>
      </c>
      <c r="X36" s="33">
        <v>3.732444444444444</v>
      </c>
      <c r="Y36" s="33">
        <v>0</v>
      </c>
      <c r="Z36" s="33">
        <v>0.22967241379310341</v>
      </c>
      <c r="AA36" s="33">
        <v>0</v>
      </c>
      <c r="AB36" s="33">
        <v>0</v>
      </c>
      <c r="AC36" s="33">
        <v>0</v>
      </c>
      <c r="AD36" s="33">
        <v>0</v>
      </c>
      <c r="AE36" s="33">
        <v>0</v>
      </c>
      <c r="AF36" s="33">
        <v>0</v>
      </c>
      <c r="AG36" s="33">
        <v>0</v>
      </c>
      <c r="AH36" t="s">
        <v>90</v>
      </c>
      <c r="AI36" s="34">
        <v>10</v>
      </c>
    </row>
    <row r="37" spans="1:35" x14ac:dyDescent="0.25">
      <c r="A37" t="s">
        <v>546</v>
      </c>
      <c r="B37" t="s">
        <v>247</v>
      </c>
      <c r="C37" t="s">
        <v>433</v>
      </c>
      <c r="D37" t="s">
        <v>481</v>
      </c>
      <c r="E37" s="33">
        <v>78.966666666666669</v>
      </c>
      <c r="F37" s="33">
        <v>5.4222222222222225</v>
      </c>
      <c r="G37" s="33">
        <v>0.4</v>
      </c>
      <c r="H37" s="33">
        <v>0</v>
      </c>
      <c r="I37" s="33">
        <v>12.2</v>
      </c>
      <c r="J37" s="33">
        <v>0</v>
      </c>
      <c r="K37" s="33">
        <v>1.0666666666666667</v>
      </c>
      <c r="L37" s="33">
        <v>3.9762222222222241</v>
      </c>
      <c r="M37" s="33">
        <v>0</v>
      </c>
      <c r="N37" s="33">
        <v>11.681222222222221</v>
      </c>
      <c r="O37" s="33">
        <v>0.14792598846207963</v>
      </c>
      <c r="P37" s="33">
        <v>0</v>
      </c>
      <c r="Q37" s="33">
        <v>0</v>
      </c>
      <c r="R37" s="33">
        <v>0</v>
      </c>
      <c r="S37" s="33">
        <v>0</v>
      </c>
      <c r="T37" s="33">
        <v>0</v>
      </c>
      <c r="U37" s="33">
        <v>0</v>
      </c>
      <c r="V37" s="33">
        <v>0</v>
      </c>
      <c r="W37" s="33">
        <v>2.3027777777777776</v>
      </c>
      <c r="X37" s="33">
        <v>11.858333333333331</v>
      </c>
      <c r="Y37" s="33">
        <v>0</v>
      </c>
      <c r="Z37" s="33">
        <v>0.17933023779372445</v>
      </c>
      <c r="AA37" s="33">
        <v>0.2</v>
      </c>
      <c r="AB37" s="33">
        <v>0</v>
      </c>
      <c r="AC37" s="33">
        <v>0</v>
      </c>
      <c r="AD37" s="33">
        <v>0</v>
      </c>
      <c r="AE37" s="33">
        <v>0</v>
      </c>
      <c r="AF37" s="33">
        <v>0</v>
      </c>
      <c r="AG37" s="33">
        <v>0.28888888888888886</v>
      </c>
      <c r="AH37" t="s">
        <v>52</v>
      </c>
      <c r="AI37" s="34">
        <v>10</v>
      </c>
    </row>
    <row r="38" spans="1:35" x14ac:dyDescent="0.25">
      <c r="A38" t="s">
        <v>546</v>
      </c>
      <c r="B38" t="s">
        <v>291</v>
      </c>
      <c r="C38" t="s">
        <v>384</v>
      </c>
      <c r="D38" t="s">
        <v>481</v>
      </c>
      <c r="E38" s="33">
        <v>66.277777777777771</v>
      </c>
      <c r="F38" s="33">
        <v>4.7111111111111112</v>
      </c>
      <c r="G38" s="33">
        <v>0</v>
      </c>
      <c r="H38" s="33">
        <v>0</v>
      </c>
      <c r="I38" s="33">
        <v>0</v>
      </c>
      <c r="J38" s="33">
        <v>0</v>
      </c>
      <c r="K38" s="33">
        <v>0</v>
      </c>
      <c r="L38" s="33">
        <v>0.69277777777777783</v>
      </c>
      <c r="M38" s="33">
        <v>10.827777777777778</v>
      </c>
      <c r="N38" s="33">
        <v>0</v>
      </c>
      <c r="O38" s="33">
        <v>0.16336965632858341</v>
      </c>
      <c r="P38" s="33">
        <v>5.0277777777777777</v>
      </c>
      <c r="Q38" s="33">
        <v>7.7027777777777775</v>
      </c>
      <c r="R38" s="33">
        <v>0.19207879295892707</v>
      </c>
      <c r="S38" s="33">
        <v>5.1626666666666656</v>
      </c>
      <c r="T38" s="33">
        <v>7.5684444444444443</v>
      </c>
      <c r="U38" s="33">
        <v>0</v>
      </c>
      <c r="V38" s="33">
        <v>0.19208717518860016</v>
      </c>
      <c r="W38" s="33">
        <v>5.5663333333333336</v>
      </c>
      <c r="X38" s="33">
        <v>6.7032222222222204</v>
      </c>
      <c r="Y38" s="33">
        <v>0</v>
      </c>
      <c r="Z38" s="33">
        <v>0.18512321877619445</v>
      </c>
      <c r="AA38" s="33">
        <v>0</v>
      </c>
      <c r="AB38" s="33">
        <v>0</v>
      </c>
      <c r="AC38" s="33">
        <v>0</v>
      </c>
      <c r="AD38" s="33">
        <v>0</v>
      </c>
      <c r="AE38" s="33">
        <v>0</v>
      </c>
      <c r="AF38" s="33">
        <v>0</v>
      </c>
      <c r="AG38" s="33">
        <v>0</v>
      </c>
      <c r="AH38" t="s">
        <v>96</v>
      </c>
      <c r="AI38" s="34">
        <v>10</v>
      </c>
    </row>
    <row r="39" spans="1:35" x14ac:dyDescent="0.25">
      <c r="A39" t="s">
        <v>546</v>
      </c>
      <c r="B39" t="s">
        <v>338</v>
      </c>
      <c r="C39" t="s">
        <v>406</v>
      </c>
      <c r="D39" t="s">
        <v>481</v>
      </c>
      <c r="E39" s="33">
        <v>186.94444444444446</v>
      </c>
      <c r="F39" s="33">
        <v>5.2444444444444445</v>
      </c>
      <c r="G39" s="33">
        <v>0.26666666666666666</v>
      </c>
      <c r="H39" s="33">
        <v>1.2861111111111112</v>
      </c>
      <c r="I39" s="33">
        <v>9.7111111111111104</v>
      </c>
      <c r="J39" s="33">
        <v>0</v>
      </c>
      <c r="K39" s="33">
        <v>0</v>
      </c>
      <c r="L39" s="33">
        <v>6.3148888888888894</v>
      </c>
      <c r="M39" s="33">
        <v>48.325000000000003</v>
      </c>
      <c r="N39" s="33">
        <v>4.7305555555555552</v>
      </c>
      <c r="O39" s="33">
        <v>0.2838038632986627</v>
      </c>
      <c r="P39" s="33">
        <v>8.7583333333333329</v>
      </c>
      <c r="Q39" s="33">
        <v>0</v>
      </c>
      <c r="R39" s="33">
        <v>4.6849925705794944E-2</v>
      </c>
      <c r="S39" s="33">
        <v>23.458333333333332</v>
      </c>
      <c r="T39" s="33">
        <v>3.8805555555555555</v>
      </c>
      <c r="U39" s="33">
        <v>0</v>
      </c>
      <c r="V39" s="33">
        <v>0.14624071322436849</v>
      </c>
      <c r="W39" s="33">
        <v>15.066666666666666</v>
      </c>
      <c r="X39" s="33">
        <v>20.294444444444444</v>
      </c>
      <c r="Y39" s="33">
        <v>0</v>
      </c>
      <c r="Z39" s="33">
        <v>0.18915304606240713</v>
      </c>
      <c r="AA39" s="33">
        <v>0</v>
      </c>
      <c r="AB39" s="33">
        <v>5.3777777777777782</v>
      </c>
      <c r="AC39" s="33">
        <v>0</v>
      </c>
      <c r="AD39" s="33">
        <v>0</v>
      </c>
      <c r="AE39" s="33">
        <v>0</v>
      </c>
      <c r="AF39" s="33">
        <v>0</v>
      </c>
      <c r="AG39" s="33">
        <v>0</v>
      </c>
      <c r="AH39" t="s">
        <v>146</v>
      </c>
      <c r="AI39" s="34">
        <v>10</v>
      </c>
    </row>
    <row r="40" spans="1:35" x14ac:dyDescent="0.25">
      <c r="A40" t="s">
        <v>546</v>
      </c>
      <c r="B40" t="s">
        <v>222</v>
      </c>
      <c r="C40" t="s">
        <v>421</v>
      </c>
      <c r="D40" t="s">
        <v>489</v>
      </c>
      <c r="E40" s="33">
        <v>83.455555555555549</v>
      </c>
      <c r="F40" s="33">
        <v>5.6888888888888891</v>
      </c>
      <c r="G40" s="33">
        <v>0</v>
      </c>
      <c r="H40" s="33">
        <v>0</v>
      </c>
      <c r="I40" s="33">
        <v>0</v>
      </c>
      <c r="J40" s="33">
        <v>0</v>
      </c>
      <c r="K40" s="33">
        <v>0</v>
      </c>
      <c r="L40" s="33">
        <v>0.95722222222222231</v>
      </c>
      <c r="M40" s="33">
        <v>5.4946666666666664</v>
      </c>
      <c r="N40" s="33">
        <v>5.193777777777778</v>
      </c>
      <c r="O40" s="33">
        <v>0.12807349221142325</v>
      </c>
      <c r="P40" s="33">
        <v>4.9939999999999989</v>
      </c>
      <c r="Q40" s="33">
        <v>15.452777777777778</v>
      </c>
      <c r="R40" s="33">
        <v>0.24500199707096257</v>
      </c>
      <c r="S40" s="33">
        <v>4.1824444444444442</v>
      </c>
      <c r="T40" s="33">
        <v>0.56811111111111101</v>
      </c>
      <c r="U40" s="33">
        <v>0</v>
      </c>
      <c r="V40" s="33">
        <v>5.6923179336972447E-2</v>
      </c>
      <c r="W40" s="33">
        <v>2.8843333333333336</v>
      </c>
      <c r="X40" s="33">
        <v>0</v>
      </c>
      <c r="Y40" s="33">
        <v>0</v>
      </c>
      <c r="Z40" s="33">
        <v>3.4561310078551462E-2</v>
      </c>
      <c r="AA40" s="33">
        <v>0</v>
      </c>
      <c r="AB40" s="33">
        <v>0</v>
      </c>
      <c r="AC40" s="33">
        <v>0</v>
      </c>
      <c r="AD40" s="33">
        <v>0</v>
      </c>
      <c r="AE40" s="33">
        <v>0</v>
      </c>
      <c r="AF40" s="33">
        <v>0</v>
      </c>
      <c r="AG40" s="33">
        <v>0</v>
      </c>
      <c r="AH40" t="s">
        <v>27</v>
      </c>
      <c r="AI40" s="34">
        <v>10</v>
      </c>
    </row>
    <row r="41" spans="1:35" x14ac:dyDescent="0.25">
      <c r="A41" t="s">
        <v>546</v>
      </c>
      <c r="B41" t="s">
        <v>292</v>
      </c>
      <c r="C41" t="s">
        <v>395</v>
      </c>
      <c r="D41" t="s">
        <v>484</v>
      </c>
      <c r="E41" s="33">
        <v>48.155555555555559</v>
      </c>
      <c r="F41" s="33">
        <v>9.6444444444444439</v>
      </c>
      <c r="G41" s="33">
        <v>0</v>
      </c>
      <c r="H41" s="33">
        <v>0.32222222222222224</v>
      </c>
      <c r="I41" s="33">
        <v>0</v>
      </c>
      <c r="J41" s="33">
        <v>0</v>
      </c>
      <c r="K41" s="33">
        <v>0</v>
      </c>
      <c r="L41" s="33">
        <v>0.52255555555555555</v>
      </c>
      <c r="M41" s="33">
        <v>0</v>
      </c>
      <c r="N41" s="33">
        <v>0</v>
      </c>
      <c r="O41" s="33">
        <v>0</v>
      </c>
      <c r="P41" s="33">
        <v>5.1784444444444455</v>
      </c>
      <c r="Q41" s="33">
        <v>21.726111111111102</v>
      </c>
      <c r="R41" s="33">
        <v>0.55870096908167954</v>
      </c>
      <c r="S41" s="33">
        <v>4.5537777777777784</v>
      </c>
      <c r="T41" s="33">
        <v>0</v>
      </c>
      <c r="U41" s="33">
        <v>0.87777777777777777</v>
      </c>
      <c r="V41" s="33">
        <v>0.11279187817258884</v>
      </c>
      <c r="W41" s="33">
        <v>3.7251111111111106</v>
      </c>
      <c r="X41" s="33">
        <v>3.6645555555555549</v>
      </c>
      <c r="Y41" s="33">
        <v>0</v>
      </c>
      <c r="Z41" s="33">
        <v>0.15345408398707885</v>
      </c>
      <c r="AA41" s="33">
        <v>0</v>
      </c>
      <c r="AB41" s="33">
        <v>0</v>
      </c>
      <c r="AC41" s="33">
        <v>0</v>
      </c>
      <c r="AD41" s="33">
        <v>0</v>
      </c>
      <c r="AE41" s="33">
        <v>0</v>
      </c>
      <c r="AF41" s="33">
        <v>0</v>
      </c>
      <c r="AG41" s="33">
        <v>0</v>
      </c>
      <c r="AH41" t="s">
        <v>97</v>
      </c>
      <c r="AI41" s="34">
        <v>10</v>
      </c>
    </row>
    <row r="42" spans="1:35" x14ac:dyDescent="0.25">
      <c r="A42" t="s">
        <v>546</v>
      </c>
      <c r="B42" t="s">
        <v>195</v>
      </c>
      <c r="C42" t="s">
        <v>457</v>
      </c>
      <c r="D42" t="s">
        <v>486</v>
      </c>
      <c r="E42" s="33">
        <v>83.36666666666666</v>
      </c>
      <c r="F42" s="33">
        <v>4.7111111111111112</v>
      </c>
      <c r="G42" s="33">
        <v>0.77777777777777779</v>
      </c>
      <c r="H42" s="33">
        <v>0.63055555555555554</v>
      </c>
      <c r="I42" s="33">
        <v>0.87777777777777777</v>
      </c>
      <c r="J42" s="33">
        <v>0</v>
      </c>
      <c r="K42" s="33">
        <v>3.2</v>
      </c>
      <c r="L42" s="33">
        <v>1.9992222222222227</v>
      </c>
      <c r="M42" s="33">
        <v>14.952777777777778</v>
      </c>
      <c r="N42" s="33">
        <v>8.5666666666666664</v>
      </c>
      <c r="O42" s="33">
        <v>0.28212048513927768</v>
      </c>
      <c r="P42" s="33">
        <v>0</v>
      </c>
      <c r="Q42" s="33">
        <v>16.086111111111112</v>
      </c>
      <c r="R42" s="33">
        <v>0.19295615087298418</v>
      </c>
      <c r="S42" s="33">
        <v>1.1304444444444444</v>
      </c>
      <c r="T42" s="33">
        <v>0.63044444444444447</v>
      </c>
      <c r="U42" s="33">
        <v>0</v>
      </c>
      <c r="V42" s="33">
        <v>2.1122217779554843E-2</v>
      </c>
      <c r="W42" s="33">
        <v>5.3702222222222229</v>
      </c>
      <c r="X42" s="33">
        <v>6.9059999999999997</v>
      </c>
      <c r="Y42" s="33">
        <v>0.31111111111111112</v>
      </c>
      <c r="Z42" s="33">
        <v>0.15098760495801683</v>
      </c>
      <c r="AA42" s="33">
        <v>0</v>
      </c>
      <c r="AB42" s="33">
        <v>8.4444444444444446</v>
      </c>
      <c r="AC42" s="33">
        <v>0</v>
      </c>
      <c r="AD42" s="33">
        <v>58.069444444444443</v>
      </c>
      <c r="AE42" s="33">
        <v>0</v>
      </c>
      <c r="AF42" s="33">
        <v>0</v>
      </c>
      <c r="AG42" s="33">
        <v>0</v>
      </c>
      <c r="AH42" t="s">
        <v>127</v>
      </c>
      <c r="AI42" s="34">
        <v>10</v>
      </c>
    </row>
    <row r="43" spans="1:35" x14ac:dyDescent="0.25">
      <c r="A43" t="s">
        <v>546</v>
      </c>
      <c r="B43" t="s">
        <v>264</v>
      </c>
      <c r="C43" t="s">
        <v>400</v>
      </c>
      <c r="D43" t="s">
        <v>495</v>
      </c>
      <c r="E43" s="33">
        <v>52.62222222222222</v>
      </c>
      <c r="F43" s="33">
        <v>5.6888888888888891</v>
      </c>
      <c r="G43" s="33">
        <v>0.46666666666666667</v>
      </c>
      <c r="H43" s="33">
        <v>0.32133333333333336</v>
      </c>
      <c r="I43" s="33">
        <v>1.5222222222222221</v>
      </c>
      <c r="J43" s="33">
        <v>0</v>
      </c>
      <c r="K43" s="33">
        <v>0</v>
      </c>
      <c r="L43" s="33">
        <v>2.9561111111111118</v>
      </c>
      <c r="M43" s="33">
        <v>5.7014444444444417</v>
      </c>
      <c r="N43" s="33">
        <v>0</v>
      </c>
      <c r="O43" s="33">
        <v>0.10834670608108103</v>
      </c>
      <c r="P43" s="33">
        <v>4.4093333333333327</v>
      </c>
      <c r="Q43" s="33">
        <v>4.3103333333333342</v>
      </c>
      <c r="R43" s="33">
        <v>0.16570312500000001</v>
      </c>
      <c r="S43" s="33">
        <v>0.60177777777777774</v>
      </c>
      <c r="T43" s="33">
        <v>0.30555555555555558</v>
      </c>
      <c r="U43" s="33">
        <v>0</v>
      </c>
      <c r="V43" s="33">
        <v>1.7242398648648648E-2</v>
      </c>
      <c r="W43" s="33">
        <v>2.7462222222222219</v>
      </c>
      <c r="X43" s="33">
        <v>6.4777777777777743</v>
      </c>
      <c r="Y43" s="33">
        <v>0</v>
      </c>
      <c r="Z43" s="33">
        <v>0.17528716216216211</v>
      </c>
      <c r="AA43" s="33">
        <v>0</v>
      </c>
      <c r="AB43" s="33">
        <v>0</v>
      </c>
      <c r="AC43" s="33">
        <v>0</v>
      </c>
      <c r="AD43" s="33">
        <v>0</v>
      </c>
      <c r="AE43" s="33">
        <v>0</v>
      </c>
      <c r="AF43" s="33">
        <v>0</v>
      </c>
      <c r="AG43" s="33">
        <v>0</v>
      </c>
      <c r="AH43" t="s">
        <v>69</v>
      </c>
      <c r="AI43" s="34">
        <v>10</v>
      </c>
    </row>
    <row r="44" spans="1:35" x14ac:dyDescent="0.25">
      <c r="A44" t="s">
        <v>546</v>
      </c>
      <c r="B44" t="s">
        <v>246</v>
      </c>
      <c r="C44" t="s">
        <v>396</v>
      </c>
      <c r="D44" t="s">
        <v>493</v>
      </c>
      <c r="E44" s="33">
        <v>32.766666666666666</v>
      </c>
      <c r="F44" s="33">
        <v>1.0666666666666667</v>
      </c>
      <c r="G44" s="33">
        <v>0</v>
      </c>
      <c r="H44" s="33">
        <v>0</v>
      </c>
      <c r="I44" s="33">
        <v>0</v>
      </c>
      <c r="J44" s="33">
        <v>0</v>
      </c>
      <c r="K44" s="33">
        <v>0</v>
      </c>
      <c r="L44" s="33">
        <v>0</v>
      </c>
      <c r="M44" s="33">
        <v>1.4555555555555555</v>
      </c>
      <c r="N44" s="33">
        <v>0</v>
      </c>
      <c r="O44" s="33">
        <v>4.4421837911156323E-2</v>
      </c>
      <c r="P44" s="33">
        <v>2.088888888888889</v>
      </c>
      <c r="Q44" s="33">
        <v>0</v>
      </c>
      <c r="R44" s="33">
        <v>6.3750423872499157E-2</v>
      </c>
      <c r="S44" s="33">
        <v>0</v>
      </c>
      <c r="T44" s="33">
        <v>0</v>
      </c>
      <c r="U44" s="33">
        <v>0</v>
      </c>
      <c r="V44" s="33">
        <v>0</v>
      </c>
      <c r="W44" s="33">
        <v>0</v>
      </c>
      <c r="X44" s="33">
        <v>0</v>
      </c>
      <c r="Y44" s="33">
        <v>0</v>
      </c>
      <c r="Z44" s="33">
        <v>0</v>
      </c>
      <c r="AA44" s="33">
        <v>0</v>
      </c>
      <c r="AB44" s="33">
        <v>0</v>
      </c>
      <c r="AC44" s="33">
        <v>0</v>
      </c>
      <c r="AD44" s="33">
        <v>0</v>
      </c>
      <c r="AE44" s="33">
        <v>0</v>
      </c>
      <c r="AF44" s="33">
        <v>0</v>
      </c>
      <c r="AG44" s="33">
        <v>0</v>
      </c>
      <c r="AH44" t="s">
        <v>51</v>
      </c>
      <c r="AI44" s="34">
        <v>10</v>
      </c>
    </row>
    <row r="45" spans="1:35" x14ac:dyDescent="0.25">
      <c r="A45" t="s">
        <v>546</v>
      </c>
      <c r="B45" t="s">
        <v>325</v>
      </c>
      <c r="C45" t="s">
        <v>451</v>
      </c>
      <c r="D45" t="s">
        <v>489</v>
      </c>
      <c r="E45" s="33">
        <v>51.655555555555559</v>
      </c>
      <c r="F45" s="33">
        <v>5.6888888888888891</v>
      </c>
      <c r="G45" s="33">
        <v>0</v>
      </c>
      <c r="H45" s="33">
        <v>0</v>
      </c>
      <c r="I45" s="33">
        <v>1.9777777777777779</v>
      </c>
      <c r="J45" s="33">
        <v>0</v>
      </c>
      <c r="K45" s="33">
        <v>0</v>
      </c>
      <c r="L45" s="33">
        <v>1.082222222222222</v>
      </c>
      <c r="M45" s="33">
        <v>5.366666666666668</v>
      </c>
      <c r="N45" s="33">
        <v>0</v>
      </c>
      <c r="O45" s="33">
        <v>0.10389331038933106</v>
      </c>
      <c r="P45" s="33">
        <v>5.4004444444444433</v>
      </c>
      <c r="Q45" s="33">
        <v>2.1853333333333333</v>
      </c>
      <c r="R45" s="33">
        <v>0.14685308668530864</v>
      </c>
      <c r="S45" s="33">
        <v>8.2946666666666697</v>
      </c>
      <c r="T45" s="33">
        <v>0</v>
      </c>
      <c r="U45" s="33">
        <v>0</v>
      </c>
      <c r="V45" s="33">
        <v>0.16057646805764686</v>
      </c>
      <c r="W45" s="33">
        <v>2.3354444444444442</v>
      </c>
      <c r="X45" s="33">
        <v>8.3317777777777771</v>
      </c>
      <c r="Y45" s="33">
        <v>0</v>
      </c>
      <c r="Z45" s="33">
        <v>0.20650677565067754</v>
      </c>
      <c r="AA45" s="33">
        <v>0</v>
      </c>
      <c r="AB45" s="33">
        <v>0</v>
      </c>
      <c r="AC45" s="33">
        <v>0</v>
      </c>
      <c r="AD45" s="33">
        <v>0</v>
      </c>
      <c r="AE45" s="33">
        <v>0</v>
      </c>
      <c r="AF45" s="33">
        <v>0</v>
      </c>
      <c r="AG45" s="33">
        <v>0</v>
      </c>
      <c r="AH45" t="s">
        <v>131</v>
      </c>
      <c r="AI45" s="34">
        <v>10</v>
      </c>
    </row>
    <row r="46" spans="1:35" x14ac:dyDescent="0.25">
      <c r="A46" t="s">
        <v>546</v>
      </c>
      <c r="B46" t="s">
        <v>279</v>
      </c>
      <c r="C46" t="s">
        <v>435</v>
      </c>
      <c r="D46" t="s">
        <v>474</v>
      </c>
      <c r="E46" s="33">
        <v>61.644444444444446</v>
      </c>
      <c r="F46" s="33">
        <v>5.2444444444444445</v>
      </c>
      <c r="G46" s="33">
        <v>0.71111111111111114</v>
      </c>
      <c r="H46" s="33">
        <v>0.38188888888888911</v>
      </c>
      <c r="I46" s="33">
        <v>2.5333333333333332</v>
      </c>
      <c r="J46" s="33">
        <v>0</v>
      </c>
      <c r="K46" s="33">
        <v>0</v>
      </c>
      <c r="L46" s="33">
        <v>4.201888888888889</v>
      </c>
      <c r="M46" s="33">
        <v>4.8983333333333334</v>
      </c>
      <c r="N46" s="33">
        <v>0</v>
      </c>
      <c r="O46" s="33">
        <v>7.9461067051189618E-2</v>
      </c>
      <c r="P46" s="33">
        <v>0</v>
      </c>
      <c r="Q46" s="33">
        <v>4.4286666666666674</v>
      </c>
      <c r="R46" s="33">
        <v>7.1842105263157902E-2</v>
      </c>
      <c r="S46" s="33">
        <v>4.1057777777777771</v>
      </c>
      <c r="T46" s="33">
        <v>4.6564444444444435</v>
      </c>
      <c r="U46" s="33">
        <v>0</v>
      </c>
      <c r="V46" s="33">
        <v>0.14214131218457099</v>
      </c>
      <c r="W46" s="33">
        <v>4.6337777777777784</v>
      </c>
      <c r="X46" s="33">
        <v>9.5350000000000001</v>
      </c>
      <c r="Y46" s="33">
        <v>0</v>
      </c>
      <c r="Z46" s="33">
        <v>0.22984679163662583</v>
      </c>
      <c r="AA46" s="33">
        <v>0</v>
      </c>
      <c r="AB46" s="33">
        <v>5.0222222222222221</v>
      </c>
      <c r="AC46" s="33">
        <v>0</v>
      </c>
      <c r="AD46" s="33">
        <v>0</v>
      </c>
      <c r="AE46" s="33">
        <v>0</v>
      </c>
      <c r="AF46" s="33">
        <v>0</v>
      </c>
      <c r="AG46" s="33">
        <v>0</v>
      </c>
      <c r="AH46" t="s">
        <v>84</v>
      </c>
      <c r="AI46" s="34">
        <v>10</v>
      </c>
    </row>
    <row r="47" spans="1:35" x14ac:dyDescent="0.25">
      <c r="A47" t="s">
        <v>546</v>
      </c>
      <c r="B47" t="s">
        <v>345</v>
      </c>
      <c r="C47" t="s">
        <v>406</v>
      </c>
      <c r="D47" t="s">
        <v>481</v>
      </c>
      <c r="E47" s="33">
        <v>57.911111111111111</v>
      </c>
      <c r="F47" s="33">
        <v>5.6</v>
      </c>
      <c r="G47" s="33">
        <v>0.28888888888888886</v>
      </c>
      <c r="H47" s="33">
        <v>0.28888888888888886</v>
      </c>
      <c r="I47" s="33">
        <v>2.3111111111111109</v>
      </c>
      <c r="J47" s="33">
        <v>0</v>
      </c>
      <c r="K47" s="33">
        <v>0</v>
      </c>
      <c r="L47" s="33">
        <v>2.9318888888888894</v>
      </c>
      <c r="M47" s="33">
        <v>10.460333333333331</v>
      </c>
      <c r="N47" s="33">
        <v>0</v>
      </c>
      <c r="O47" s="33">
        <v>0.18062739831158861</v>
      </c>
      <c r="P47" s="33">
        <v>4.8888888888888893</v>
      </c>
      <c r="Q47" s="33">
        <v>9.8044444444444423</v>
      </c>
      <c r="R47" s="33">
        <v>0.25372217958557175</v>
      </c>
      <c r="S47" s="33">
        <v>3.2536666666666658</v>
      </c>
      <c r="T47" s="33">
        <v>1.4744444444444442</v>
      </c>
      <c r="U47" s="33">
        <v>0</v>
      </c>
      <c r="V47" s="33">
        <v>8.164428242517266E-2</v>
      </c>
      <c r="W47" s="33">
        <v>5.4774444444444441</v>
      </c>
      <c r="X47" s="33">
        <v>2.115555555555555</v>
      </c>
      <c r="Y47" s="33">
        <v>0</v>
      </c>
      <c r="Z47" s="33">
        <v>0.1311147352264006</v>
      </c>
      <c r="AA47" s="33">
        <v>0</v>
      </c>
      <c r="AB47" s="33">
        <v>0</v>
      </c>
      <c r="AC47" s="33">
        <v>0</v>
      </c>
      <c r="AD47" s="33">
        <v>0</v>
      </c>
      <c r="AE47" s="33">
        <v>0</v>
      </c>
      <c r="AF47" s="33">
        <v>0</v>
      </c>
      <c r="AG47" s="33">
        <v>0</v>
      </c>
      <c r="AH47" t="s">
        <v>153</v>
      </c>
      <c r="AI47" s="34">
        <v>10</v>
      </c>
    </row>
    <row r="48" spans="1:35" x14ac:dyDescent="0.25">
      <c r="A48" t="s">
        <v>546</v>
      </c>
      <c r="B48" t="s">
        <v>349</v>
      </c>
      <c r="C48" t="s">
        <v>403</v>
      </c>
      <c r="D48" t="s">
        <v>481</v>
      </c>
      <c r="E48" s="33">
        <v>41.2</v>
      </c>
      <c r="F48" s="33">
        <v>5.4222222222222225</v>
      </c>
      <c r="G48" s="33">
        <v>0.26666666666666666</v>
      </c>
      <c r="H48" s="33">
        <v>0.20666666666666664</v>
      </c>
      <c r="I48" s="33">
        <v>5.1555555555555559</v>
      </c>
      <c r="J48" s="33">
        <v>0</v>
      </c>
      <c r="K48" s="33">
        <v>0</v>
      </c>
      <c r="L48" s="33">
        <v>5.6822222222222214</v>
      </c>
      <c r="M48" s="33">
        <v>5.6</v>
      </c>
      <c r="N48" s="33">
        <v>0</v>
      </c>
      <c r="O48" s="33">
        <v>0.13592233009708737</v>
      </c>
      <c r="P48" s="33">
        <v>3.3333333333333333E-2</v>
      </c>
      <c r="Q48" s="33">
        <v>4.1686666666666659</v>
      </c>
      <c r="R48" s="33">
        <v>0.10199029126213589</v>
      </c>
      <c r="S48" s="33">
        <v>3.8136666666666654</v>
      </c>
      <c r="T48" s="33">
        <v>0</v>
      </c>
      <c r="U48" s="33">
        <v>0</v>
      </c>
      <c r="V48" s="33">
        <v>9.2564724919093816E-2</v>
      </c>
      <c r="W48" s="33">
        <v>4.7524444444444454</v>
      </c>
      <c r="X48" s="33">
        <v>5.1073333333333339</v>
      </c>
      <c r="Y48" s="33">
        <v>0.13333333333333333</v>
      </c>
      <c r="Z48" s="33">
        <v>0.24255124056094932</v>
      </c>
      <c r="AA48" s="33">
        <v>0</v>
      </c>
      <c r="AB48" s="33">
        <v>0</v>
      </c>
      <c r="AC48" s="33">
        <v>0</v>
      </c>
      <c r="AD48" s="33">
        <v>0</v>
      </c>
      <c r="AE48" s="33">
        <v>0</v>
      </c>
      <c r="AF48" s="33">
        <v>0</v>
      </c>
      <c r="AG48" s="33">
        <v>0</v>
      </c>
      <c r="AH48" t="s">
        <v>157</v>
      </c>
      <c r="AI48" s="34">
        <v>10</v>
      </c>
    </row>
    <row r="49" spans="1:35" x14ac:dyDescent="0.25">
      <c r="A49" t="s">
        <v>546</v>
      </c>
      <c r="B49" t="s">
        <v>358</v>
      </c>
      <c r="C49" t="s">
        <v>459</v>
      </c>
      <c r="D49" t="s">
        <v>479</v>
      </c>
      <c r="E49" s="33">
        <v>70.611111111111114</v>
      </c>
      <c r="F49" s="33">
        <v>11.377777777777778</v>
      </c>
      <c r="G49" s="33">
        <v>0.46666666666666667</v>
      </c>
      <c r="H49" s="33">
        <v>0.313</v>
      </c>
      <c r="I49" s="33">
        <v>1.8333333333333333</v>
      </c>
      <c r="J49" s="33">
        <v>0</v>
      </c>
      <c r="K49" s="33">
        <v>0</v>
      </c>
      <c r="L49" s="33">
        <v>8.5818888888888889</v>
      </c>
      <c r="M49" s="33">
        <v>5.0106666666666664</v>
      </c>
      <c r="N49" s="33">
        <v>4.2178888888888899</v>
      </c>
      <c r="O49" s="33">
        <v>0.13069551534225018</v>
      </c>
      <c r="P49" s="33">
        <v>4.8000000000000016</v>
      </c>
      <c r="Q49" s="33">
        <v>9.2074444444444428</v>
      </c>
      <c r="R49" s="33">
        <v>0.19837450826121164</v>
      </c>
      <c r="S49" s="33">
        <v>4.5023333333333317</v>
      </c>
      <c r="T49" s="33">
        <v>10.438333333333334</v>
      </c>
      <c r="U49" s="33">
        <v>0</v>
      </c>
      <c r="V49" s="33">
        <v>0.2115908733280881</v>
      </c>
      <c r="W49" s="33">
        <v>4.2194444444444468</v>
      </c>
      <c r="X49" s="33">
        <v>12.38211111111111</v>
      </c>
      <c r="Y49" s="33">
        <v>0</v>
      </c>
      <c r="Z49" s="33">
        <v>0.23511250983477577</v>
      </c>
      <c r="AA49" s="33">
        <v>0</v>
      </c>
      <c r="AB49" s="33">
        <v>0</v>
      </c>
      <c r="AC49" s="33">
        <v>0</v>
      </c>
      <c r="AD49" s="33">
        <v>0</v>
      </c>
      <c r="AE49" s="33">
        <v>0</v>
      </c>
      <c r="AF49" s="33">
        <v>0</v>
      </c>
      <c r="AG49" s="33">
        <v>0.25555555555555554</v>
      </c>
      <c r="AH49" t="s">
        <v>166</v>
      </c>
      <c r="AI49" s="34">
        <v>10</v>
      </c>
    </row>
    <row r="50" spans="1:35" x14ac:dyDescent="0.25">
      <c r="A50" t="s">
        <v>546</v>
      </c>
      <c r="B50" t="s">
        <v>361</v>
      </c>
      <c r="C50" t="s">
        <v>466</v>
      </c>
      <c r="D50" t="s">
        <v>481</v>
      </c>
      <c r="E50" s="33">
        <v>32.911111111111111</v>
      </c>
      <c r="F50" s="33">
        <v>5.6888888888888891</v>
      </c>
      <c r="G50" s="33">
        <v>0.4</v>
      </c>
      <c r="H50" s="33">
        <v>9.166666666666666E-2</v>
      </c>
      <c r="I50" s="33">
        <v>5.6888888888888891</v>
      </c>
      <c r="J50" s="33">
        <v>0</v>
      </c>
      <c r="K50" s="33">
        <v>0</v>
      </c>
      <c r="L50" s="33">
        <v>1.4781111111111118</v>
      </c>
      <c r="M50" s="33">
        <v>5.4377777777777778</v>
      </c>
      <c r="N50" s="33">
        <v>0</v>
      </c>
      <c r="O50" s="33">
        <v>0.16522619851451723</v>
      </c>
      <c r="P50" s="33">
        <v>0</v>
      </c>
      <c r="Q50" s="33">
        <v>0</v>
      </c>
      <c r="R50" s="33">
        <v>0</v>
      </c>
      <c r="S50" s="33">
        <v>2.3992222222222219</v>
      </c>
      <c r="T50" s="33">
        <v>4.1359999999999992</v>
      </c>
      <c r="U50" s="33">
        <v>0</v>
      </c>
      <c r="V50" s="33">
        <v>0.19857191087103304</v>
      </c>
      <c r="W50" s="33">
        <v>4.7921111111111117</v>
      </c>
      <c r="X50" s="33">
        <v>5.128333333333333</v>
      </c>
      <c r="Y50" s="33">
        <v>0</v>
      </c>
      <c r="Z50" s="33">
        <v>0.30143146522619857</v>
      </c>
      <c r="AA50" s="33">
        <v>0</v>
      </c>
      <c r="AB50" s="33">
        <v>0</v>
      </c>
      <c r="AC50" s="33">
        <v>0</v>
      </c>
      <c r="AD50" s="33">
        <v>0</v>
      </c>
      <c r="AE50" s="33">
        <v>0</v>
      </c>
      <c r="AF50" s="33">
        <v>0</v>
      </c>
      <c r="AG50" s="33">
        <v>0</v>
      </c>
      <c r="AH50" t="s">
        <v>169</v>
      </c>
      <c r="AI50" s="34">
        <v>10</v>
      </c>
    </row>
    <row r="51" spans="1:35" x14ac:dyDescent="0.25">
      <c r="A51" t="s">
        <v>546</v>
      </c>
      <c r="B51" t="s">
        <v>210</v>
      </c>
      <c r="C51" t="s">
        <v>407</v>
      </c>
      <c r="D51" t="s">
        <v>482</v>
      </c>
      <c r="E51" s="33">
        <v>57.533333333333331</v>
      </c>
      <c r="F51" s="33">
        <v>5.5</v>
      </c>
      <c r="G51" s="33">
        <v>0</v>
      </c>
      <c r="H51" s="33">
        <v>0</v>
      </c>
      <c r="I51" s="33">
        <v>0</v>
      </c>
      <c r="J51" s="33">
        <v>0</v>
      </c>
      <c r="K51" s="33">
        <v>0</v>
      </c>
      <c r="L51" s="33">
        <v>0</v>
      </c>
      <c r="M51" s="33">
        <v>8.8527777777777779</v>
      </c>
      <c r="N51" s="33">
        <v>0</v>
      </c>
      <c r="O51" s="33">
        <v>0.15387215140981075</v>
      </c>
      <c r="P51" s="33">
        <v>4.9833333333333334</v>
      </c>
      <c r="Q51" s="33">
        <v>9.0638888888888882</v>
      </c>
      <c r="R51" s="33">
        <v>0.24415797605252992</v>
      </c>
      <c r="S51" s="33">
        <v>0</v>
      </c>
      <c r="T51" s="33">
        <v>0</v>
      </c>
      <c r="U51" s="33">
        <v>0</v>
      </c>
      <c r="V51" s="33">
        <v>0</v>
      </c>
      <c r="W51" s="33">
        <v>0</v>
      </c>
      <c r="X51" s="33">
        <v>0</v>
      </c>
      <c r="Y51" s="33">
        <v>0</v>
      </c>
      <c r="Z51" s="33">
        <v>0</v>
      </c>
      <c r="AA51" s="33">
        <v>0</v>
      </c>
      <c r="AB51" s="33">
        <v>0</v>
      </c>
      <c r="AC51" s="33">
        <v>0</v>
      </c>
      <c r="AD51" s="33">
        <v>0</v>
      </c>
      <c r="AE51" s="33">
        <v>0</v>
      </c>
      <c r="AF51" s="33">
        <v>0</v>
      </c>
      <c r="AG51" s="33">
        <v>0</v>
      </c>
      <c r="AH51" t="s">
        <v>15</v>
      </c>
      <c r="AI51" s="34">
        <v>10</v>
      </c>
    </row>
    <row r="52" spans="1:35" x14ac:dyDescent="0.25">
      <c r="A52" t="s">
        <v>546</v>
      </c>
      <c r="B52" t="s">
        <v>227</v>
      </c>
      <c r="C52" t="s">
        <v>422</v>
      </c>
      <c r="D52" t="s">
        <v>488</v>
      </c>
      <c r="E52" s="33">
        <v>73.166666666666671</v>
      </c>
      <c r="F52" s="33">
        <v>5.6888888888888891</v>
      </c>
      <c r="G52" s="33">
        <v>0.65555555555555556</v>
      </c>
      <c r="H52" s="33">
        <v>0.40866666666666668</v>
      </c>
      <c r="I52" s="33">
        <v>1.3666666666666667</v>
      </c>
      <c r="J52" s="33">
        <v>0</v>
      </c>
      <c r="K52" s="33">
        <v>0</v>
      </c>
      <c r="L52" s="33">
        <v>1.4028888888888889</v>
      </c>
      <c r="M52" s="33">
        <v>4.9240000000000013</v>
      </c>
      <c r="N52" s="33">
        <v>5.3413333333333339</v>
      </c>
      <c r="O52" s="33">
        <v>0.14030068337129842</v>
      </c>
      <c r="P52" s="33">
        <v>4.381333333333334</v>
      </c>
      <c r="Q52" s="33">
        <v>5.1164444444444444</v>
      </c>
      <c r="R52" s="33">
        <v>0.12981017463933181</v>
      </c>
      <c r="S52" s="33">
        <v>5.6888888888888891</v>
      </c>
      <c r="T52" s="33">
        <v>5.7824444444444438</v>
      </c>
      <c r="U52" s="33">
        <v>0</v>
      </c>
      <c r="V52" s="33">
        <v>0.15678359908883827</v>
      </c>
      <c r="W52" s="33">
        <v>4.8183333333333342</v>
      </c>
      <c r="X52" s="33">
        <v>4.6609999999999996</v>
      </c>
      <c r="Y52" s="33">
        <v>0</v>
      </c>
      <c r="Z52" s="33">
        <v>0.12955808656036444</v>
      </c>
      <c r="AA52" s="33">
        <v>0</v>
      </c>
      <c r="AB52" s="33">
        <v>0</v>
      </c>
      <c r="AC52" s="33">
        <v>0</v>
      </c>
      <c r="AD52" s="33">
        <v>0</v>
      </c>
      <c r="AE52" s="33">
        <v>0</v>
      </c>
      <c r="AF52" s="33">
        <v>0</v>
      </c>
      <c r="AG52" s="33">
        <v>0</v>
      </c>
      <c r="AH52" t="s">
        <v>32</v>
      </c>
      <c r="AI52" s="34">
        <v>10</v>
      </c>
    </row>
    <row r="53" spans="1:35" x14ac:dyDescent="0.25">
      <c r="A53" t="s">
        <v>546</v>
      </c>
      <c r="B53" t="s">
        <v>290</v>
      </c>
      <c r="C53" t="s">
        <v>425</v>
      </c>
      <c r="D53" t="s">
        <v>473</v>
      </c>
      <c r="E53" s="33">
        <v>54.144444444444446</v>
      </c>
      <c r="F53" s="33">
        <v>5.5111111111111111</v>
      </c>
      <c r="G53" s="33">
        <v>0</v>
      </c>
      <c r="H53" s="33">
        <v>0</v>
      </c>
      <c r="I53" s="33">
        <v>1.5444444444444445</v>
      </c>
      <c r="J53" s="33">
        <v>0</v>
      </c>
      <c r="K53" s="33">
        <v>0</v>
      </c>
      <c r="L53" s="33">
        <v>0.60766666666666691</v>
      </c>
      <c r="M53" s="33">
        <v>3.9882222222222223</v>
      </c>
      <c r="N53" s="33">
        <v>5.0112222222222229</v>
      </c>
      <c r="O53" s="33">
        <v>0.16621177919146318</v>
      </c>
      <c r="P53" s="33">
        <v>4.8223333333333329</v>
      </c>
      <c r="Q53" s="33">
        <v>5.9285555555555547</v>
      </c>
      <c r="R53" s="33">
        <v>0.19855940898830288</v>
      </c>
      <c r="S53" s="33">
        <v>1.3624444444444446</v>
      </c>
      <c r="T53" s="33">
        <v>2.7747777777777776</v>
      </c>
      <c r="U53" s="33">
        <v>0</v>
      </c>
      <c r="V53" s="33">
        <v>7.6410835214446957E-2</v>
      </c>
      <c r="W53" s="33">
        <v>0.95455555555555571</v>
      </c>
      <c r="X53" s="33">
        <v>2.9898888888888888</v>
      </c>
      <c r="Y53" s="33">
        <v>0</v>
      </c>
      <c r="Z53" s="33">
        <v>7.2850400164169923E-2</v>
      </c>
      <c r="AA53" s="33">
        <v>0.96666666666666667</v>
      </c>
      <c r="AB53" s="33">
        <v>0</v>
      </c>
      <c r="AC53" s="33">
        <v>0</v>
      </c>
      <c r="AD53" s="33">
        <v>0</v>
      </c>
      <c r="AE53" s="33">
        <v>0</v>
      </c>
      <c r="AF53" s="33">
        <v>0</v>
      </c>
      <c r="AG53" s="33">
        <v>0</v>
      </c>
      <c r="AH53" t="s">
        <v>95</v>
      </c>
      <c r="AI53" s="34">
        <v>10</v>
      </c>
    </row>
    <row r="54" spans="1:35" x14ac:dyDescent="0.25">
      <c r="A54" t="s">
        <v>546</v>
      </c>
      <c r="B54" t="s">
        <v>334</v>
      </c>
      <c r="C54" t="s">
        <v>415</v>
      </c>
      <c r="D54" t="s">
        <v>479</v>
      </c>
      <c r="E54" s="33">
        <v>110.6</v>
      </c>
      <c r="F54" s="33">
        <v>5.2</v>
      </c>
      <c r="G54" s="33">
        <v>0.57777777777777772</v>
      </c>
      <c r="H54" s="33">
        <v>0</v>
      </c>
      <c r="I54" s="33">
        <v>5.6</v>
      </c>
      <c r="J54" s="33">
        <v>0</v>
      </c>
      <c r="K54" s="33">
        <v>0</v>
      </c>
      <c r="L54" s="33">
        <v>2.9665555555555558</v>
      </c>
      <c r="M54" s="33">
        <v>14.408333333333333</v>
      </c>
      <c r="N54" s="33">
        <v>0</v>
      </c>
      <c r="O54" s="33">
        <v>0.13027426160337555</v>
      </c>
      <c r="P54" s="33">
        <v>4.9777777777777779</v>
      </c>
      <c r="Q54" s="33">
        <v>18.125</v>
      </c>
      <c r="R54" s="33">
        <v>0.20888587502511555</v>
      </c>
      <c r="S54" s="33">
        <v>3.6552222222222226</v>
      </c>
      <c r="T54" s="33">
        <v>6.7246666666666686</v>
      </c>
      <c r="U54" s="33">
        <v>0</v>
      </c>
      <c r="V54" s="33">
        <v>9.3850713281093054E-2</v>
      </c>
      <c r="W54" s="33">
        <v>4.9759999999999991</v>
      </c>
      <c r="X54" s="33">
        <v>10.881444444444446</v>
      </c>
      <c r="Y54" s="33">
        <v>0</v>
      </c>
      <c r="Z54" s="33">
        <v>0.14337653204741813</v>
      </c>
      <c r="AA54" s="33">
        <v>0</v>
      </c>
      <c r="AB54" s="33">
        <v>0</v>
      </c>
      <c r="AC54" s="33">
        <v>0</v>
      </c>
      <c r="AD54" s="33">
        <v>0</v>
      </c>
      <c r="AE54" s="33">
        <v>0</v>
      </c>
      <c r="AF54" s="33">
        <v>0</v>
      </c>
      <c r="AG54" s="33">
        <v>0</v>
      </c>
      <c r="AH54" t="s">
        <v>141</v>
      </c>
      <c r="AI54" s="34">
        <v>10</v>
      </c>
    </row>
    <row r="55" spans="1:35" x14ac:dyDescent="0.25">
      <c r="A55" t="s">
        <v>546</v>
      </c>
      <c r="B55" t="s">
        <v>256</v>
      </c>
      <c r="C55" t="s">
        <v>437</v>
      </c>
      <c r="D55" t="s">
        <v>482</v>
      </c>
      <c r="E55" s="33">
        <v>70.144444444444446</v>
      </c>
      <c r="F55" s="33">
        <v>5.0999999999999996</v>
      </c>
      <c r="G55" s="33">
        <v>0.66666666666666663</v>
      </c>
      <c r="H55" s="33">
        <v>0</v>
      </c>
      <c r="I55" s="33">
        <v>0</v>
      </c>
      <c r="J55" s="33">
        <v>0</v>
      </c>
      <c r="K55" s="33">
        <v>7.7777777777777779E-2</v>
      </c>
      <c r="L55" s="33">
        <v>0</v>
      </c>
      <c r="M55" s="33">
        <v>0</v>
      </c>
      <c r="N55" s="33">
        <v>17.377777777777776</v>
      </c>
      <c r="O55" s="33">
        <v>0.24774275304926341</v>
      </c>
      <c r="P55" s="33">
        <v>0</v>
      </c>
      <c r="Q55" s="33">
        <v>26.505555555555556</v>
      </c>
      <c r="R55" s="33">
        <v>0.37787105971804213</v>
      </c>
      <c r="S55" s="33">
        <v>0</v>
      </c>
      <c r="T55" s="33">
        <v>0</v>
      </c>
      <c r="U55" s="33">
        <v>0</v>
      </c>
      <c r="V55" s="33">
        <v>0</v>
      </c>
      <c r="W55" s="33">
        <v>0</v>
      </c>
      <c r="X55" s="33">
        <v>0</v>
      </c>
      <c r="Y55" s="33">
        <v>0</v>
      </c>
      <c r="Z55" s="33">
        <v>0</v>
      </c>
      <c r="AA55" s="33">
        <v>0</v>
      </c>
      <c r="AB55" s="33">
        <v>0</v>
      </c>
      <c r="AC55" s="33">
        <v>0</v>
      </c>
      <c r="AD55" s="33">
        <v>0</v>
      </c>
      <c r="AE55" s="33">
        <v>0</v>
      </c>
      <c r="AF55" s="33">
        <v>0</v>
      </c>
      <c r="AG55" s="33">
        <v>0.28888888888888886</v>
      </c>
      <c r="AH55" t="s">
        <v>61</v>
      </c>
      <c r="AI55" s="34">
        <v>10</v>
      </c>
    </row>
    <row r="56" spans="1:35" x14ac:dyDescent="0.25">
      <c r="A56" t="s">
        <v>546</v>
      </c>
      <c r="B56" t="s">
        <v>317</v>
      </c>
      <c r="C56" t="s">
        <v>454</v>
      </c>
      <c r="D56" t="s">
        <v>481</v>
      </c>
      <c r="E56" s="33">
        <v>46.533333333333331</v>
      </c>
      <c r="F56" s="33">
        <v>5.2444444444444445</v>
      </c>
      <c r="G56" s="33">
        <v>0</v>
      </c>
      <c r="H56" s="33">
        <v>0</v>
      </c>
      <c r="I56" s="33">
        <v>0</v>
      </c>
      <c r="J56" s="33">
        <v>0</v>
      </c>
      <c r="K56" s="33">
        <v>0</v>
      </c>
      <c r="L56" s="33">
        <v>0.2901111111111111</v>
      </c>
      <c r="M56" s="33">
        <v>10.061111111111112</v>
      </c>
      <c r="N56" s="33">
        <v>0</v>
      </c>
      <c r="O56" s="33">
        <v>0.21621298949379181</v>
      </c>
      <c r="P56" s="33">
        <v>3.5277777777777777</v>
      </c>
      <c r="Q56" s="33">
        <v>4.2611111111111111</v>
      </c>
      <c r="R56" s="33">
        <v>0.16738299904489018</v>
      </c>
      <c r="S56" s="33">
        <v>5.5425555555555563</v>
      </c>
      <c r="T56" s="33">
        <v>5.806111111111111</v>
      </c>
      <c r="U56" s="33">
        <v>0</v>
      </c>
      <c r="V56" s="33">
        <v>0.24388252148997136</v>
      </c>
      <c r="W56" s="33">
        <v>5.7850000000000001</v>
      </c>
      <c r="X56" s="33">
        <v>4.6488888888888891</v>
      </c>
      <c r="Y56" s="33">
        <v>0</v>
      </c>
      <c r="Z56" s="33">
        <v>0.22422397325692456</v>
      </c>
      <c r="AA56" s="33">
        <v>0</v>
      </c>
      <c r="AB56" s="33">
        <v>0</v>
      </c>
      <c r="AC56" s="33">
        <v>0</v>
      </c>
      <c r="AD56" s="33">
        <v>0</v>
      </c>
      <c r="AE56" s="33">
        <v>0</v>
      </c>
      <c r="AF56" s="33">
        <v>0</v>
      </c>
      <c r="AG56" s="33">
        <v>0</v>
      </c>
      <c r="AH56" t="s">
        <v>122</v>
      </c>
      <c r="AI56" s="34">
        <v>10</v>
      </c>
    </row>
    <row r="57" spans="1:35" x14ac:dyDescent="0.25">
      <c r="A57" t="s">
        <v>546</v>
      </c>
      <c r="B57" t="s">
        <v>354</v>
      </c>
      <c r="C57" t="s">
        <v>397</v>
      </c>
      <c r="D57" t="s">
        <v>492</v>
      </c>
      <c r="E57" s="33">
        <v>79.988888888888894</v>
      </c>
      <c r="F57" s="33">
        <v>5.0666666666666664</v>
      </c>
      <c r="G57" s="33">
        <v>0.73333333333333328</v>
      </c>
      <c r="H57" s="33">
        <v>0.37399999999999994</v>
      </c>
      <c r="I57" s="33">
        <v>2.7555555555555555</v>
      </c>
      <c r="J57" s="33">
        <v>0</v>
      </c>
      <c r="K57" s="33">
        <v>0</v>
      </c>
      <c r="L57" s="33">
        <v>8.6414444444444456</v>
      </c>
      <c r="M57" s="33">
        <v>10.010999999999996</v>
      </c>
      <c r="N57" s="33">
        <v>0</v>
      </c>
      <c r="O57" s="33">
        <v>0.12515488262258639</v>
      </c>
      <c r="P57" s="33">
        <v>0</v>
      </c>
      <c r="Q57" s="33">
        <v>7.3702222222222238</v>
      </c>
      <c r="R57" s="33">
        <v>9.2140575079872222E-2</v>
      </c>
      <c r="S57" s="33">
        <v>9.1046666666666667</v>
      </c>
      <c r="T57" s="33">
        <v>5.2661111111111101</v>
      </c>
      <c r="U57" s="33">
        <v>0</v>
      </c>
      <c r="V57" s="33">
        <v>0.17965967495485483</v>
      </c>
      <c r="W57" s="33">
        <v>5.0716666666666672</v>
      </c>
      <c r="X57" s="33">
        <v>12.238222222222225</v>
      </c>
      <c r="Y57" s="33">
        <v>0</v>
      </c>
      <c r="Z57" s="33">
        <v>0.21640366717599668</v>
      </c>
      <c r="AA57" s="33">
        <v>0</v>
      </c>
      <c r="AB57" s="33">
        <v>5.2</v>
      </c>
      <c r="AC57" s="33">
        <v>0</v>
      </c>
      <c r="AD57" s="33">
        <v>0</v>
      </c>
      <c r="AE57" s="33">
        <v>7.7777777777777779E-2</v>
      </c>
      <c r="AF57" s="33">
        <v>0</v>
      </c>
      <c r="AG57" s="33">
        <v>0</v>
      </c>
      <c r="AH57" t="s">
        <v>162</v>
      </c>
      <c r="AI57" s="34">
        <v>10</v>
      </c>
    </row>
    <row r="58" spans="1:35" x14ac:dyDescent="0.25">
      <c r="A58" t="s">
        <v>546</v>
      </c>
      <c r="B58" t="s">
        <v>382</v>
      </c>
      <c r="C58" t="s">
        <v>397</v>
      </c>
      <c r="D58" t="s">
        <v>492</v>
      </c>
      <c r="E58" s="33">
        <v>23.511111111111113</v>
      </c>
      <c r="F58" s="33">
        <v>16.077777777777779</v>
      </c>
      <c r="G58" s="33">
        <v>0</v>
      </c>
      <c r="H58" s="33">
        <v>0</v>
      </c>
      <c r="I58" s="33">
        <v>0</v>
      </c>
      <c r="J58" s="33">
        <v>0</v>
      </c>
      <c r="K58" s="33">
        <v>0</v>
      </c>
      <c r="L58" s="33">
        <v>0</v>
      </c>
      <c r="M58" s="33">
        <v>5.4749999999999996</v>
      </c>
      <c r="N58" s="33">
        <v>0</v>
      </c>
      <c r="O58" s="33">
        <v>0.23286862003780714</v>
      </c>
      <c r="P58" s="33">
        <v>5.3916666666666666</v>
      </c>
      <c r="Q58" s="33">
        <v>0</v>
      </c>
      <c r="R58" s="33">
        <v>0.22932419659735348</v>
      </c>
      <c r="S58" s="33">
        <v>0</v>
      </c>
      <c r="T58" s="33">
        <v>0</v>
      </c>
      <c r="U58" s="33">
        <v>0</v>
      </c>
      <c r="V58" s="33">
        <v>0</v>
      </c>
      <c r="W58" s="33">
        <v>0</v>
      </c>
      <c r="X58" s="33">
        <v>1.1111111111111111E-3</v>
      </c>
      <c r="Y58" s="33">
        <v>6.4555555555555557</v>
      </c>
      <c r="Z58" s="33">
        <v>0.27462192816635161</v>
      </c>
      <c r="AA58" s="33">
        <v>0</v>
      </c>
      <c r="AB58" s="33">
        <v>0</v>
      </c>
      <c r="AC58" s="33">
        <v>0</v>
      </c>
      <c r="AD58" s="33">
        <v>0</v>
      </c>
      <c r="AE58" s="33">
        <v>0</v>
      </c>
      <c r="AF58" s="33">
        <v>0</v>
      </c>
      <c r="AG58" s="33">
        <v>0</v>
      </c>
      <c r="AH58" t="s">
        <v>190</v>
      </c>
      <c r="AI58" s="34">
        <v>10</v>
      </c>
    </row>
    <row r="59" spans="1:35" x14ac:dyDescent="0.25">
      <c r="A59" t="s">
        <v>546</v>
      </c>
      <c r="B59" t="s">
        <v>239</v>
      </c>
      <c r="C59" t="s">
        <v>386</v>
      </c>
      <c r="D59" t="s">
        <v>476</v>
      </c>
      <c r="E59" s="33">
        <v>62.755555555555553</v>
      </c>
      <c r="F59" s="33">
        <v>5.4777777777777779</v>
      </c>
      <c r="G59" s="33">
        <v>0.74444444444444446</v>
      </c>
      <c r="H59" s="33">
        <v>0.39288888888888907</v>
      </c>
      <c r="I59" s="33">
        <v>0</v>
      </c>
      <c r="J59" s="33">
        <v>0</v>
      </c>
      <c r="K59" s="33">
        <v>0</v>
      </c>
      <c r="L59" s="33">
        <v>0.34888888888888886</v>
      </c>
      <c r="M59" s="33">
        <v>6.0397777777777781</v>
      </c>
      <c r="N59" s="33">
        <v>5.0122222222222215</v>
      </c>
      <c r="O59" s="33">
        <v>0.17611189801699717</v>
      </c>
      <c r="P59" s="33">
        <v>7.302777777777778</v>
      </c>
      <c r="Q59" s="33">
        <v>0.34455555555555556</v>
      </c>
      <c r="R59" s="33">
        <v>0.12185906515580738</v>
      </c>
      <c r="S59" s="33">
        <v>3.7877777777777775</v>
      </c>
      <c r="T59" s="33">
        <v>6.1508888888888897</v>
      </c>
      <c r="U59" s="33">
        <v>0</v>
      </c>
      <c r="V59" s="33">
        <v>0.15837110481586403</v>
      </c>
      <c r="W59" s="33">
        <v>3.1242222222222225</v>
      </c>
      <c r="X59" s="33">
        <v>5.0951111111111116</v>
      </c>
      <c r="Y59" s="33">
        <v>0</v>
      </c>
      <c r="Z59" s="33">
        <v>0.13097379603399437</v>
      </c>
      <c r="AA59" s="33">
        <v>0</v>
      </c>
      <c r="AB59" s="33">
        <v>0</v>
      </c>
      <c r="AC59" s="33">
        <v>0</v>
      </c>
      <c r="AD59" s="33">
        <v>0</v>
      </c>
      <c r="AE59" s="33">
        <v>0</v>
      </c>
      <c r="AF59" s="33">
        <v>0</v>
      </c>
      <c r="AG59" s="33">
        <v>0</v>
      </c>
      <c r="AH59" t="s">
        <v>44</v>
      </c>
      <c r="AI59" s="34">
        <v>10</v>
      </c>
    </row>
    <row r="60" spans="1:35" x14ac:dyDescent="0.25">
      <c r="A60" t="s">
        <v>546</v>
      </c>
      <c r="B60" t="s">
        <v>243</v>
      </c>
      <c r="C60" t="s">
        <v>418</v>
      </c>
      <c r="D60" t="s">
        <v>487</v>
      </c>
      <c r="E60" s="33">
        <v>63.56666666666667</v>
      </c>
      <c r="F60" s="33">
        <v>3.911111111111111</v>
      </c>
      <c r="G60" s="33">
        <v>0.65555555555555556</v>
      </c>
      <c r="H60" s="33">
        <v>0.34955555555555562</v>
      </c>
      <c r="I60" s="33">
        <v>3.4666666666666668</v>
      </c>
      <c r="J60" s="33">
        <v>0</v>
      </c>
      <c r="K60" s="33">
        <v>0</v>
      </c>
      <c r="L60" s="33">
        <v>1.197888888888889</v>
      </c>
      <c r="M60" s="33">
        <v>4.6661111111111122</v>
      </c>
      <c r="N60" s="33">
        <v>5.0113333333333321</v>
      </c>
      <c r="O60" s="33">
        <v>0.15224086698129696</v>
      </c>
      <c r="P60" s="33">
        <v>3.3473333333333346</v>
      </c>
      <c r="Q60" s="33">
        <v>5.4895555555555564</v>
      </c>
      <c r="R60" s="33">
        <v>0.13901765425624893</v>
      </c>
      <c r="S60" s="33">
        <v>1.8357777777777777</v>
      </c>
      <c r="T60" s="33">
        <v>1.9199999999999997</v>
      </c>
      <c r="U60" s="33">
        <v>0</v>
      </c>
      <c r="V60" s="33">
        <v>5.908407621045271E-2</v>
      </c>
      <c r="W60" s="33">
        <v>5.4342222222222221</v>
      </c>
      <c r="X60" s="33">
        <v>0.37122222222222218</v>
      </c>
      <c r="Y60" s="33">
        <v>0</v>
      </c>
      <c r="Z60" s="33">
        <v>9.1328439084076202E-2</v>
      </c>
      <c r="AA60" s="33">
        <v>0.14444444444444443</v>
      </c>
      <c r="AB60" s="33">
        <v>0</v>
      </c>
      <c r="AC60" s="33">
        <v>0</v>
      </c>
      <c r="AD60" s="33">
        <v>0</v>
      </c>
      <c r="AE60" s="33">
        <v>0</v>
      </c>
      <c r="AF60" s="33">
        <v>0</v>
      </c>
      <c r="AG60" s="33">
        <v>0</v>
      </c>
      <c r="AH60" t="s">
        <v>48</v>
      </c>
      <c r="AI60" s="34">
        <v>10</v>
      </c>
    </row>
    <row r="61" spans="1:35" x14ac:dyDescent="0.25">
      <c r="A61" t="s">
        <v>546</v>
      </c>
      <c r="B61" t="s">
        <v>383</v>
      </c>
      <c r="C61" t="s">
        <v>468</v>
      </c>
      <c r="D61" t="s">
        <v>488</v>
      </c>
      <c r="E61" s="33">
        <v>17.588888888888889</v>
      </c>
      <c r="F61" s="33">
        <v>7.7777777777777779E-2</v>
      </c>
      <c r="G61" s="33">
        <v>0</v>
      </c>
      <c r="H61" s="33">
        <v>0</v>
      </c>
      <c r="I61" s="33">
        <v>0</v>
      </c>
      <c r="J61" s="33">
        <v>0</v>
      </c>
      <c r="K61" s="33">
        <v>0</v>
      </c>
      <c r="L61" s="33">
        <v>0</v>
      </c>
      <c r="M61" s="33">
        <v>0</v>
      </c>
      <c r="N61" s="33">
        <v>1.1083333333333334</v>
      </c>
      <c r="O61" s="33">
        <v>6.3013265950726469E-2</v>
      </c>
      <c r="P61" s="33">
        <v>5.15</v>
      </c>
      <c r="Q61" s="33">
        <v>3.1777777777777776</v>
      </c>
      <c r="R61" s="33">
        <v>0.47346809854706251</v>
      </c>
      <c r="S61" s="33">
        <v>0</v>
      </c>
      <c r="T61" s="33">
        <v>0</v>
      </c>
      <c r="U61" s="33">
        <v>0</v>
      </c>
      <c r="V61" s="33">
        <v>0</v>
      </c>
      <c r="W61" s="33">
        <v>0</v>
      </c>
      <c r="X61" s="33">
        <v>0</v>
      </c>
      <c r="Y61" s="33">
        <v>0</v>
      </c>
      <c r="Z61" s="33">
        <v>0</v>
      </c>
      <c r="AA61" s="33">
        <v>0</v>
      </c>
      <c r="AB61" s="33">
        <v>0</v>
      </c>
      <c r="AC61" s="33">
        <v>0</v>
      </c>
      <c r="AD61" s="33">
        <v>0</v>
      </c>
      <c r="AE61" s="33">
        <v>0</v>
      </c>
      <c r="AF61" s="33">
        <v>0</v>
      </c>
      <c r="AG61" s="33">
        <v>0</v>
      </c>
      <c r="AH61" t="s">
        <v>191</v>
      </c>
      <c r="AI61" s="34">
        <v>10</v>
      </c>
    </row>
    <row r="62" spans="1:35" x14ac:dyDescent="0.25">
      <c r="A62" t="s">
        <v>546</v>
      </c>
      <c r="B62" t="s">
        <v>327</v>
      </c>
      <c r="C62" t="s">
        <v>406</v>
      </c>
      <c r="D62" t="s">
        <v>481</v>
      </c>
      <c r="E62" s="33">
        <v>103.82222222222222</v>
      </c>
      <c r="F62" s="33">
        <v>3.911111111111111</v>
      </c>
      <c r="G62" s="33">
        <v>0</v>
      </c>
      <c r="H62" s="33">
        <v>0</v>
      </c>
      <c r="I62" s="33">
        <v>1.6</v>
      </c>
      <c r="J62" s="33">
        <v>0</v>
      </c>
      <c r="K62" s="33">
        <v>0</v>
      </c>
      <c r="L62" s="33">
        <v>1.2490000000000003</v>
      </c>
      <c r="M62" s="33">
        <v>12.636111111111111</v>
      </c>
      <c r="N62" s="33">
        <v>0</v>
      </c>
      <c r="O62" s="33">
        <v>0.12170911815068493</v>
      </c>
      <c r="P62" s="33">
        <v>4.7805555555555559</v>
      </c>
      <c r="Q62" s="33">
        <v>7.7249999999999996</v>
      </c>
      <c r="R62" s="33">
        <v>0.12045162671232877</v>
      </c>
      <c r="S62" s="33">
        <v>5.6713333333333331</v>
      </c>
      <c r="T62" s="33">
        <v>3.7576666666666667</v>
      </c>
      <c r="U62" s="33">
        <v>0</v>
      </c>
      <c r="V62" s="33">
        <v>9.0818707191780826E-2</v>
      </c>
      <c r="W62" s="33">
        <v>5.4367777777777766</v>
      </c>
      <c r="X62" s="33">
        <v>5.431333333333332</v>
      </c>
      <c r="Y62" s="33">
        <v>0</v>
      </c>
      <c r="Z62" s="33">
        <v>0.10468000856164381</v>
      </c>
      <c r="AA62" s="33">
        <v>0</v>
      </c>
      <c r="AB62" s="33">
        <v>0</v>
      </c>
      <c r="AC62" s="33">
        <v>0</v>
      </c>
      <c r="AD62" s="33">
        <v>0</v>
      </c>
      <c r="AE62" s="33">
        <v>0</v>
      </c>
      <c r="AF62" s="33">
        <v>0</v>
      </c>
      <c r="AG62" s="33">
        <v>0.45555555555555555</v>
      </c>
      <c r="AH62" t="s">
        <v>133</v>
      </c>
      <c r="AI62" s="34">
        <v>10</v>
      </c>
    </row>
    <row r="63" spans="1:35" x14ac:dyDescent="0.25">
      <c r="A63" t="s">
        <v>546</v>
      </c>
      <c r="B63" t="s">
        <v>200</v>
      </c>
      <c r="C63" t="s">
        <v>408</v>
      </c>
      <c r="D63" t="s">
        <v>484</v>
      </c>
      <c r="E63" s="33">
        <v>59.711111111111109</v>
      </c>
      <c r="F63" s="33">
        <v>5.7777777777777777</v>
      </c>
      <c r="G63" s="33">
        <v>0.66666666666666663</v>
      </c>
      <c r="H63" s="33">
        <v>0.35477777777777775</v>
      </c>
      <c r="I63" s="33">
        <v>0</v>
      </c>
      <c r="J63" s="33">
        <v>0</v>
      </c>
      <c r="K63" s="33">
        <v>0</v>
      </c>
      <c r="L63" s="33">
        <v>3.2409999999999992</v>
      </c>
      <c r="M63" s="33">
        <v>5.5787777777777796</v>
      </c>
      <c r="N63" s="33">
        <v>7.8689999999999989</v>
      </c>
      <c r="O63" s="33">
        <v>0.2252139933010793</v>
      </c>
      <c r="P63" s="33">
        <v>5.1448888888888895</v>
      </c>
      <c r="Q63" s="33">
        <v>2.3988888888888891</v>
      </c>
      <c r="R63" s="33">
        <v>0.12633792333457389</v>
      </c>
      <c r="S63" s="33">
        <v>7.2385555555555596</v>
      </c>
      <c r="T63" s="33">
        <v>6.6093333333333337</v>
      </c>
      <c r="U63" s="33">
        <v>0</v>
      </c>
      <c r="V63" s="33">
        <v>0.2319147748418311</v>
      </c>
      <c r="W63" s="33">
        <v>5.5374444444444428</v>
      </c>
      <c r="X63" s="33">
        <v>4.9481111111111122</v>
      </c>
      <c r="Y63" s="33">
        <v>0</v>
      </c>
      <c r="Z63" s="33">
        <v>0.17560476367696315</v>
      </c>
      <c r="AA63" s="33">
        <v>0</v>
      </c>
      <c r="AB63" s="33">
        <v>0</v>
      </c>
      <c r="AC63" s="33">
        <v>0</v>
      </c>
      <c r="AD63" s="33">
        <v>0</v>
      </c>
      <c r="AE63" s="33">
        <v>0</v>
      </c>
      <c r="AF63" s="33">
        <v>0</v>
      </c>
      <c r="AG63" s="33">
        <v>0</v>
      </c>
      <c r="AH63" t="s">
        <v>5</v>
      </c>
      <c r="AI63" s="34">
        <v>10</v>
      </c>
    </row>
    <row r="64" spans="1:35" x14ac:dyDescent="0.25">
      <c r="A64" t="s">
        <v>546</v>
      </c>
      <c r="B64" t="s">
        <v>262</v>
      </c>
      <c r="C64" t="s">
        <v>404</v>
      </c>
      <c r="D64" t="s">
        <v>491</v>
      </c>
      <c r="E64" s="33">
        <v>56.633333333333333</v>
      </c>
      <c r="F64" s="33">
        <v>5.333333333333333</v>
      </c>
      <c r="G64" s="33">
        <v>0</v>
      </c>
      <c r="H64" s="33">
        <v>0</v>
      </c>
      <c r="I64" s="33">
        <v>0</v>
      </c>
      <c r="J64" s="33">
        <v>0</v>
      </c>
      <c r="K64" s="33">
        <v>0</v>
      </c>
      <c r="L64" s="33">
        <v>2.9820000000000011</v>
      </c>
      <c r="M64" s="33">
        <v>10.777777777777779</v>
      </c>
      <c r="N64" s="33">
        <v>0</v>
      </c>
      <c r="O64" s="33">
        <v>0.19030802432803612</v>
      </c>
      <c r="P64" s="33">
        <v>5.5222222222222221</v>
      </c>
      <c r="Q64" s="33">
        <v>1.4694444444444446</v>
      </c>
      <c r="R64" s="33">
        <v>0.12345497351383168</v>
      </c>
      <c r="S64" s="33">
        <v>1.2124444444444444</v>
      </c>
      <c r="T64" s="33">
        <v>9.0046666666666688</v>
      </c>
      <c r="U64" s="33">
        <v>0</v>
      </c>
      <c r="V64" s="33">
        <v>0.18040808318618798</v>
      </c>
      <c r="W64" s="33">
        <v>5.1868888888888893</v>
      </c>
      <c r="X64" s="33">
        <v>6.6203333333333338</v>
      </c>
      <c r="Y64" s="33">
        <v>0</v>
      </c>
      <c r="Z64" s="33">
        <v>0.20848538355895624</v>
      </c>
      <c r="AA64" s="33">
        <v>0</v>
      </c>
      <c r="AB64" s="33">
        <v>0</v>
      </c>
      <c r="AC64" s="33">
        <v>0</v>
      </c>
      <c r="AD64" s="33">
        <v>0</v>
      </c>
      <c r="AE64" s="33">
        <v>0</v>
      </c>
      <c r="AF64" s="33">
        <v>0</v>
      </c>
      <c r="AG64" s="33">
        <v>0</v>
      </c>
      <c r="AH64" t="s">
        <v>67</v>
      </c>
      <c r="AI64" s="34">
        <v>10</v>
      </c>
    </row>
    <row r="65" spans="1:35" x14ac:dyDescent="0.25">
      <c r="A65" t="s">
        <v>546</v>
      </c>
      <c r="B65" t="s">
        <v>365</v>
      </c>
      <c r="C65" t="s">
        <v>423</v>
      </c>
      <c r="D65" t="s">
        <v>481</v>
      </c>
      <c r="E65" s="33">
        <v>40.9</v>
      </c>
      <c r="F65" s="33">
        <v>11.377777777777778</v>
      </c>
      <c r="G65" s="33">
        <v>0.46666666666666667</v>
      </c>
      <c r="H65" s="33">
        <v>0.24077777777777779</v>
      </c>
      <c r="I65" s="33">
        <v>1.7333333333333334</v>
      </c>
      <c r="J65" s="33">
        <v>0</v>
      </c>
      <c r="K65" s="33">
        <v>0</v>
      </c>
      <c r="L65" s="33">
        <v>5.1634444444444441</v>
      </c>
      <c r="M65" s="33">
        <v>4.4055555555555559</v>
      </c>
      <c r="N65" s="33">
        <v>5.5506666666666664</v>
      </c>
      <c r="O65" s="33">
        <v>0.24342841619125241</v>
      </c>
      <c r="P65" s="33">
        <v>5.0965555555555566</v>
      </c>
      <c r="Q65" s="33">
        <v>4.1719999999999988</v>
      </c>
      <c r="R65" s="33">
        <v>0.22661505025808201</v>
      </c>
      <c r="S65" s="33">
        <v>16.048999999999992</v>
      </c>
      <c r="T65" s="33">
        <v>14.978222222222229</v>
      </c>
      <c r="U65" s="33">
        <v>0</v>
      </c>
      <c r="V65" s="33">
        <v>0.75861179027438197</v>
      </c>
      <c r="W65" s="33">
        <v>6.5931111111111109</v>
      </c>
      <c r="X65" s="33">
        <v>18.996888888888883</v>
      </c>
      <c r="Y65" s="33">
        <v>0</v>
      </c>
      <c r="Z65" s="33">
        <v>0.6256723716381416</v>
      </c>
      <c r="AA65" s="33">
        <v>0</v>
      </c>
      <c r="AB65" s="33">
        <v>0</v>
      </c>
      <c r="AC65" s="33">
        <v>0</v>
      </c>
      <c r="AD65" s="33">
        <v>0</v>
      </c>
      <c r="AE65" s="33">
        <v>0</v>
      </c>
      <c r="AF65" s="33">
        <v>0</v>
      </c>
      <c r="AG65" s="33">
        <v>0.16666666666666666</v>
      </c>
      <c r="AH65" t="s">
        <v>173</v>
      </c>
      <c r="AI65" s="34">
        <v>10</v>
      </c>
    </row>
    <row r="66" spans="1:35" x14ac:dyDescent="0.25">
      <c r="A66" t="s">
        <v>546</v>
      </c>
      <c r="B66" t="s">
        <v>198</v>
      </c>
      <c r="C66" t="s">
        <v>407</v>
      </c>
      <c r="D66" t="s">
        <v>482</v>
      </c>
      <c r="E66" s="33">
        <v>67.466666666666669</v>
      </c>
      <c r="F66" s="33">
        <v>0</v>
      </c>
      <c r="G66" s="33">
        <v>3.3333333333333333E-2</v>
      </c>
      <c r="H66" s="33">
        <v>0</v>
      </c>
      <c r="I66" s="33">
        <v>1.3888888888888888</v>
      </c>
      <c r="J66" s="33">
        <v>0</v>
      </c>
      <c r="K66" s="33">
        <v>0</v>
      </c>
      <c r="L66" s="33">
        <v>0.35</v>
      </c>
      <c r="M66" s="33">
        <v>5.1357777777777791</v>
      </c>
      <c r="N66" s="33">
        <v>7.2369999999999983</v>
      </c>
      <c r="O66" s="33">
        <v>0.18339097496706191</v>
      </c>
      <c r="P66" s="33">
        <v>0</v>
      </c>
      <c r="Q66" s="33">
        <v>19.373111111111115</v>
      </c>
      <c r="R66" s="33">
        <v>0.28715085638998689</v>
      </c>
      <c r="S66" s="33">
        <v>0</v>
      </c>
      <c r="T66" s="33">
        <v>0</v>
      </c>
      <c r="U66" s="33">
        <v>0</v>
      </c>
      <c r="V66" s="33">
        <v>0</v>
      </c>
      <c r="W66" s="33">
        <v>0.35</v>
      </c>
      <c r="X66" s="33">
        <v>0</v>
      </c>
      <c r="Y66" s="33">
        <v>0</v>
      </c>
      <c r="Z66" s="33">
        <v>5.1877470355731221E-3</v>
      </c>
      <c r="AA66" s="33">
        <v>0</v>
      </c>
      <c r="AB66" s="33">
        <v>0</v>
      </c>
      <c r="AC66" s="33">
        <v>0</v>
      </c>
      <c r="AD66" s="33">
        <v>0</v>
      </c>
      <c r="AE66" s="33">
        <v>0</v>
      </c>
      <c r="AF66" s="33">
        <v>0</v>
      </c>
      <c r="AG66" s="33">
        <v>0</v>
      </c>
      <c r="AH66" t="s">
        <v>2</v>
      </c>
      <c r="AI66" s="34">
        <v>10</v>
      </c>
    </row>
    <row r="67" spans="1:35" x14ac:dyDescent="0.25">
      <c r="A67" t="s">
        <v>546</v>
      </c>
      <c r="B67" t="s">
        <v>217</v>
      </c>
      <c r="C67" t="s">
        <v>408</v>
      </c>
      <c r="D67" t="s">
        <v>484</v>
      </c>
      <c r="E67" s="33">
        <v>66.555555555555557</v>
      </c>
      <c r="F67" s="33">
        <v>5.7777777777777777</v>
      </c>
      <c r="G67" s="33">
        <v>1</v>
      </c>
      <c r="H67" s="33">
        <v>0.32611111111111118</v>
      </c>
      <c r="I67" s="33">
        <v>7.7777777777777779E-2</v>
      </c>
      <c r="J67" s="33">
        <v>5.5</v>
      </c>
      <c r="K67" s="33">
        <v>1.3666666666666667</v>
      </c>
      <c r="L67" s="33">
        <v>4.1931111111111097</v>
      </c>
      <c r="M67" s="33">
        <v>5.8666666666666663</v>
      </c>
      <c r="N67" s="33">
        <v>4.7111111111111121</v>
      </c>
      <c r="O67" s="33">
        <v>0.1589315525876461</v>
      </c>
      <c r="P67" s="33">
        <v>5.2068888888888898</v>
      </c>
      <c r="Q67" s="33">
        <v>5.5354444444444457</v>
      </c>
      <c r="R67" s="33">
        <v>0.16140400667779634</v>
      </c>
      <c r="S67" s="33">
        <v>4.1443333333333339</v>
      </c>
      <c r="T67" s="33">
        <v>9.0424444444444454</v>
      </c>
      <c r="U67" s="33">
        <v>0</v>
      </c>
      <c r="V67" s="33">
        <v>0.19813188647746247</v>
      </c>
      <c r="W67" s="33">
        <v>6.1029999999999998</v>
      </c>
      <c r="X67" s="33">
        <v>3.6951111111111117</v>
      </c>
      <c r="Y67" s="33">
        <v>0</v>
      </c>
      <c r="Z67" s="33">
        <v>0.14721702838063438</v>
      </c>
      <c r="AA67" s="33">
        <v>0.4</v>
      </c>
      <c r="AB67" s="33">
        <v>0</v>
      </c>
      <c r="AC67" s="33">
        <v>0</v>
      </c>
      <c r="AD67" s="33">
        <v>0</v>
      </c>
      <c r="AE67" s="33">
        <v>0</v>
      </c>
      <c r="AF67" s="33">
        <v>0</v>
      </c>
      <c r="AG67" s="33">
        <v>0</v>
      </c>
      <c r="AH67" t="s">
        <v>22</v>
      </c>
      <c r="AI67" s="34">
        <v>10</v>
      </c>
    </row>
    <row r="68" spans="1:35" x14ac:dyDescent="0.25">
      <c r="A68" t="s">
        <v>546</v>
      </c>
      <c r="B68" t="s">
        <v>294</v>
      </c>
      <c r="C68" t="s">
        <v>407</v>
      </c>
      <c r="D68" t="s">
        <v>482</v>
      </c>
      <c r="E68" s="33">
        <v>69.655555555555551</v>
      </c>
      <c r="F68" s="33">
        <v>5.5555555555555554</v>
      </c>
      <c r="G68" s="33">
        <v>0</v>
      </c>
      <c r="H68" s="33">
        <v>0.94555555555555548</v>
      </c>
      <c r="I68" s="33">
        <v>1.3888888888888888</v>
      </c>
      <c r="J68" s="33">
        <v>0</v>
      </c>
      <c r="K68" s="33">
        <v>0</v>
      </c>
      <c r="L68" s="33">
        <v>4.3573333333333348</v>
      </c>
      <c r="M68" s="33">
        <v>5.1333333333333337</v>
      </c>
      <c r="N68" s="33">
        <v>4.9692222222222231</v>
      </c>
      <c r="O68" s="33">
        <v>0.14503589089168931</v>
      </c>
      <c r="P68" s="33">
        <v>5.0668888888888901</v>
      </c>
      <c r="Q68" s="33">
        <v>6.5481111111111101</v>
      </c>
      <c r="R68" s="33">
        <v>0.16674908278832351</v>
      </c>
      <c r="S68" s="33">
        <v>3.2832222222222218</v>
      </c>
      <c r="T68" s="33">
        <v>10.98011111111111</v>
      </c>
      <c r="U68" s="33">
        <v>0</v>
      </c>
      <c r="V68" s="33">
        <v>0.20476950071781783</v>
      </c>
      <c r="W68" s="33">
        <v>6.4120000000000008</v>
      </c>
      <c r="X68" s="33">
        <v>6.9634444444444421</v>
      </c>
      <c r="Y68" s="33">
        <v>0</v>
      </c>
      <c r="Z68" s="33">
        <v>0.1920226511405328</v>
      </c>
      <c r="AA68" s="33">
        <v>0</v>
      </c>
      <c r="AB68" s="33">
        <v>0</v>
      </c>
      <c r="AC68" s="33">
        <v>0</v>
      </c>
      <c r="AD68" s="33">
        <v>0</v>
      </c>
      <c r="AE68" s="33">
        <v>0</v>
      </c>
      <c r="AF68" s="33">
        <v>0</v>
      </c>
      <c r="AG68" s="33">
        <v>3.1666666666666665</v>
      </c>
      <c r="AH68" t="s">
        <v>99</v>
      </c>
      <c r="AI68" s="34">
        <v>10</v>
      </c>
    </row>
    <row r="69" spans="1:35" x14ac:dyDescent="0.25">
      <c r="A69" t="s">
        <v>546</v>
      </c>
      <c r="B69" t="s">
        <v>216</v>
      </c>
      <c r="C69" t="s">
        <v>417</v>
      </c>
      <c r="D69" t="s">
        <v>484</v>
      </c>
      <c r="E69" s="33">
        <v>60.18888888888889</v>
      </c>
      <c r="F69" s="33">
        <v>5.6888888888888891</v>
      </c>
      <c r="G69" s="33">
        <v>0.66666666666666663</v>
      </c>
      <c r="H69" s="33">
        <v>0.34955555555555556</v>
      </c>
      <c r="I69" s="33">
        <v>1.6</v>
      </c>
      <c r="J69" s="33">
        <v>0</v>
      </c>
      <c r="K69" s="33">
        <v>0</v>
      </c>
      <c r="L69" s="33">
        <v>1.328888888888889</v>
      </c>
      <c r="M69" s="33">
        <v>8.8026666666666635</v>
      </c>
      <c r="N69" s="33">
        <v>0</v>
      </c>
      <c r="O69" s="33">
        <v>0.14625069226509133</v>
      </c>
      <c r="P69" s="33">
        <v>5.6860000000000017</v>
      </c>
      <c r="Q69" s="33">
        <v>5.3811111111111103</v>
      </c>
      <c r="R69" s="33">
        <v>0.18387299243123501</v>
      </c>
      <c r="S69" s="33">
        <v>1.4787777777777777</v>
      </c>
      <c r="T69" s="33">
        <v>4.5509999999999984</v>
      </c>
      <c r="U69" s="33">
        <v>0</v>
      </c>
      <c r="V69" s="33">
        <v>0.10018091194388035</v>
      </c>
      <c r="W69" s="33">
        <v>2.3681111111111108</v>
      </c>
      <c r="X69" s="33">
        <v>2.6837777777777774</v>
      </c>
      <c r="Y69" s="33">
        <v>0</v>
      </c>
      <c r="Z69" s="33">
        <v>8.3933911759276336E-2</v>
      </c>
      <c r="AA69" s="33">
        <v>0</v>
      </c>
      <c r="AB69" s="33">
        <v>0</v>
      </c>
      <c r="AC69" s="33">
        <v>0</v>
      </c>
      <c r="AD69" s="33">
        <v>0</v>
      </c>
      <c r="AE69" s="33">
        <v>0</v>
      </c>
      <c r="AF69" s="33">
        <v>0</v>
      </c>
      <c r="AG69" s="33">
        <v>0</v>
      </c>
      <c r="AH69" t="s">
        <v>21</v>
      </c>
      <c r="AI69" s="34">
        <v>10</v>
      </c>
    </row>
    <row r="70" spans="1:35" x14ac:dyDescent="0.25">
      <c r="A70" t="s">
        <v>546</v>
      </c>
      <c r="B70" t="s">
        <v>316</v>
      </c>
      <c r="C70" t="s">
        <v>453</v>
      </c>
      <c r="D70" t="s">
        <v>486</v>
      </c>
      <c r="E70" s="33">
        <v>36.266666666666666</v>
      </c>
      <c r="F70" s="33">
        <v>5.6888888888888891</v>
      </c>
      <c r="G70" s="33">
        <v>0.52222222222222225</v>
      </c>
      <c r="H70" s="33">
        <v>0.21111111111111111</v>
      </c>
      <c r="I70" s="33">
        <v>0.77777777777777779</v>
      </c>
      <c r="J70" s="33">
        <v>0</v>
      </c>
      <c r="K70" s="33">
        <v>0</v>
      </c>
      <c r="L70" s="33">
        <v>1.6594444444444447</v>
      </c>
      <c r="M70" s="33">
        <v>6.1183333333333314</v>
      </c>
      <c r="N70" s="33">
        <v>0</v>
      </c>
      <c r="O70" s="33">
        <v>0.168704044117647</v>
      </c>
      <c r="P70" s="33">
        <v>2.4071111111111114</v>
      </c>
      <c r="Q70" s="33">
        <v>4.0895555555555543</v>
      </c>
      <c r="R70" s="33">
        <v>0.17913602941176471</v>
      </c>
      <c r="S70" s="33">
        <v>5.9868888888888909</v>
      </c>
      <c r="T70" s="33">
        <v>0</v>
      </c>
      <c r="U70" s="33">
        <v>0</v>
      </c>
      <c r="V70" s="33">
        <v>0.16507965686274517</v>
      </c>
      <c r="W70" s="33">
        <v>5.2490000000000032</v>
      </c>
      <c r="X70" s="33">
        <v>0</v>
      </c>
      <c r="Y70" s="33">
        <v>0</v>
      </c>
      <c r="Z70" s="33">
        <v>0.14473345588235303</v>
      </c>
      <c r="AA70" s="33">
        <v>0</v>
      </c>
      <c r="AB70" s="33">
        <v>0</v>
      </c>
      <c r="AC70" s="33">
        <v>0</v>
      </c>
      <c r="AD70" s="33">
        <v>0</v>
      </c>
      <c r="AE70" s="33">
        <v>0</v>
      </c>
      <c r="AF70" s="33">
        <v>0</v>
      </c>
      <c r="AG70" s="33">
        <v>0</v>
      </c>
      <c r="AH70" t="s">
        <v>121</v>
      </c>
      <c r="AI70" s="34">
        <v>10</v>
      </c>
    </row>
    <row r="71" spans="1:35" x14ac:dyDescent="0.25">
      <c r="A71" t="s">
        <v>546</v>
      </c>
      <c r="B71" t="s">
        <v>199</v>
      </c>
      <c r="C71" t="s">
        <v>401</v>
      </c>
      <c r="D71" t="s">
        <v>483</v>
      </c>
      <c r="E71" s="33">
        <v>43.12222222222222</v>
      </c>
      <c r="F71" s="33">
        <v>24.866666666666667</v>
      </c>
      <c r="G71" s="33">
        <v>0</v>
      </c>
      <c r="H71" s="33">
        <v>0.28477777777777791</v>
      </c>
      <c r="I71" s="33">
        <v>1.4222222222222223</v>
      </c>
      <c r="J71" s="33">
        <v>0</v>
      </c>
      <c r="K71" s="33">
        <v>0</v>
      </c>
      <c r="L71" s="33">
        <v>3.2051111111111101</v>
      </c>
      <c r="M71" s="33">
        <v>5.2936666666666676</v>
      </c>
      <c r="N71" s="33">
        <v>0</v>
      </c>
      <c r="O71" s="33">
        <v>0.12275959804174184</v>
      </c>
      <c r="P71" s="33">
        <v>5.6390000000000002</v>
      </c>
      <c r="Q71" s="33">
        <v>7.565888888888888</v>
      </c>
      <c r="R71" s="33">
        <v>0.30622004637979905</v>
      </c>
      <c r="S71" s="33">
        <v>0.81855555555555559</v>
      </c>
      <c r="T71" s="33">
        <v>2.4833333333333329</v>
      </c>
      <c r="U71" s="33">
        <v>0</v>
      </c>
      <c r="V71" s="33">
        <v>7.6570471527956707E-2</v>
      </c>
      <c r="W71" s="33">
        <v>0.72844444444444467</v>
      </c>
      <c r="X71" s="33">
        <v>8.2806666666666668</v>
      </c>
      <c r="Y71" s="33">
        <v>0</v>
      </c>
      <c r="Z71" s="33">
        <v>0.2089203813450142</v>
      </c>
      <c r="AA71" s="33">
        <v>0</v>
      </c>
      <c r="AB71" s="33">
        <v>0</v>
      </c>
      <c r="AC71" s="33">
        <v>0</v>
      </c>
      <c r="AD71" s="33">
        <v>0</v>
      </c>
      <c r="AE71" s="33">
        <v>0</v>
      </c>
      <c r="AF71" s="33">
        <v>0</v>
      </c>
      <c r="AG71" s="33">
        <v>0</v>
      </c>
      <c r="AH71" t="s">
        <v>3</v>
      </c>
      <c r="AI71" s="34">
        <v>10</v>
      </c>
    </row>
    <row r="72" spans="1:35" x14ac:dyDescent="0.25">
      <c r="A72" t="s">
        <v>546</v>
      </c>
      <c r="B72" t="s">
        <v>275</v>
      </c>
      <c r="C72" t="s">
        <v>423</v>
      </c>
      <c r="D72" t="s">
        <v>481</v>
      </c>
      <c r="E72" s="33">
        <v>90.822222222222223</v>
      </c>
      <c r="F72" s="33">
        <v>4.8</v>
      </c>
      <c r="G72" s="33">
        <v>0.4</v>
      </c>
      <c r="H72" s="33">
        <v>0.44722222222222224</v>
      </c>
      <c r="I72" s="33">
        <v>2.7777777777777777</v>
      </c>
      <c r="J72" s="33">
        <v>0</v>
      </c>
      <c r="K72" s="33">
        <v>0</v>
      </c>
      <c r="L72" s="33">
        <v>1.0393333333333334</v>
      </c>
      <c r="M72" s="33">
        <v>4.8404444444444445</v>
      </c>
      <c r="N72" s="33">
        <v>5.5193333333333339</v>
      </c>
      <c r="O72" s="33">
        <v>0.11406655248348424</v>
      </c>
      <c r="P72" s="33">
        <v>0</v>
      </c>
      <c r="Q72" s="33">
        <v>3.9917777777777776</v>
      </c>
      <c r="R72" s="33">
        <v>4.3951553706875458E-2</v>
      </c>
      <c r="S72" s="33">
        <v>3.3378888888888891</v>
      </c>
      <c r="T72" s="33">
        <v>3.5772222222222227</v>
      </c>
      <c r="U72" s="33">
        <v>0</v>
      </c>
      <c r="V72" s="33">
        <v>7.613897724492294E-2</v>
      </c>
      <c r="W72" s="33">
        <v>3.3731111111111116</v>
      </c>
      <c r="X72" s="33">
        <v>4.9964444444444442</v>
      </c>
      <c r="Y72" s="33">
        <v>0</v>
      </c>
      <c r="Z72" s="33">
        <v>9.2153168583312947E-2</v>
      </c>
      <c r="AA72" s="33">
        <v>0</v>
      </c>
      <c r="AB72" s="33">
        <v>5.6222222222222218</v>
      </c>
      <c r="AC72" s="33">
        <v>0</v>
      </c>
      <c r="AD72" s="33">
        <v>0</v>
      </c>
      <c r="AE72" s="33">
        <v>0</v>
      </c>
      <c r="AF72" s="33">
        <v>0</v>
      </c>
      <c r="AG72" s="33">
        <v>0.16666666666666666</v>
      </c>
      <c r="AH72" t="s">
        <v>80</v>
      </c>
      <c r="AI72" s="34">
        <v>10</v>
      </c>
    </row>
    <row r="73" spans="1:35" x14ac:dyDescent="0.25">
      <c r="A73" t="s">
        <v>546</v>
      </c>
      <c r="B73" t="s">
        <v>201</v>
      </c>
      <c r="C73" t="s">
        <v>406</v>
      </c>
      <c r="D73" t="s">
        <v>481</v>
      </c>
      <c r="E73" s="33">
        <v>30.5</v>
      </c>
      <c r="F73" s="33">
        <v>5.6888888888888891</v>
      </c>
      <c r="G73" s="33">
        <v>2.1111111111111112</v>
      </c>
      <c r="H73" s="33">
        <v>0.30277777777777776</v>
      </c>
      <c r="I73" s="33">
        <v>1.211111111111111</v>
      </c>
      <c r="J73" s="33">
        <v>1.5333333333333334</v>
      </c>
      <c r="K73" s="33">
        <v>0</v>
      </c>
      <c r="L73" s="33">
        <v>0.74900000000000011</v>
      </c>
      <c r="M73" s="33">
        <v>0</v>
      </c>
      <c r="N73" s="33">
        <v>0</v>
      </c>
      <c r="O73" s="33">
        <v>0</v>
      </c>
      <c r="P73" s="33">
        <v>10.894444444444444</v>
      </c>
      <c r="Q73" s="33">
        <v>7.3388888888888886</v>
      </c>
      <c r="R73" s="33">
        <v>0.59781420765027327</v>
      </c>
      <c r="S73" s="33">
        <v>0.79877777777777792</v>
      </c>
      <c r="T73" s="33">
        <v>3.7267777777777775</v>
      </c>
      <c r="U73" s="33">
        <v>0</v>
      </c>
      <c r="V73" s="33">
        <v>0.14837887067395264</v>
      </c>
      <c r="W73" s="33">
        <v>1.109444444444444</v>
      </c>
      <c r="X73" s="33">
        <v>2.0921111111111106</v>
      </c>
      <c r="Y73" s="33">
        <v>0</v>
      </c>
      <c r="Z73" s="33">
        <v>0.10496903460837884</v>
      </c>
      <c r="AA73" s="33">
        <v>0</v>
      </c>
      <c r="AB73" s="33">
        <v>0</v>
      </c>
      <c r="AC73" s="33">
        <v>0</v>
      </c>
      <c r="AD73" s="33">
        <v>0</v>
      </c>
      <c r="AE73" s="33">
        <v>0</v>
      </c>
      <c r="AF73" s="33">
        <v>0</v>
      </c>
      <c r="AG73" s="33">
        <v>0</v>
      </c>
      <c r="AH73" t="s">
        <v>6</v>
      </c>
      <c r="AI73" s="34">
        <v>10</v>
      </c>
    </row>
    <row r="74" spans="1:35" x14ac:dyDescent="0.25">
      <c r="A74" t="s">
        <v>546</v>
      </c>
      <c r="B74" t="s">
        <v>283</v>
      </c>
      <c r="C74" t="s">
        <v>415</v>
      </c>
      <c r="D74" t="s">
        <v>479</v>
      </c>
      <c r="E74" s="33">
        <v>84.033333333333331</v>
      </c>
      <c r="F74" s="33">
        <v>6.4</v>
      </c>
      <c r="G74" s="33">
        <v>0</v>
      </c>
      <c r="H74" s="33">
        <v>0</v>
      </c>
      <c r="I74" s="33">
        <v>0</v>
      </c>
      <c r="J74" s="33">
        <v>0</v>
      </c>
      <c r="K74" s="33">
        <v>0</v>
      </c>
      <c r="L74" s="33">
        <v>1.2563333333333337</v>
      </c>
      <c r="M74" s="33">
        <v>6.1866666666666648</v>
      </c>
      <c r="N74" s="33">
        <v>5.2722222222222213</v>
      </c>
      <c r="O74" s="33">
        <v>0.13636123231521879</v>
      </c>
      <c r="P74" s="33">
        <v>6.1866666666666648</v>
      </c>
      <c r="Q74" s="33">
        <v>8.4744444444444458</v>
      </c>
      <c r="R74" s="33">
        <v>0.17446780378156818</v>
      </c>
      <c r="S74" s="33">
        <v>1.6492222222222224</v>
      </c>
      <c r="T74" s="33">
        <v>3.9297777777777774</v>
      </c>
      <c r="U74" s="33">
        <v>0</v>
      </c>
      <c r="V74" s="33">
        <v>6.6390321301071004E-2</v>
      </c>
      <c r="W74" s="33">
        <v>1.0222222222222224</v>
      </c>
      <c r="X74" s="33">
        <v>6.2918888888888889</v>
      </c>
      <c r="Y74" s="33">
        <v>0</v>
      </c>
      <c r="Z74" s="33">
        <v>8.7038212349596716E-2</v>
      </c>
      <c r="AA74" s="33">
        <v>0</v>
      </c>
      <c r="AB74" s="33">
        <v>0</v>
      </c>
      <c r="AC74" s="33">
        <v>0</v>
      </c>
      <c r="AD74" s="33">
        <v>0</v>
      </c>
      <c r="AE74" s="33">
        <v>0</v>
      </c>
      <c r="AF74" s="33">
        <v>0</v>
      </c>
      <c r="AG74" s="33">
        <v>0</v>
      </c>
      <c r="AH74" t="s">
        <v>88</v>
      </c>
      <c r="AI74" s="34">
        <v>10</v>
      </c>
    </row>
    <row r="75" spans="1:35" x14ac:dyDescent="0.25">
      <c r="A75" t="s">
        <v>546</v>
      </c>
      <c r="B75" t="s">
        <v>380</v>
      </c>
      <c r="C75" t="s">
        <v>459</v>
      </c>
      <c r="D75" t="s">
        <v>479</v>
      </c>
      <c r="E75" s="33">
        <v>18.966666666666665</v>
      </c>
      <c r="F75" s="33">
        <v>5.6888888888888891</v>
      </c>
      <c r="G75" s="33">
        <v>0.48888888888888887</v>
      </c>
      <c r="H75" s="33">
        <v>0.26666666666666666</v>
      </c>
      <c r="I75" s="33">
        <v>2.7111111111111112</v>
      </c>
      <c r="J75" s="33">
        <v>0</v>
      </c>
      <c r="K75" s="33">
        <v>0</v>
      </c>
      <c r="L75" s="33">
        <v>3.336444444444445</v>
      </c>
      <c r="M75" s="33">
        <v>5.6888888888888891</v>
      </c>
      <c r="N75" s="33">
        <v>0</v>
      </c>
      <c r="O75" s="33">
        <v>0.29994141769185712</v>
      </c>
      <c r="P75" s="33">
        <v>0.55555555555555558</v>
      </c>
      <c r="Q75" s="33">
        <v>9.5602222222222224</v>
      </c>
      <c r="R75" s="33">
        <v>0.533345049794962</v>
      </c>
      <c r="S75" s="33">
        <v>3.4575555555555555</v>
      </c>
      <c r="T75" s="33">
        <v>6.4333333333333345</v>
      </c>
      <c r="U75" s="33">
        <v>0</v>
      </c>
      <c r="V75" s="33">
        <v>0.52148799062683082</v>
      </c>
      <c r="W75" s="33">
        <v>5.807555555555556</v>
      </c>
      <c r="X75" s="33">
        <v>8.6601111111111102</v>
      </c>
      <c r="Y75" s="33">
        <v>0</v>
      </c>
      <c r="Z75" s="33">
        <v>0.76279437609841827</v>
      </c>
      <c r="AA75" s="33">
        <v>0</v>
      </c>
      <c r="AB75" s="33">
        <v>0</v>
      </c>
      <c r="AC75" s="33">
        <v>0</v>
      </c>
      <c r="AD75" s="33">
        <v>0</v>
      </c>
      <c r="AE75" s="33">
        <v>0</v>
      </c>
      <c r="AF75" s="33">
        <v>0</v>
      </c>
      <c r="AG75" s="33">
        <v>0</v>
      </c>
      <c r="AH75" t="s">
        <v>188</v>
      </c>
      <c r="AI75" s="34">
        <v>10</v>
      </c>
    </row>
    <row r="76" spans="1:35" x14ac:dyDescent="0.25">
      <c r="A76" t="s">
        <v>546</v>
      </c>
      <c r="B76" t="s">
        <v>221</v>
      </c>
      <c r="C76" t="s">
        <v>414</v>
      </c>
      <c r="D76" t="s">
        <v>486</v>
      </c>
      <c r="E76" s="33">
        <v>27.666666666666668</v>
      </c>
      <c r="F76" s="33">
        <v>1.8666666666666667</v>
      </c>
      <c r="G76" s="33">
        <v>0</v>
      </c>
      <c r="H76" s="33">
        <v>0</v>
      </c>
      <c r="I76" s="33">
        <v>0</v>
      </c>
      <c r="J76" s="33">
        <v>0</v>
      </c>
      <c r="K76" s="33">
        <v>0</v>
      </c>
      <c r="L76" s="33">
        <v>0</v>
      </c>
      <c r="M76" s="33">
        <v>1.7305555555555556</v>
      </c>
      <c r="N76" s="33">
        <v>0</v>
      </c>
      <c r="O76" s="33">
        <v>6.2550200803212858E-2</v>
      </c>
      <c r="P76" s="33">
        <v>1.0527777777777778</v>
      </c>
      <c r="Q76" s="33">
        <v>1.0888888888888888</v>
      </c>
      <c r="R76" s="33">
        <v>7.7409638554216856E-2</v>
      </c>
      <c r="S76" s="33">
        <v>0</v>
      </c>
      <c r="T76" s="33">
        <v>0</v>
      </c>
      <c r="U76" s="33">
        <v>0</v>
      </c>
      <c r="V76" s="33">
        <v>0</v>
      </c>
      <c r="W76" s="33">
        <v>0</v>
      </c>
      <c r="X76" s="33">
        <v>0</v>
      </c>
      <c r="Y76" s="33">
        <v>0</v>
      </c>
      <c r="Z76" s="33">
        <v>0</v>
      </c>
      <c r="AA76" s="33">
        <v>0</v>
      </c>
      <c r="AB76" s="33">
        <v>0</v>
      </c>
      <c r="AC76" s="33">
        <v>0</v>
      </c>
      <c r="AD76" s="33">
        <v>0</v>
      </c>
      <c r="AE76" s="33">
        <v>0</v>
      </c>
      <c r="AF76" s="33">
        <v>0</v>
      </c>
      <c r="AG76" s="33">
        <v>0</v>
      </c>
      <c r="AH76" t="s">
        <v>26</v>
      </c>
      <c r="AI76" s="34">
        <v>10</v>
      </c>
    </row>
    <row r="77" spans="1:35" x14ac:dyDescent="0.25">
      <c r="A77" t="s">
        <v>546</v>
      </c>
      <c r="B77" t="s">
        <v>251</v>
      </c>
      <c r="C77" t="s">
        <v>425</v>
      </c>
      <c r="D77" t="s">
        <v>473</v>
      </c>
      <c r="E77" s="33">
        <v>43.577777777777776</v>
      </c>
      <c r="F77" s="33">
        <v>5.6888888888888891</v>
      </c>
      <c r="G77" s="33">
        <v>0</v>
      </c>
      <c r="H77" s="33">
        <v>0.44166666666666665</v>
      </c>
      <c r="I77" s="33">
        <v>0.44444444444444442</v>
      </c>
      <c r="J77" s="33">
        <v>0</v>
      </c>
      <c r="K77" s="33">
        <v>0</v>
      </c>
      <c r="L77" s="33">
        <v>4.3325555555555546</v>
      </c>
      <c r="M77" s="33">
        <v>2.5982222222222222</v>
      </c>
      <c r="N77" s="33">
        <v>5.2807777777777769</v>
      </c>
      <c r="O77" s="33">
        <v>0.18080316165221824</v>
      </c>
      <c r="P77" s="33">
        <v>5.3853333333333318</v>
      </c>
      <c r="Q77" s="33">
        <v>0</v>
      </c>
      <c r="R77" s="33">
        <v>0.12357980622131562</v>
      </c>
      <c r="S77" s="33">
        <v>5.4956666666666667</v>
      </c>
      <c r="T77" s="33">
        <v>9.1898888888888859</v>
      </c>
      <c r="U77" s="33">
        <v>0</v>
      </c>
      <c r="V77" s="33">
        <v>0.33699643039265675</v>
      </c>
      <c r="W77" s="33">
        <v>5.3723333333333336</v>
      </c>
      <c r="X77" s="33">
        <v>7.4874444444444448</v>
      </c>
      <c r="Y77" s="33">
        <v>0</v>
      </c>
      <c r="Z77" s="33">
        <v>0.29509943906170327</v>
      </c>
      <c r="AA77" s="33">
        <v>0</v>
      </c>
      <c r="AB77" s="33">
        <v>0</v>
      </c>
      <c r="AC77" s="33">
        <v>0</v>
      </c>
      <c r="AD77" s="33">
        <v>0</v>
      </c>
      <c r="AE77" s="33">
        <v>0</v>
      </c>
      <c r="AF77" s="33">
        <v>0</v>
      </c>
      <c r="AG77" s="33">
        <v>0</v>
      </c>
      <c r="AH77" t="s">
        <v>56</v>
      </c>
      <c r="AI77" s="34">
        <v>10</v>
      </c>
    </row>
    <row r="78" spans="1:35" x14ac:dyDescent="0.25">
      <c r="A78" t="s">
        <v>546</v>
      </c>
      <c r="B78" t="s">
        <v>197</v>
      </c>
      <c r="C78" t="s">
        <v>405</v>
      </c>
      <c r="D78" t="s">
        <v>481</v>
      </c>
      <c r="E78" s="33">
        <v>74.066666666666663</v>
      </c>
      <c r="F78" s="33">
        <v>5.6888888888888891</v>
      </c>
      <c r="G78" s="33">
        <v>0</v>
      </c>
      <c r="H78" s="33">
        <v>0</v>
      </c>
      <c r="I78" s="33">
        <v>9.1444444444444439</v>
      </c>
      <c r="J78" s="33">
        <v>0</v>
      </c>
      <c r="K78" s="33">
        <v>0</v>
      </c>
      <c r="L78" s="33">
        <v>4.5889999999999995</v>
      </c>
      <c r="M78" s="33">
        <v>0</v>
      </c>
      <c r="N78" s="33">
        <v>11.510555555555555</v>
      </c>
      <c r="O78" s="33">
        <v>0.15540804080408041</v>
      </c>
      <c r="P78" s="33">
        <v>0</v>
      </c>
      <c r="Q78" s="33">
        <v>0</v>
      </c>
      <c r="R78" s="33">
        <v>0</v>
      </c>
      <c r="S78" s="33">
        <v>0</v>
      </c>
      <c r="T78" s="33">
        <v>0</v>
      </c>
      <c r="U78" s="33">
        <v>0</v>
      </c>
      <c r="V78" s="33">
        <v>0</v>
      </c>
      <c r="W78" s="33">
        <v>5.0154444444444426</v>
      </c>
      <c r="X78" s="33">
        <v>9.8648888888888866</v>
      </c>
      <c r="Y78" s="33">
        <v>0</v>
      </c>
      <c r="Z78" s="33">
        <v>0.20090459045904585</v>
      </c>
      <c r="AA78" s="33">
        <v>0</v>
      </c>
      <c r="AB78" s="33">
        <v>0</v>
      </c>
      <c r="AC78" s="33">
        <v>0</v>
      </c>
      <c r="AD78" s="33">
        <v>0</v>
      </c>
      <c r="AE78" s="33">
        <v>0</v>
      </c>
      <c r="AF78" s="33">
        <v>0</v>
      </c>
      <c r="AG78" s="33">
        <v>0</v>
      </c>
      <c r="AH78" t="s">
        <v>0</v>
      </c>
      <c r="AI78" s="34">
        <v>10</v>
      </c>
    </row>
    <row r="79" spans="1:35" x14ac:dyDescent="0.25">
      <c r="A79" t="s">
        <v>546</v>
      </c>
      <c r="B79" t="s">
        <v>343</v>
      </c>
      <c r="C79" t="s">
        <v>456</v>
      </c>
      <c r="D79" t="s">
        <v>492</v>
      </c>
      <c r="E79" s="33">
        <v>122.64444444444445</v>
      </c>
      <c r="F79" s="33">
        <v>8.3555555555555561</v>
      </c>
      <c r="G79" s="33">
        <v>1.5111111111111111</v>
      </c>
      <c r="H79" s="33">
        <v>0.78044444444444439</v>
      </c>
      <c r="I79" s="33">
        <v>1.6333333333333333</v>
      </c>
      <c r="J79" s="33">
        <v>0</v>
      </c>
      <c r="K79" s="33">
        <v>0</v>
      </c>
      <c r="L79" s="33">
        <v>4.0577777777777779</v>
      </c>
      <c r="M79" s="33">
        <v>9.1055555555555561</v>
      </c>
      <c r="N79" s="33">
        <v>10.355555555555556</v>
      </c>
      <c r="O79" s="33">
        <v>0.15867910853415473</v>
      </c>
      <c r="P79" s="33">
        <v>0</v>
      </c>
      <c r="Q79" s="33">
        <v>23.694444444444443</v>
      </c>
      <c r="R79" s="33">
        <v>0.19319623120130458</v>
      </c>
      <c r="S79" s="33">
        <v>4.336666666666666</v>
      </c>
      <c r="T79" s="33">
        <v>5.000111111111111</v>
      </c>
      <c r="U79" s="33">
        <v>0</v>
      </c>
      <c r="V79" s="33">
        <v>7.6128827686175016E-2</v>
      </c>
      <c r="W79" s="33">
        <v>9.9054444444444503</v>
      </c>
      <c r="X79" s="33">
        <v>4.2981111111111092</v>
      </c>
      <c r="Y79" s="33">
        <v>3.7111111111111112</v>
      </c>
      <c r="Z79" s="33">
        <v>0.1460699402065592</v>
      </c>
      <c r="AA79" s="33">
        <v>0</v>
      </c>
      <c r="AB79" s="33">
        <v>0</v>
      </c>
      <c r="AC79" s="33">
        <v>0</v>
      </c>
      <c r="AD79" s="33">
        <v>0</v>
      </c>
      <c r="AE79" s="33">
        <v>0</v>
      </c>
      <c r="AF79" s="33">
        <v>0</v>
      </c>
      <c r="AG79" s="33">
        <v>0</v>
      </c>
      <c r="AH79" t="s">
        <v>151</v>
      </c>
      <c r="AI79" s="34">
        <v>10</v>
      </c>
    </row>
    <row r="80" spans="1:35" x14ac:dyDescent="0.25">
      <c r="A80" t="s">
        <v>546</v>
      </c>
      <c r="B80" t="s">
        <v>341</v>
      </c>
      <c r="C80" t="s">
        <v>392</v>
      </c>
      <c r="D80" t="s">
        <v>481</v>
      </c>
      <c r="E80" s="33">
        <v>61.866666666666667</v>
      </c>
      <c r="F80" s="33">
        <v>33.68888888888889</v>
      </c>
      <c r="G80" s="33">
        <v>0</v>
      </c>
      <c r="H80" s="33">
        <v>0</v>
      </c>
      <c r="I80" s="33">
        <v>0</v>
      </c>
      <c r="J80" s="33">
        <v>0</v>
      </c>
      <c r="K80" s="33">
        <v>0</v>
      </c>
      <c r="L80" s="33">
        <v>4.222999999999999</v>
      </c>
      <c r="M80" s="33">
        <v>5.2312222222222218</v>
      </c>
      <c r="N80" s="33">
        <v>5.4583333333333339</v>
      </c>
      <c r="O80" s="33">
        <v>0.17278376436781609</v>
      </c>
      <c r="P80" s="33">
        <v>5.2710000000000008</v>
      </c>
      <c r="Q80" s="33">
        <v>4.761222222222222</v>
      </c>
      <c r="R80" s="33">
        <v>0.16215876436781612</v>
      </c>
      <c r="S80" s="33">
        <v>5.4392222222222211</v>
      </c>
      <c r="T80" s="33">
        <v>7.2057777777777767</v>
      </c>
      <c r="U80" s="33">
        <v>0</v>
      </c>
      <c r="V80" s="33">
        <v>0.2043911637931034</v>
      </c>
      <c r="W80" s="33">
        <v>7.3051111111111107</v>
      </c>
      <c r="X80" s="33">
        <v>5.3497777777777777</v>
      </c>
      <c r="Y80" s="33">
        <v>0</v>
      </c>
      <c r="Z80" s="33">
        <v>0.20455100574712642</v>
      </c>
      <c r="AA80" s="33">
        <v>0</v>
      </c>
      <c r="AB80" s="33">
        <v>0</v>
      </c>
      <c r="AC80" s="33">
        <v>0</v>
      </c>
      <c r="AD80" s="33">
        <v>0</v>
      </c>
      <c r="AE80" s="33">
        <v>0</v>
      </c>
      <c r="AF80" s="33">
        <v>0</v>
      </c>
      <c r="AG80" s="33">
        <v>0</v>
      </c>
      <c r="AH80" t="s">
        <v>149</v>
      </c>
      <c r="AI80" s="34">
        <v>10</v>
      </c>
    </row>
    <row r="81" spans="1:35" x14ac:dyDescent="0.25">
      <c r="A81" t="s">
        <v>546</v>
      </c>
      <c r="B81" t="s">
        <v>339</v>
      </c>
      <c r="C81" t="s">
        <v>406</v>
      </c>
      <c r="D81" t="s">
        <v>481</v>
      </c>
      <c r="E81" s="33">
        <v>75.12222222222222</v>
      </c>
      <c r="F81" s="33">
        <v>0</v>
      </c>
      <c r="G81" s="33">
        <v>0.57777777777777772</v>
      </c>
      <c r="H81" s="33">
        <v>0.35555555555555557</v>
      </c>
      <c r="I81" s="33">
        <v>1.0222222222222221</v>
      </c>
      <c r="J81" s="33">
        <v>0</v>
      </c>
      <c r="K81" s="33">
        <v>0</v>
      </c>
      <c r="L81" s="33">
        <v>2.8286666666666678</v>
      </c>
      <c r="M81" s="33">
        <v>16.90766666666666</v>
      </c>
      <c r="N81" s="33">
        <v>0</v>
      </c>
      <c r="O81" s="33">
        <v>0.22506877680816439</v>
      </c>
      <c r="P81" s="33">
        <v>0</v>
      </c>
      <c r="Q81" s="33">
        <v>21.179000000000002</v>
      </c>
      <c r="R81" s="33">
        <v>0.28192722969974859</v>
      </c>
      <c r="S81" s="33">
        <v>2.9193333333333342</v>
      </c>
      <c r="T81" s="33">
        <v>1.4289999999999998</v>
      </c>
      <c r="U81" s="33">
        <v>0</v>
      </c>
      <c r="V81" s="33">
        <v>5.7883449193906242E-2</v>
      </c>
      <c r="W81" s="33">
        <v>4.123333333333334</v>
      </c>
      <c r="X81" s="33">
        <v>2.9666666666666668E-2</v>
      </c>
      <c r="Y81" s="33">
        <v>0</v>
      </c>
      <c r="Z81" s="33">
        <v>5.5283242123946169E-2</v>
      </c>
      <c r="AA81" s="33">
        <v>0</v>
      </c>
      <c r="AB81" s="33">
        <v>0</v>
      </c>
      <c r="AC81" s="33">
        <v>0</v>
      </c>
      <c r="AD81" s="33">
        <v>0</v>
      </c>
      <c r="AE81" s="33">
        <v>0</v>
      </c>
      <c r="AF81" s="33">
        <v>0</v>
      </c>
      <c r="AG81" s="33">
        <v>0</v>
      </c>
      <c r="AH81" t="s">
        <v>147</v>
      </c>
      <c r="AI81" s="34">
        <v>10</v>
      </c>
    </row>
    <row r="82" spans="1:35" x14ac:dyDescent="0.25">
      <c r="A82" t="s">
        <v>546</v>
      </c>
      <c r="B82" t="s">
        <v>252</v>
      </c>
      <c r="C82" t="s">
        <v>435</v>
      </c>
      <c r="D82" t="s">
        <v>474</v>
      </c>
      <c r="E82" s="33">
        <v>61.788888888888891</v>
      </c>
      <c r="F82" s="33">
        <v>5.6222222222222218</v>
      </c>
      <c r="G82" s="33">
        <v>0.71111111111111114</v>
      </c>
      <c r="H82" s="33">
        <v>0.30777777777777782</v>
      </c>
      <c r="I82" s="33">
        <v>2.9777777777777779</v>
      </c>
      <c r="J82" s="33">
        <v>0</v>
      </c>
      <c r="K82" s="33">
        <v>0</v>
      </c>
      <c r="L82" s="33">
        <v>2.5730000000000008</v>
      </c>
      <c r="M82" s="33">
        <v>4.8723333333333319</v>
      </c>
      <c r="N82" s="33">
        <v>0</v>
      </c>
      <c r="O82" s="33">
        <v>7.8854522567883445E-2</v>
      </c>
      <c r="P82" s="33">
        <v>0</v>
      </c>
      <c r="Q82" s="33">
        <v>7.3772222222222217</v>
      </c>
      <c r="R82" s="33">
        <v>0.11939399388599171</v>
      </c>
      <c r="S82" s="33">
        <v>0.69111111111111112</v>
      </c>
      <c r="T82" s="33">
        <v>3.4305555555555562</v>
      </c>
      <c r="U82" s="33">
        <v>0</v>
      </c>
      <c r="V82" s="33">
        <v>6.6705628484085594E-2</v>
      </c>
      <c r="W82" s="33">
        <v>2.492666666666667</v>
      </c>
      <c r="X82" s="33">
        <v>5.6888888888888891</v>
      </c>
      <c r="Y82" s="33">
        <v>0</v>
      </c>
      <c r="Z82" s="33">
        <v>0.13241143679194389</v>
      </c>
      <c r="AA82" s="33">
        <v>0</v>
      </c>
      <c r="AB82" s="33">
        <v>5.2444444444444445</v>
      </c>
      <c r="AC82" s="33">
        <v>0</v>
      </c>
      <c r="AD82" s="33">
        <v>0</v>
      </c>
      <c r="AE82" s="33">
        <v>0</v>
      </c>
      <c r="AF82" s="33">
        <v>0</v>
      </c>
      <c r="AG82" s="33">
        <v>0</v>
      </c>
      <c r="AH82" t="s">
        <v>57</v>
      </c>
      <c r="AI82" s="34">
        <v>10</v>
      </c>
    </row>
    <row r="83" spans="1:35" x14ac:dyDescent="0.25">
      <c r="A83" t="s">
        <v>546</v>
      </c>
      <c r="B83" t="s">
        <v>211</v>
      </c>
      <c r="C83" t="s">
        <v>407</v>
      </c>
      <c r="D83" t="s">
        <v>482</v>
      </c>
      <c r="E83" s="33">
        <v>63.555555555555557</v>
      </c>
      <c r="F83" s="33">
        <v>5.6</v>
      </c>
      <c r="G83" s="33">
        <v>0.61111111111111116</v>
      </c>
      <c r="H83" s="33">
        <v>1.5111111111111111</v>
      </c>
      <c r="I83" s="33">
        <v>1.0555555555555556</v>
      </c>
      <c r="J83" s="33">
        <v>0</v>
      </c>
      <c r="K83" s="33">
        <v>0</v>
      </c>
      <c r="L83" s="33">
        <v>0</v>
      </c>
      <c r="M83" s="33">
        <v>0</v>
      </c>
      <c r="N83" s="33">
        <v>11.297222222222222</v>
      </c>
      <c r="O83" s="33">
        <v>0.17775349650349651</v>
      </c>
      <c r="P83" s="33">
        <v>4.3305555555555557</v>
      </c>
      <c r="Q83" s="33">
        <v>10.925000000000001</v>
      </c>
      <c r="R83" s="33">
        <v>0.24003496503496505</v>
      </c>
      <c r="S83" s="33">
        <v>10.822999999999997</v>
      </c>
      <c r="T83" s="33">
        <v>8.8361111111111104</v>
      </c>
      <c r="U83" s="33">
        <v>0</v>
      </c>
      <c r="V83" s="33">
        <v>0.30932167832167828</v>
      </c>
      <c r="W83" s="33">
        <v>1.2138888888888888</v>
      </c>
      <c r="X83" s="33">
        <v>5.083333333333333</v>
      </c>
      <c r="Y83" s="33">
        <v>0</v>
      </c>
      <c r="Z83" s="33">
        <v>9.908216783216782E-2</v>
      </c>
      <c r="AA83" s="33">
        <v>0</v>
      </c>
      <c r="AB83" s="33">
        <v>0</v>
      </c>
      <c r="AC83" s="33">
        <v>0</v>
      </c>
      <c r="AD83" s="33">
        <v>0</v>
      </c>
      <c r="AE83" s="33">
        <v>0</v>
      </c>
      <c r="AF83" s="33">
        <v>0</v>
      </c>
      <c r="AG83" s="33">
        <v>0</v>
      </c>
      <c r="AH83" t="s">
        <v>16</v>
      </c>
      <c r="AI83" s="34">
        <v>10</v>
      </c>
    </row>
    <row r="84" spans="1:35" x14ac:dyDescent="0.25">
      <c r="A84" t="s">
        <v>546</v>
      </c>
      <c r="B84" t="s">
        <v>377</v>
      </c>
      <c r="C84" t="s">
        <v>384</v>
      </c>
      <c r="D84" t="s">
        <v>481</v>
      </c>
      <c r="E84" s="33">
        <v>34.711111111111109</v>
      </c>
      <c r="F84" s="33">
        <v>27.733333333333334</v>
      </c>
      <c r="G84" s="33">
        <v>0</v>
      </c>
      <c r="H84" s="33">
        <v>0</v>
      </c>
      <c r="I84" s="33">
        <v>0</v>
      </c>
      <c r="J84" s="33">
        <v>0</v>
      </c>
      <c r="K84" s="33">
        <v>0.62222222222222223</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c r="AF84" s="33">
        <v>0</v>
      </c>
      <c r="AG84" s="33">
        <v>0</v>
      </c>
      <c r="AH84" t="s">
        <v>185</v>
      </c>
      <c r="AI84" s="34">
        <v>10</v>
      </c>
    </row>
    <row r="85" spans="1:35" x14ac:dyDescent="0.25">
      <c r="A85" t="s">
        <v>546</v>
      </c>
      <c r="B85" t="s">
        <v>228</v>
      </c>
      <c r="C85" t="s">
        <v>423</v>
      </c>
      <c r="D85" t="s">
        <v>481</v>
      </c>
      <c r="E85" s="33">
        <v>87.588888888888889</v>
      </c>
      <c r="F85" s="33">
        <v>4.4444444444444446</v>
      </c>
      <c r="G85" s="33">
        <v>0.4</v>
      </c>
      <c r="H85" s="33">
        <v>0.31022222222222223</v>
      </c>
      <c r="I85" s="33">
        <v>2.5333333333333332</v>
      </c>
      <c r="J85" s="33">
        <v>0</v>
      </c>
      <c r="K85" s="33">
        <v>0</v>
      </c>
      <c r="L85" s="33">
        <v>2.4902222222222221</v>
      </c>
      <c r="M85" s="33">
        <v>6.0718888888888891</v>
      </c>
      <c r="N85" s="33">
        <v>4.1746666666666661</v>
      </c>
      <c r="O85" s="33">
        <v>0.1169846505137638</v>
      </c>
      <c r="P85" s="33">
        <v>5.3320000000000016</v>
      </c>
      <c r="Q85" s="33">
        <v>5.2598888888888888</v>
      </c>
      <c r="R85" s="33">
        <v>0.12092731193707981</v>
      </c>
      <c r="S85" s="33">
        <v>3.0054444444444437</v>
      </c>
      <c r="T85" s="33">
        <v>8.1398888888888887</v>
      </c>
      <c r="U85" s="33">
        <v>0</v>
      </c>
      <c r="V85" s="33">
        <v>0.12724597234555374</v>
      </c>
      <c r="W85" s="33">
        <v>2.4565555555555547</v>
      </c>
      <c r="X85" s="33">
        <v>8.3184444444444452</v>
      </c>
      <c r="Y85" s="33">
        <v>0</v>
      </c>
      <c r="Z85" s="33">
        <v>0.12301788659139921</v>
      </c>
      <c r="AA85" s="33">
        <v>0</v>
      </c>
      <c r="AB85" s="33">
        <v>0</v>
      </c>
      <c r="AC85" s="33">
        <v>0</v>
      </c>
      <c r="AD85" s="33">
        <v>0</v>
      </c>
      <c r="AE85" s="33">
        <v>0</v>
      </c>
      <c r="AF85" s="33">
        <v>0</v>
      </c>
      <c r="AG85" s="33">
        <v>0.16666666666666666</v>
      </c>
      <c r="AH85" t="s">
        <v>33</v>
      </c>
      <c r="AI85" s="34">
        <v>10</v>
      </c>
    </row>
    <row r="86" spans="1:35" x14ac:dyDescent="0.25">
      <c r="A86" t="s">
        <v>546</v>
      </c>
      <c r="B86" t="s">
        <v>208</v>
      </c>
      <c r="C86" t="s">
        <v>412</v>
      </c>
      <c r="D86" t="s">
        <v>471</v>
      </c>
      <c r="E86" s="33">
        <v>67.7</v>
      </c>
      <c r="F86" s="33">
        <v>5.6888888888888891</v>
      </c>
      <c r="G86" s="33">
        <v>0.4</v>
      </c>
      <c r="H86" s="33">
        <v>0.31666666666666665</v>
      </c>
      <c r="I86" s="33">
        <v>1.4</v>
      </c>
      <c r="J86" s="33">
        <v>0</v>
      </c>
      <c r="K86" s="33">
        <v>0</v>
      </c>
      <c r="L86" s="33">
        <v>5.5719999999999992</v>
      </c>
      <c r="M86" s="33">
        <v>5.6952222222222213</v>
      </c>
      <c r="N86" s="33">
        <v>2.3387777777777767</v>
      </c>
      <c r="O86" s="33">
        <v>0.1186706056129985</v>
      </c>
      <c r="P86" s="33">
        <v>4.7233333333333327</v>
      </c>
      <c r="Q86" s="33">
        <v>5.2070000000000007</v>
      </c>
      <c r="R86" s="33">
        <v>0.14668143771541112</v>
      </c>
      <c r="S86" s="33">
        <v>6.2018888888888899</v>
      </c>
      <c r="T86" s="33">
        <v>7.2009999999999987</v>
      </c>
      <c r="U86" s="33">
        <v>0</v>
      </c>
      <c r="V86" s="33">
        <v>0.19797472509437058</v>
      </c>
      <c r="W86" s="33">
        <v>5.1115555555555563</v>
      </c>
      <c r="X86" s="33">
        <v>9.9411111111111108</v>
      </c>
      <c r="Y86" s="33">
        <v>0</v>
      </c>
      <c r="Z86" s="33">
        <v>0.22234367306745445</v>
      </c>
      <c r="AA86" s="33">
        <v>0</v>
      </c>
      <c r="AB86" s="33">
        <v>0</v>
      </c>
      <c r="AC86" s="33">
        <v>0</v>
      </c>
      <c r="AD86" s="33">
        <v>0</v>
      </c>
      <c r="AE86" s="33">
        <v>0</v>
      </c>
      <c r="AF86" s="33">
        <v>0</v>
      </c>
      <c r="AG86" s="33">
        <v>0</v>
      </c>
      <c r="AH86" t="s">
        <v>13</v>
      </c>
      <c r="AI86" s="34">
        <v>10</v>
      </c>
    </row>
    <row r="87" spans="1:35" x14ac:dyDescent="0.25">
      <c r="A87" t="s">
        <v>546</v>
      </c>
      <c r="B87" t="s">
        <v>287</v>
      </c>
      <c r="C87" t="s">
        <v>447</v>
      </c>
      <c r="D87" t="s">
        <v>481</v>
      </c>
      <c r="E87" s="33">
        <v>83.411111111111111</v>
      </c>
      <c r="F87" s="33">
        <v>5.6888888888888891</v>
      </c>
      <c r="G87" s="33">
        <v>0.4</v>
      </c>
      <c r="H87" s="33">
        <v>0.60155555555555551</v>
      </c>
      <c r="I87" s="33">
        <v>0</v>
      </c>
      <c r="J87" s="33">
        <v>0</v>
      </c>
      <c r="K87" s="33">
        <v>0</v>
      </c>
      <c r="L87" s="33">
        <v>4.7966666666666669</v>
      </c>
      <c r="M87" s="33">
        <v>5.4901111111111103</v>
      </c>
      <c r="N87" s="33">
        <v>5.7547777777777789</v>
      </c>
      <c r="O87" s="33">
        <v>0.13481284134807514</v>
      </c>
      <c r="P87" s="33">
        <v>5.4585555555555541</v>
      </c>
      <c r="Q87" s="33">
        <v>7.9148888888888926</v>
      </c>
      <c r="R87" s="33">
        <v>0.16033169042227258</v>
      </c>
      <c r="S87" s="33">
        <v>12.398000000000005</v>
      </c>
      <c r="T87" s="33">
        <v>8.7018888888888881</v>
      </c>
      <c r="U87" s="33">
        <v>0</v>
      </c>
      <c r="V87" s="33">
        <v>0.25296256826961505</v>
      </c>
      <c r="W87" s="33">
        <v>10.04177777777778</v>
      </c>
      <c r="X87" s="33">
        <v>11.021000000000004</v>
      </c>
      <c r="Y87" s="33">
        <v>0</v>
      </c>
      <c r="Z87" s="33">
        <v>0.25251765019315309</v>
      </c>
      <c r="AA87" s="33">
        <v>0</v>
      </c>
      <c r="AB87" s="33">
        <v>0</v>
      </c>
      <c r="AC87" s="33">
        <v>0</v>
      </c>
      <c r="AD87" s="33">
        <v>0</v>
      </c>
      <c r="AE87" s="33">
        <v>0</v>
      </c>
      <c r="AF87" s="33">
        <v>0</v>
      </c>
      <c r="AG87" s="33">
        <v>0.64444444444444449</v>
      </c>
      <c r="AH87" t="s">
        <v>92</v>
      </c>
      <c r="AI87" s="34">
        <v>10</v>
      </c>
    </row>
    <row r="88" spans="1:35" x14ac:dyDescent="0.25">
      <c r="A88" t="s">
        <v>546</v>
      </c>
      <c r="B88" t="s">
        <v>259</v>
      </c>
      <c r="C88" t="s">
        <v>390</v>
      </c>
      <c r="D88" t="s">
        <v>490</v>
      </c>
      <c r="E88" s="33">
        <v>53.055555555555557</v>
      </c>
      <c r="F88" s="33">
        <v>5.6888888888888891</v>
      </c>
      <c r="G88" s="33">
        <v>0</v>
      </c>
      <c r="H88" s="33">
        <v>0.3676666666666667</v>
      </c>
      <c r="I88" s="33">
        <v>1.0666666666666667</v>
      </c>
      <c r="J88" s="33">
        <v>0</v>
      </c>
      <c r="K88" s="33">
        <v>0</v>
      </c>
      <c r="L88" s="33">
        <v>1.1336666666666666</v>
      </c>
      <c r="M88" s="33">
        <v>4.6615555555555561</v>
      </c>
      <c r="N88" s="33">
        <v>0</v>
      </c>
      <c r="O88" s="33">
        <v>8.7861780104712045E-2</v>
      </c>
      <c r="P88" s="33">
        <v>5.2965555555555541</v>
      </c>
      <c r="Q88" s="33">
        <v>3.8686666666666669</v>
      </c>
      <c r="R88" s="33">
        <v>0.17274764397905756</v>
      </c>
      <c r="S88" s="33">
        <v>6.1147777777777765</v>
      </c>
      <c r="T88" s="33">
        <v>3.2840000000000011</v>
      </c>
      <c r="U88" s="33">
        <v>0</v>
      </c>
      <c r="V88" s="33">
        <v>0.17714973821989527</v>
      </c>
      <c r="W88" s="33">
        <v>5.1525555555555558</v>
      </c>
      <c r="X88" s="33">
        <v>8.9578888888888883</v>
      </c>
      <c r="Y88" s="33">
        <v>0</v>
      </c>
      <c r="Z88" s="33">
        <v>0.26595602094240833</v>
      </c>
      <c r="AA88" s="33">
        <v>0</v>
      </c>
      <c r="AB88" s="33">
        <v>0</v>
      </c>
      <c r="AC88" s="33">
        <v>0</v>
      </c>
      <c r="AD88" s="33">
        <v>0</v>
      </c>
      <c r="AE88" s="33">
        <v>0</v>
      </c>
      <c r="AF88" s="33">
        <v>0</v>
      </c>
      <c r="AG88" s="33">
        <v>0.6333333333333333</v>
      </c>
      <c r="AH88" t="s">
        <v>64</v>
      </c>
      <c r="AI88" s="34">
        <v>10</v>
      </c>
    </row>
    <row r="89" spans="1:35" x14ac:dyDescent="0.25">
      <c r="A89" t="s">
        <v>546</v>
      </c>
      <c r="B89" t="s">
        <v>233</v>
      </c>
      <c r="C89" t="s">
        <v>426</v>
      </c>
      <c r="D89" t="s">
        <v>487</v>
      </c>
      <c r="E89" s="33">
        <v>60.9</v>
      </c>
      <c r="F89" s="33">
        <v>5.6888888888888891</v>
      </c>
      <c r="G89" s="33">
        <v>0.4</v>
      </c>
      <c r="H89" s="33">
        <v>0.18144444444444444</v>
      </c>
      <c r="I89" s="33">
        <v>1.8222222222222222</v>
      </c>
      <c r="J89" s="33">
        <v>0</v>
      </c>
      <c r="K89" s="33">
        <v>0</v>
      </c>
      <c r="L89" s="33">
        <v>3.1662222222222214</v>
      </c>
      <c r="M89" s="33">
        <v>4.8861111111111111</v>
      </c>
      <c r="N89" s="33">
        <v>2.6904444444444438</v>
      </c>
      <c r="O89" s="33">
        <v>0.12440977923736543</v>
      </c>
      <c r="P89" s="33">
        <v>3.9506666666666672</v>
      </c>
      <c r="Q89" s="33">
        <v>5.475555555555558</v>
      </c>
      <c r="R89" s="33">
        <v>0.15478197409231897</v>
      </c>
      <c r="S89" s="33">
        <v>3.9927777777777775</v>
      </c>
      <c r="T89" s="33">
        <v>1.4686666666666668</v>
      </c>
      <c r="U89" s="33">
        <v>0</v>
      </c>
      <c r="V89" s="33">
        <v>8.9678890713373469E-2</v>
      </c>
      <c r="W89" s="33">
        <v>7.4537777777777778</v>
      </c>
      <c r="X89" s="33">
        <v>0.9134444444444445</v>
      </c>
      <c r="Y89" s="33">
        <v>0</v>
      </c>
      <c r="Z89" s="33">
        <v>0.13739281153074256</v>
      </c>
      <c r="AA89" s="33">
        <v>0</v>
      </c>
      <c r="AB89" s="33">
        <v>0</v>
      </c>
      <c r="AC89" s="33">
        <v>0</v>
      </c>
      <c r="AD89" s="33">
        <v>0</v>
      </c>
      <c r="AE89" s="33">
        <v>0</v>
      </c>
      <c r="AF89" s="33">
        <v>0</v>
      </c>
      <c r="AG89" s="33">
        <v>0.16666666666666666</v>
      </c>
      <c r="AH89" t="s">
        <v>38</v>
      </c>
      <c r="AI89" s="34">
        <v>10</v>
      </c>
    </row>
    <row r="90" spans="1:35" x14ac:dyDescent="0.25">
      <c r="A90" t="s">
        <v>546</v>
      </c>
      <c r="B90" t="s">
        <v>272</v>
      </c>
      <c r="C90" t="s">
        <v>441</v>
      </c>
      <c r="D90" t="s">
        <v>470</v>
      </c>
      <c r="E90" s="33">
        <v>41.844444444444441</v>
      </c>
      <c r="F90" s="33">
        <v>5.6888888888888891</v>
      </c>
      <c r="G90" s="33">
        <v>0.33333333333333331</v>
      </c>
      <c r="H90" s="33">
        <v>0.2907777777777778</v>
      </c>
      <c r="I90" s="33">
        <v>0.34444444444444444</v>
      </c>
      <c r="J90" s="33">
        <v>0</v>
      </c>
      <c r="K90" s="33">
        <v>0</v>
      </c>
      <c r="L90" s="33">
        <v>3.8506666666666662</v>
      </c>
      <c r="M90" s="33">
        <v>5.7193333333333332</v>
      </c>
      <c r="N90" s="33">
        <v>0</v>
      </c>
      <c r="O90" s="33">
        <v>0.13668082846521509</v>
      </c>
      <c r="P90" s="33">
        <v>5.493444444444445</v>
      </c>
      <c r="Q90" s="33">
        <v>3.9496666666666669</v>
      </c>
      <c r="R90" s="33">
        <v>0.22567180031864048</v>
      </c>
      <c r="S90" s="33">
        <v>2.4164444444444442</v>
      </c>
      <c r="T90" s="33">
        <v>3.3324444444444454</v>
      </c>
      <c r="U90" s="33">
        <v>0</v>
      </c>
      <c r="V90" s="33">
        <v>0.13738714816781733</v>
      </c>
      <c r="W90" s="33">
        <v>9.880777777777773</v>
      </c>
      <c r="X90" s="33">
        <v>0</v>
      </c>
      <c r="Y90" s="33">
        <v>0</v>
      </c>
      <c r="Z90" s="33">
        <v>0.23613117365905462</v>
      </c>
      <c r="AA90" s="33">
        <v>0</v>
      </c>
      <c r="AB90" s="33">
        <v>0</v>
      </c>
      <c r="AC90" s="33">
        <v>0</v>
      </c>
      <c r="AD90" s="33">
        <v>0</v>
      </c>
      <c r="AE90" s="33">
        <v>0</v>
      </c>
      <c r="AF90" s="33">
        <v>0</v>
      </c>
      <c r="AG90" s="33">
        <v>0.26666666666666666</v>
      </c>
      <c r="AH90" t="s">
        <v>77</v>
      </c>
      <c r="AI90" s="34">
        <v>10</v>
      </c>
    </row>
    <row r="91" spans="1:35" x14ac:dyDescent="0.25">
      <c r="A91" t="s">
        <v>546</v>
      </c>
      <c r="B91" t="s">
        <v>281</v>
      </c>
      <c r="C91" t="s">
        <v>427</v>
      </c>
      <c r="D91" t="s">
        <v>479</v>
      </c>
      <c r="E91" s="33">
        <v>62.366666666666667</v>
      </c>
      <c r="F91" s="33">
        <v>4.6222222222222218</v>
      </c>
      <c r="G91" s="33">
        <v>0.4</v>
      </c>
      <c r="H91" s="33">
        <v>0.24633333333333335</v>
      </c>
      <c r="I91" s="33">
        <v>1.2666666666666666</v>
      </c>
      <c r="J91" s="33">
        <v>0</v>
      </c>
      <c r="K91" s="33">
        <v>0</v>
      </c>
      <c r="L91" s="33">
        <v>3.7461111111111123</v>
      </c>
      <c r="M91" s="33">
        <v>3.1476666666666664</v>
      </c>
      <c r="N91" s="33">
        <v>0</v>
      </c>
      <c r="O91" s="33">
        <v>5.047033671833244E-2</v>
      </c>
      <c r="P91" s="33">
        <v>5.33788888888889</v>
      </c>
      <c r="Q91" s="33">
        <v>3.8152222222222218</v>
      </c>
      <c r="R91" s="33">
        <v>0.1467628719045074</v>
      </c>
      <c r="S91" s="33">
        <v>0.81622222222222196</v>
      </c>
      <c r="T91" s="33">
        <v>7.1343333333333314</v>
      </c>
      <c r="U91" s="33">
        <v>0</v>
      </c>
      <c r="V91" s="33">
        <v>0.12748084803135573</v>
      </c>
      <c r="W91" s="33">
        <v>3.7994444444444442</v>
      </c>
      <c r="X91" s="33">
        <v>3.7446666666666673</v>
      </c>
      <c r="Y91" s="33">
        <v>0</v>
      </c>
      <c r="Z91" s="33">
        <v>0.1209638339568858</v>
      </c>
      <c r="AA91" s="33">
        <v>0</v>
      </c>
      <c r="AB91" s="33">
        <v>0</v>
      </c>
      <c r="AC91" s="33">
        <v>0</v>
      </c>
      <c r="AD91" s="33">
        <v>0</v>
      </c>
      <c r="AE91" s="33">
        <v>0</v>
      </c>
      <c r="AF91" s="33">
        <v>0</v>
      </c>
      <c r="AG91" s="33">
        <v>0.16666666666666666</v>
      </c>
      <c r="AH91" t="s">
        <v>86</v>
      </c>
      <c r="AI91" s="34">
        <v>10</v>
      </c>
    </row>
    <row r="92" spans="1:35" x14ac:dyDescent="0.25">
      <c r="A92" t="s">
        <v>546</v>
      </c>
      <c r="B92" t="s">
        <v>205</v>
      </c>
      <c r="C92" t="s">
        <v>388</v>
      </c>
      <c r="D92" t="s">
        <v>471</v>
      </c>
      <c r="E92" s="33">
        <v>46.87777777777778</v>
      </c>
      <c r="F92" s="33">
        <v>5.9555555555555557</v>
      </c>
      <c r="G92" s="33">
        <v>0.46666666666666667</v>
      </c>
      <c r="H92" s="33">
        <v>0.20644444444444443</v>
      </c>
      <c r="I92" s="33">
        <v>1.3777777777777778</v>
      </c>
      <c r="J92" s="33">
        <v>0</v>
      </c>
      <c r="K92" s="33">
        <v>0</v>
      </c>
      <c r="L92" s="33">
        <v>5.0158888888888873</v>
      </c>
      <c r="M92" s="33">
        <v>5.3803333333333345</v>
      </c>
      <c r="N92" s="33">
        <v>0</v>
      </c>
      <c r="O92" s="33">
        <v>0.11477364304337523</v>
      </c>
      <c r="P92" s="33">
        <v>2.9160000000000008</v>
      </c>
      <c r="Q92" s="33">
        <v>5.4863333333333344</v>
      </c>
      <c r="R92" s="33">
        <v>0.17923915619815126</v>
      </c>
      <c r="S92" s="33">
        <v>10.310999999999998</v>
      </c>
      <c r="T92" s="33">
        <v>5.1779999999999999</v>
      </c>
      <c r="U92" s="33">
        <v>0</v>
      </c>
      <c r="V92" s="33">
        <v>0.33041242000474036</v>
      </c>
      <c r="W92" s="33">
        <v>10.134333333333334</v>
      </c>
      <c r="X92" s="33">
        <v>4.618444444444445</v>
      </c>
      <c r="Y92" s="33">
        <v>0</v>
      </c>
      <c r="Z92" s="33">
        <v>0.31470727660583081</v>
      </c>
      <c r="AA92" s="33">
        <v>0</v>
      </c>
      <c r="AB92" s="33">
        <v>0</v>
      </c>
      <c r="AC92" s="33">
        <v>0</v>
      </c>
      <c r="AD92" s="33">
        <v>0</v>
      </c>
      <c r="AE92" s="33">
        <v>0</v>
      </c>
      <c r="AF92" s="33">
        <v>0</v>
      </c>
      <c r="AG92" s="33">
        <v>0</v>
      </c>
      <c r="AH92" t="s">
        <v>10</v>
      </c>
      <c r="AI92" s="34">
        <v>10</v>
      </c>
    </row>
    <row r="93" spans="1:35" x14ac:dyDescent="0.25">
      <c r="A93" t="s">
        <v>546</v>
      </c>
      <c r="B93" t="s">
        <v>277</v>
      </c>
      <c r="C93" t="s">
        <v>443</v>
      </c>
      <c r="D93" t="s">
        <v>490</v>
      </c>
      <c r="E93" s="33">
        <v>70.988888888888894</v>
      </c>
      <c r="F93" s="33">
        <v>12.977777777777778</v>
      </c>
      <c r="G93" s="33">
        <v>0.6333333333333333</v>
      </c>
      <c r="H93" s="33">
        <v>0.4767777777777778</v>
      </c>
      <c r="I93" s="33">
        <v>1.1333333333333333</v>
      </c>
      <c r="J93" s="33">
        <v>0</v>
      </c>
      <c r="K93" s="33">
        <v>0</v>
      </c>
      <c r="L93" s="33">
        <v>2.8495555555555558</v>
      </c>
      <c r="M93" s="33">
        <v>5.5838888888888869</v>
      </c>
      <c r="N93" s="33">
        <v>4.2370000000000001</v>
      </c>
      <c r="O93" s="33">
        <v>0.13834402879949911</v>
      </c>
      <c r="P93" s="33">
        <v>5.514333333333334</v>
      </c>
      <c r="Q93" s="33">
        <v>6.4779999999999998</v>
      </c>
      <c r="R93" s="33">
        <v>0.16893254030364691</v>
      </c>
      <c r="S93" s="33">
        <v>11.487888888888884</v>
      </c>
      <c r="T93" s="33">
        <v>1.0171111111111111</v>
      </c>
      <c r="U93" s="33">
        <v>0</v>
      </c>
      <c r="V93" s="33">
        <v>0.17615432775082165</v>
      </c>
      <c r="W93" s="33">
        <v>5.8150000000000004</v>
      </c>
      <c r="X93" s="33">
        <v>2.7662222222222219</v>
      </c>
      <c r="Y93" s="33">
        <v>0</v>
      </c>
      <c r="Z93" s="33">
        <v>0.12088120206605103</v>
      </c>
      <c r="AA93" s="33">
        <v>0</v>
      </c>
      <c r="AB93" s="33">
        <v>0</v>
      </c>
      <c r="AC93" s="33">
        <v>0</v>
      </c>
      <c r="AD93" s="33">
        <v>0</v>
      </c>
      <c r="AE93" s="33">
        <v>0</v>
      </c>
      <c r="AF93" s="33">
        <v>0</v>
      </c>
      <c r="AG93" s="33">
        <v>0</v>
      </c>
      <c r="AH93" t="s">
        <v>82</v>
      </c>
      <c r="AI93" s="34">
        <v>10</v>
      </c>
    </row>
    <row r="94" spans="1:35" x14ac:dyDescent="0.25">
      <c r="A94" t="s">
        <v>546</v>
      </c>
      <c r="B94" t="s">
        <v>375</v>
      </c>
      <c r="C94" t="s">
        <v>427</v>
      </c>
      <c r="D94" t="s">
        <v>479</v>
      </c>
      <c r="E94" s="33">
        <v>67.900000000000006</v>
      </c>
      <c r="F94" s="33">
        <v>6.8444444444444441</v>
      </c>
      <c r="G94" s="33">
        <v>0.46666666666666667</v>
      </c>
      <c r="H94" s="33">
        <v>0.28699999999999998</v>
      </c>
      <c r="I94" s="33">
        <v>0.64444444444444449</v>
      </c>
      <c r="J94" s="33">
        <v>0</v>
      </c>
      <c r="K94" s="33">
        <v>0</v>
      </c>
      <c r="L94" s="33">
        <v>4.6204444444444439</v>
      </c>
      <c r="M94" s="33">
        <v>6.8258888888888922</v>
      </c>
      <c r="N94" s="33">
        <v>7.0389999999999988</v>
      </c>
      <c r="O94" s="33">
        <v>0.20419571264932093</v>
      </c>
      <c r="P94" s="33">
        <v>0</v>
      </c>
      <c r="Q94" s="33">
        <v>6.5368888888888872</v>
      </c>
      <c r="R94" s="33">
        <v>9.6272295859924695E-2</v>
      </c>
      <c r="S94" s="33">
        <v>15.148999999999999</v>
      </c>
      <c r="T94" s="33">
        <v>20.587111111111113</v>
      </c>
      <c r="U94" s="33">
        <v>5.4</v>
      </c>
      <c r="V94" s="33">
        <v>0.60583374243168053</v>
      </c>
      <c r="W94" s="33">
        <v>17.852666666666661</v>
      </c>
      <c r="X94" s="33">
        <v>27.702111111111115</v>
      </c>
      <c r="Y94" s="33">
        <v>0</v>
      </c>
      <c r="Z94" s="33">
        <v>0.67090983472426757</v>
      </c>
      <c r="AA94" s="33">
        <v>0</v>
      </c>
      <c r="AB94" s="33">
        <v>4.0555555555555554</v>
      </c>
      <c r="AC94" s="33">
        <v>0</v>
      </c>
      <c r="AD94" s="33">
        <v>0</v>
      </c>
      <c r="AE94" s="33">
        <v>0</v>
      </c>
      <c r="AF94" s="33">
        <v>0</v>
      </c>
      <c r="AG94" s="33">
        <v>0</v>
      </c>
      <c r="AH94" t="s">
        <v>183</v>
      </c>
      <c r="AI94" s="34">
        <v>10</v>
      </c>
    </row>
    <row r="95" spans="1:35" x14ac:dyDescent="0.25">
      <c r="A95" t="s">
        <v>546</v>
      </c>
      <c r="B95" t="s">
        <v>352</v>
      </c>
      <c r="C95" t="s">
        <v>427</v>
      </c>
      <c r="D95" t="s">
        <v>479</v>
      </c>
      <c r="E95" s="33">
        <v>98.8</v>
      </c>
      <c r="F95" s="33">
        <v>5.0666666666666664</v>
      </c>
      <c r="G95" s="33">
        <v>0.71111111111111114</v>
      </c>
      <c r="H95" s="33">
        <v>0</v>
      </c>
      <c r="I95" s="33">
        <v>2.0444444444444443</v>
      </c>
      <c r="J95" s="33">
        <v>0</v>
      </c>
      <c r="K95" s="33">
        <v>0</v>
      </c>
      <c r="L95" s="33">
        <v>5.9548888888888891</v>
      </c>
      <c r="M95" s="33">
        <v>10.898111111111104</v>
      </c>
      <c r="N95" s="33">
        <v>0</v>
      </c>
      <c r="O95" s="33">
        <v>0.11030476833108406</v>
      </c>
      <c r="P95" s="33">
        <v>5.6</v>
      </c>
      <c r="Q95" s="33">
        <v>6.0103333333333344</v>
      </c>
      <c r="R95" s="33">
        <v>0.11751349527665317</v>
      </c>
      <c r="S95" s="33">
        <v>4.8194444444444455</v>
      </c>
      <c r="T95" s="33">
        <v>13.685777777777778</v>
      </c>
      <c r="U95" s="33">
        <v>0</v>
      </c>
      <c r="V95" s="33">
        <v>0.18729982006297796</v>
      </c>
      <c r="W95" s="33">
        <v>6.8152222222222232</v>
      </c>
      <c r="X95" s="33">
        <v>12.349666666666664</v>
      </c>
      <c r="Y95" s="33">
        <v>0</v>
      </c>
      <c r="Z95" s="33">
        <v>0.1939766081871345</v>
      </c>
      <c r="AA95" s="33">
        <v>0</v>
      </c>
      <c r="AB95" s="33">
        <v>0</v>
      </c>
      <c r="AC95" s="33">
        <v>0</v>
      </c>
      <c r="AD95" s="33">
        <v>0</v>
      </c>
      <c r="AE95" s="33">
        <v>0</v>
      </c>
      <c r="AF95" s="33">
        <v>0</v>
      </c>
      <c r="AG95" s="33">
        <v>0</v>
      </c>
      <c r="AH95" t="s">
        <v>160</v>
      </c>
      <c r="AI95" s="34">
        <v>10</v>
      </c>
    </row>
    <row r="96" spans="1:35" x14ac:dyDescent="0.25">
      <c r="A96" t="s">
        <v>546</v>
      </c>
      <c r="B96" t="s">
        <v>333</v>
      </c>
      <c r="C96" t="s">
        <v>444</v>
      </c>
      <c r="D96" t="s">
        <v>492</v>
      </c>
      <c r="E96" s="33">
        <v>51.055555555555557</v>
      </c>
      <c r="F96" s="33">
        <v>5.6888888888888891</v>
      </c>
      <c r="G96" s="33">
        <v>0.35555555555555557</v>
      </c>
      <c r="H96" s="33">
        <v>0.22266666666666665</v>
      </c>
      <c r="I96" s="33">
        <v>1.2555555555555555</v>
      </c>
      <c r="J96" s="33">
        <v>0</v>
      </c>
      <c r="K96" s="33">
        <v>0</v>
      </c>
      <c r="L96" s="33">
        <v>9.0297777777777792</v>
      </c>
      <c r="M96" s="33">
        <v>0</v>
      </c>
      <c r="N96" s="33">
        <v>11.377777777777778</v>
      </c>
      <c r="O96" s="33">
        <v>0.22285092491838956</v>
      </c>
      <c r="P96" s="33">
        <v>2.3981111111111111</v>
      </c>
      <c r="Q96" s="33">
        <v>2.3420000000000001</v>
      </c>
      <c r="R96" s="33">
        <v>9.2842219804134929E-2</v>
      </c>
      <c r="S96" s="33">
        <v>14.176666666666668</v>
      </c>
      <c r="T96" s="33">
        <v>15.782888888888888</v>
      </c>
      <c r="U96" s="33">
        <v>0</v>
      </c>
      <c r="V96" s="33">
        <v>0.58680304678998907</v>
      </c>
      <c r="W96" s="33">
        <v>12.864444444444441</v>
      </c>
      <c r="X96" s="33">
        <v>14.988666666666663</v>
      </c>
      <c r="Y96" s="33">
        <v>5.0888888888888886</v>
      </c>
      <c r="Z96" s="33">
        <v>0.64521871599564729</v>
      </c>
      <c r="AA96" s="33">
        <v>0</v>
      </c>
      <c r="AB96" s="33">
        <v>0</v>
      </c>
      <c r="AC96" s="33">
        <v>0</v>
      </c>
      <c r="AD96" s="33">
        <v>0</v>
      </c>
      <c r="AE96" s="33">
        <v>0</v>
      </c>
      <c r="AF96" s="33">
        <v>0</v>
      </c>
      <c r="AG96" s="33">
        <v>0</v>
      </c>
      <c r="AH96" t="s">
        <v>140</v>
      </c>
      <c r="AI96" s="34">
        <v>10</v>
      </c>
    </row>
    <row r="97" spans="1:35" x14ac:dyDescent="0.25">
      <c r="A97" t="s">
        <v>546</v>
      </c>
      <c r="B97" t="s">
        <v>347</v>
      </c>
      <c r="C97" t="s">
        <v>462</v>
      </c>
      <c r="D97" t="s">
        <v>487</v>
      </c>
      <c r="E97" s="33">
        <v>101.43333333333334</v>
      </c>
      <c r="F97" s="33">
        <v>5.4222222222222225</v>
      </c>
      <c r="G97" s="33">
        <v>0</v>
      </c>
      <c r="H97" s="33">
        <v>0.62777777777777777</v>
      </c>
      <c r="I97" s="33">
        <v>3.1111111111111112</v>
      </c>
      <c r="J97" s="33">
        <v>0</v>
      </c>
      <c r="K97" s="33">
        <v>2.0222222222222221</v>
      </c>
      <c r="L97" s="33">
        <v>0.83777777777777795</v>
      </c>
      <c r="M97" s="33">
        <v>11.313888888888888</v>
      </c>
      <c r="N97" s="33">
        <v>0</v>
      </c>
      <c r="O97" s="33">
        <v>0.11154014678497096</v>
      </c>
      <c r="P97" s="33">
        <v>11.314</v>
      </c>
      <c r="Q97" s="33">
        <v>17.038888888888888</v>
      </c>
      <c r="R97" s="33">
        <v>0.27952240113922661</v>
      </c>
      <c r="S97" s="33">
        <v>0.61155555555555552</v>
      </c>
      <c r="T97" s="33">
        <v>3.6444444444444439E-2</v>
      </c>
      <c r="U97" s="33">
        <v>0</v>
      </c>
      <c r="V97" s="33">
        <v>6.3884324679592498E-3</v>
      </c>
      <c r="W97" s="33">
        <v>1.1997777777777778</v>
      </c>
      <c r="X97" s="33">
        <v>2.980666666666667</v>
      </c>
      <c r="Y97" s="33">
        <v>0</v>
      </c>
      <c r="Z97" s="33">
        <v>4.1213714536093772E-2</v>
      </c>
      <c r="AA97" s="33">
        <v>0</v>
      </c>
      <c r="AB97" s="33">
        <v>0</v>
      </c>
      <c r="AC97" s="33">
        <v>0</v>
      </c>
      <c r="AD97" s="33">
        <v>26.661111111111111</v>
      </c>
      <c r="AE97" s="33">
        <v>0</v>
      </c>
      <c r="AF97" s="33">
        <v>0</v>
      </c>
      <c r="AG97" s="33">
        <v>1.1444444444444444</v>
      </c>
      <c r="AH97" t="s">
        <v>155</v>
      </c>
      <c r="AI97" s="34">
        <v>10</v>
      </c>
    </row>
    <row r="98" spans="1:35" x14ac:dyDescent="0.25">
      <c r="A98" t="s">
        <v>546</v>
      </c>
      <c r="B98" t="s">
        <v>311</v>
      </c>
      <c r="C98" t="s">
        <v>394</v>
      </c>
      <c r="D98" t="s">
        <v>492</v>
      </c>
      <c r="E98" s="33">
        <v>53.277777777777779</v>
      </c>
      <c r="F98" s="33">
        <v>5.5111111111111111</v>
      </c>
      <c r="G98" s="33">
        <v>0.46666666666666667</v>
      </c>
      <c r="H98" s="33">
        <v>0.35833333333333334</v>
      </c>
      <c r="I98" s="33">
        <v>1.0555555555555556</v>
      </c>
      <c r="J98" s="33">
        <v>0</v>
      </c>
      <c r="K98" s="33">
        <v>0</v>
      </c>
      <c r="L98" s="33">
        <v>5.6104444444444441</v>
      </c>
      <c r="M98" s="33">
        <v>5.314333333333332</v>
      </c>
      <c r="N98" s="33">
        <v>5.3077777777777779</v>
      </c>
      <c r="O98" s="33">
        <v>0.19937226277372261</v>
      </c>
      <c r="P98" s="33">
        <v>5.2849999999999993</v>
      </c>
      <c r="Q98" s="33">
        <v>5.0257777777777788</v>
      </c>
      <c r="R98" s="33">
        <v>0.19352867570385818</v>
      </c>
      <c r="S98" s="33">
        <v>1.7046666666666666</v>
      </c>
      <c r="T98" s="33">
        <v>5.346222222222222</v>
      </c>
      <c r="U98" s="33">
        <v>1.1111111111111112E-2</v>
      </c>
      <c r="V98" s="33">
        <v>0.13255057351407715</v>
      </c>
      <c r="W98" s="33">
        <v>1.8886666666666669</v>
      </c>
      <c r="X98" s="33">
        <v>5.6434444444444463</v>
      </c>
      <c r="Y98" s="33">
        <v>2.2222222222222223E-2</v>
      </c>
      <c r="Z98" s="33">
        <v>0.14179144942648597</v>
      </c>
      <c r="AA98" s="33">
        <v>0</v>
      </c>
      <c r="AB98" s="33">
        <v>0</v>
      </c>
      <c r="AC98" s="33">
        <v>0</v>
      </c>
      <c r="AD98" s="33">
        <v>0</v>
      </c>
      <c r="AE98" s="33">
        <v>0</v>
      </c>
      <c r="AF98" s="33">
        <v>0</v>
      </c>
      <c r="AG98" s="33">
        <v>0</v>
      </c>
      <c r="AH98" t="s">
        <v>116</v>
      </c>
      <c r="AI98" s="34">
        <v>10</v>
      </c>
    </row>
    <row r="99" spans="1:35" x14ac:dyDescent="0.25">
      <c r="A99" t="s">
        <v>546</v>
      </c>
      <c r="B99" t="s">
        <v>314</v>
      </c>
      <c r="C99" t="s">
        <v>452</v>
      </c>
      <c r="D99" t="s">
        <v>474</v>
      </c>
      <c r="E99" s="33">
        <v>28.644444444444446</v>
      </c>
      <c r="F99" s="33">
        <v>5.0666666666666664</v>
      </c>
      <c r="G99" s="33">
        <v>0</v>
      </c>
      <c r="H99" s="33">
        <v>0</v>
      </c>
      <c r="I99" s="33">
        <v>4.833333333333333</v>
      </c>
      <c r="J99" s="33">
        <v>0</v>
      </c>
      <c r="K99" s="33">
        <v>0</v>
      </c>
      <c r="L99" s="33">
        <v>0</v>
      </c>
      <c r="M99" s="33">
        <v>5.3972222222222221</v>
      </c>
      <c r="N99" s="33">
        <v>0</v>
      </c>
      <c r="O99" s="33">
        <v>0.1884212567882079</v>
      </c>
      <c r="P99" s="33">
        <v>0</v>
      </c>
      <c r="Q99" s="33">
        <v>10.202777777777778</v>
      </c>
      <c r="R99" s="33">
        <v>0.35618696664080679</v>
      </c>
      <c r="S99" s="33">
        <v>0</v>
      </c>
      <c r="T99" s="33">
        <v>0</v>
      </c>
      <c r="U99" s="33">
        <v>0</v>
      </c>
      <c r="V99" s="33">
        <v>0</v>
      </c>
      <c r="W99" s="33">
        <v>0</v>
      </c>
      <c r="X99" s="33">
        <v>0</v>
      </c>
      <c r="Y99" s="33">
        <v>0</v>
      </c>
      <c r="Z99" s="33">
        <v>0</v>
      </c>
      <c r="AA99" s="33">
        <v>0</v>
      </c>
      <c r="AB99" s="33">
        <v>0</v>
      </c>
      <c r="AC99" s="33">
        <v>0</v>
      </c>
      <c r="AD99" s="33">
        <v>0</v>
      </c>
      <c r="AE99" s="33">
        <v>0</v>
      </c>
      <c r="AF99" s="33">
        <v>0</v>
      </c>
      <c r="AG99" s="33">
        <v>0</v>
      </c>
      <c r="AH99" t="s">
        <v>119</v>
      </c>
      <c r="AI99" s="34">
        <v>10</v>
      </c>
    </row>
    <row r="100" spans="1:35" x14ac:dyDescent="0.25">
      <c r="A100" t="s">
        <v>546</v>
      </c>
      <c r="B100" t="s">
        <v>276</v>
      </c>
      <c r="C100" t="s">
        <v>390</v>
      </c>
      <c r="D100" t="s">
        <v>490</v>
      </c>
      <c r="E100" s="33">
        <v>67.188888888888883</v>
      </c>
      <c r="F100" s="33">
        <v>5.6888888888888891</v>
      </c>
      <c r="G100" s="33">
        <v>0</v>
      </c>
      <c r="H100" s="33">
        <v>0</v>
      </c>
      <c r="I100" s="33">
        <v>2.5444444444444443</v>
      </c>
      <c r="J100" s="33">
        <v>0</v>
      </c>
      <c r="K100" s="33">
        <v>0</v>
      </c>
      <c r="L100" s="33">
        <v>3.754222222222221</v>
      </c>
      <c r="M100" s="33">
        <v>0</v>
      </c>
      <c r="N100" s="33">
        <v>15.890666666666668</v>
      </c>
      <c r="O100" s="33">
        <v>0.2365073590210022</v>
      </c>
      <c r="P100" s="33">
        <v>10.114444444444443</v>
      </c>
      <c r="Q100" s="33">
        <v>7.8687777777777788</v>
      </c>
      <c r="R100" s="33">
        <v>0.26765172812965105</v>
      </c>
      <c r="S100" s="33">
        <v>9.4458888888888897</v>
      </c>
      <c r="T100" s="33">
        <v>3.1291111111111105</v>
      </c>
      <c r="U100" s="33">
        <v>0</v>
      </c>
      <c r="V100" s="33">
        <v>0.18715892177939475</v>
      </c>
      <c r="W100" s="33">
        <v>4.9077777777777785</v>
      </c>
      <c r="X100" s="33">
        <v>13.246333333333336</v>
      </c>
      <c r="Y100" s="33">
        <v>4.0111111111111111</v>
      </c>
      <c r="Z100" s="33">
        <v>0.32989416239457592</v>
      </c>
      <c r="AA100" s="33">
        <v>0</v>
      </c>
      <c r="AB100" s="33">
        <v>0</v>
      </c>
      <c r="AC100" s="33">
        <v>0</v>
      </c>
      <c r="AD100" s="33">
        <v>0</v>
      </c>
      <c r="AE100" s="33">
        <v>0</v>
      </c>
      <c r="AF100" s="33">
        <v>0</v>
      </c>
      <c r="AG100" s="33">
        <v>0</v>
      </c>
      <c r="AH100" t="s">
        <v>81</v>
      </c>
      <c r="AI100" s="34">
        <v>10</v>
      </c>
    </row>
    <row r="101" spans="1:35" x14ac:dyDescent="0.25">
      <c r="A101" t="s">
        <v>546</v>
      </c>
      <c r="B101" t="s">
        <v>372</v>
      </c>
      <c r="C101" t="s">
        <v>406</v>
      </c>
      <c r="D101" t="s">
        <v>481</v>
      </c>
      <c r="E101" s="33">
        <v>27.666666666666668</v>
      </c>
      <c r="F101" s="33">
        <v>4.8</v>
      </c>
      <c r="G101" s="33">
        <v>0.4</v>
      </c>
      <c r="H101" s="33">
        <v>0.26666666666666666</v>
      </c>
      <c r="I101" s="33">
        <v>0.87777777777777777</v>
      </c>
      <c r="J101" s="33">
        <v>0</v>
      </c>
      <c r="K101" s="33">
        <v>0</v>
      </c>
      <c r="L101" s="33">
        <v>2.0848888888888886</v>
      </c>
      <c r="M101" s="33">
        <v>2.5</v>
      </c>
      <c r="N101" s="33">
        <v>5.333333333333333</v>
      </c>
      <c r="O101" s="33">
        <v>0.2831325301204819</v>
      </c>
      <c r="P101" s="33">
        <v>4.666666666666667</v>
      </c>
      <c r="Q101" s="33">
        <v>0.96199999999999997</v>
      </c>
      <c r="R101" s="33">
        <v>0.20344578313253012</v>
      </c>
      <c r="S101" s="33">
        <v>3.3866666666666667</v>
      </c>
      <c r="T101" s="33">
        <v>0.15911111111111112</v>
      </c>
      <c r="U101" s="33">
        <v>0</v>
      </c>
      <c r="V101" s="33">
        <v>0.12816064257028112</v>
      </c>
      <c r="W101" s="33">
        <v>1.7609999999999995</v>
      </c>
      <c r="X101" s="33">
        <v>1.2528888888888887</v>
      </c>
      <c r="Y101" s="33">
        <v>0</v>
      </c>
      <c r="Z101" s="33">
        <v>0.10893574297188753</v>
      </c>
      <c r="AA101" s="33">
        <v>0</v>
      </c>
      <c r="AB101" s="33">
        <v>0</v>
      </c>
      <c r="AC101" s="33">
        <v>0</v>
      </c>
      <c r="AD101" s="33">
        <v>0</v>
      </c>
      <c r="AE101" s="33">
        <v>0</v>
      </c>
      <c r="AF101" s="33">
        <v>0</v>
      </c>
      <c r="AG101" s="33">
        <v>0</v>
      </c>
      <c r="AH101" t="s">
        <v>180</v>
      </c>
      <c r="AI101" s="34">
        <v>10</v>
      </c>
    </row>
    <row r="102" spans="1:35" x14ac:dyDescent="0.25">
      <c r="A102" t="s">
        <v>546</v>
      </c>
      <c r="B102" t="s">
        <v>359</v>
      </c>
      <c r="C102" t="s">
        <v>389</v>
      </c>
      <c r="D102" t="s">
        <v>481</v>
      </c>
      <c r="E102" s="33">
        <v>33.355555555555554</v>
      </c>
      <c r="F102" s="33">
        <v>5.6</v>
      </c>
      <c r="G102" s="33">
        <v>0.52222222222222225</v>
      </c>
      <c r="H102" s="33">
        <v>0.34722222222222221</v>
      </c>
      <c r="I102" s="33">
        <v>1.2</v>
      </c>
      <c r="J102" s="33">
        <v>0</v>
      </c>
      <c r="K102" s="33">
        <v>0</v>
      </c>
      <c r="L102" s="33">
        <v>4.2375555555555575</v>
      </c>
      <c r="M102" s="33">
        <v>3.1424444444444442</v>
      </c>
      <c r="N102" s="33">
        <v>4.6017777777777757</v>
      </c>
      <c r="O102" s="33">
        <v>0.23217188540972677</v>
      </c>
      <c r="P102" s="33">
        <v>3.1111111111111112</v>
      </c>
      <c r="Q102" s="33">
        <v>4.7208888888888891</v>
      </c>
      <c r="R102" s="33">
        <v>0.23480346435709529</v>
      </c>
      <c r="S102" s="33">
        <v>3.66488888888889</v>
      </c>
      <c r="T102" s="33">
        <v>9.1396666666666668</v>
      </c>
      <c r="U102" s="33">
        <v>0</v>
      </c>
      <c r="V102" s="33">
        <v>0.38388074616922052</v>
      </c>
      <c r="W102" s="33">
        <v>7.4963333333333315</v>
      </c>
      <c r="X102" s="33">
        <v>11.561444444444442</v>
      </c>
      <c r="Y102" s="33">
        <v>0</v>
      </c>
      <c r="Z102" s="33">
        <v>0.57135243171219174</v>
      </c>
      <c r="AA102" s="33">
        <v>0</v>
      </c>
      <c r="AB102" s="33">
        <v>0</v>
      </c>
      <c r="AC102" s="33">
        <v>0</v>
      </c>
      <c r="AD102" s="33">
        <v>0</v>
      </c>
      <c r="AE102" s="33">
        <v>0</v>
      </c>
      <c r="AF102" s="33">
        <v>0</v>
      </c>
      <c r="AG102" s="33">
        <v>0</v>
      </c>
      <c r="AH102" t="s">
        <v>167</v>
      </c>
      <c r="AI102" s="34">
        <v>10</v>
      </c>
    </row>
    <row r="103" spans="1:35" x14ac:dyDescent="0.25">
      <c r="A103" t="s">
        <v>546</v>
      </c>
      <c r="B103" t="s">
        <v>381</v>
      </c>
      <c r="C103" t="s">
        <v>424</v>
      </c>
      <c r="D103" t="s">
        <v>481</v>
      </c>
      <c r="E103" s="33">
        <v>31.822222222222223</v>
      </c>
      <c r="F103" s="33">
        <v>5.6888888888888891</v>
      </c>
      <c r="G103" s="33">
        <v>0.52222222222222225</v>
      </c>
      <c r="H103" s="33">
        <v>0.18333333333333332</v>
      </c>
      <c r="I103" s="33">
        <v>1.2222222222222223</v>
      </c>
      <c r="J103" s="33">
        <v>0</v>
      </c>
      <c r="K103" s="33">
        <v>0</v>
      </c>
      <c r="L103" s="33">
        <v>1.9911111111111106</v>
      </c>
      <c r="M103" s="33">
        <v>5.4222222222222225</v>
      </c>
      <c r="N103" s="33">
        <v>3.7065555555555552</v>
      </c>
      <c r="O103" s="33">
        <v>0.28686801675977652</v>
      </c>
      <c r="P103" s="33">
        <v>2.1333333333333333</v>
      </c>
      <c r="Q103" s="33">
        <v>5.6473333333333322</v>
      </c>
      <c r="R103" s="33">
        <v>0.24450418994413403</v>
      </c>
      <c r="S103" s="33">
        <v>10.222222222222223</v>
      </c>
      <c r="T103" s="33">
        <v>6.8126666666666669</v>
      </c>
      <c r="U103" s="33">
        <v>0</v>
      </c>
      <c r="V103" s="33">
        <v>0.53531424581005593</v>
      </c>
      <c r="W103" s="33">
        <v>3.9248888888888875</v>
      </c>
      <c r="X103" s="33">
        <v>7.7836666666666687</v>
      </c>
      <c r="Y103" s="33">
        <v>0</v>
      </c>
      <c r="Z103" s="33">
        <v>0.36793645251396651</v>
      </c>
      <c r="AA103" s="33">
        <v>0</v>
      </c>
      <c r="AB103" s="33">
        <v>0</v>
      </c>
      <c r="AC103" s="33">
        <v>0</v>
      </c>
      <c r="AD103" s="33">
        <v>0</v>
      </c>
      <c r="AE103" s="33">
        <v>0</v>
      </c>
      <c r="AF103" s="33">
        <v>0</v>
      </c>
      <c r="AG103" s="33">
        <v>0</v>
      </c>
      <c r="AH103" t="s">
        <v>189</v>
      </c>
      <c r="AI103" s="34">
        <v>10</v>
      </c>
    </row>
    <row r="104" spans="1:35" x14ac:dyDescent="0.25">
      <c r="A104" t="s">
        <v>546</v>
      </c>
      <c r="B104" t="s">
        <v>360</v>
      </c>
      <c r="C104" t="s">
        <v>465</v>
      </c>
      <c r="D104" t="s">
        <v>483</v>
      </c>
      <c r="E104" s="33">
        <v>81.388888888888886</v>
      </c>
      <c r="F104" s="33">
        <v>5.1555555555555559</v>
      </c>
      <c r="G104" s="33">
        <v>0</v>
      </c>
      <c r="H104" s="33">
        <v>0</v>
      </c>
      <c r="I104" s="33">
        <v>0.66666666666666663</v>
      </c>
      <c r="J104" s="33">
        <v>0</v>
      </c>
      <c r="K104" s="33">
        <v>0</v>
      </c>
      <c r="L104" s="33">
        <v>6.009444444444445</v>
      </c>
      <c r="M104" s="33">
        <v>3.8437777777777788</v>
      </c>
      <c r="N104" s="33">
        <v>0</v>
      </c>
      <c r="O104" s="33">
        <v>4.7227303754266224E-2</v>
      </c>
      <c r="P104" s="33">
        <v>0</v>
      </c>
      <c r="Q104" s="33">
        <v>5.1272222222222226</v>
      </c>
      <c r="R104" s="33">
        <v>6.2996587030716727E-2</v>
      </c>
      <c r="S104" s="33">
        <v>5.4571111111111099</v>
      </c>
      <c r="T104" s="33">
        <v>10.645777777777781</v>
      </c>
      <c r="U104" s="33">
        <v>0</v>
      </c>
      <c r="V104" s="33">
        <v>0.19785119453924918</v>
      </c>
      <c r="W104" s="33">
        <v>7.600222222222218</v>
      </c>
      <c r="X104" s="33">
        <v>13.045444444444438</v>
      </c>
      <c r="Y104" s="33">
        <v>0</v>
      </c>
      <c r="Z104" s="33">
        <v>0.25366689419795208</v>
      </c>
      <c r="AA104" s="33">
        <v>0</v>
      </c>
      <c r="AB104" s="33">
        <v>4.7777777777777777</v>
      </c>
      <c r="AC104" s="33">
        <v>0</v>
      </c>
      <c r="AD104" s="33">
        <v>0</v>
      </c>
      <c r="AE104" s="33">
        <v>0</v>
      </c>
      <c r="AF104" s="33">
        <v>0</v>
      </c>
      <c r="AG104" s="33">
        <v>0</v>
      </c>
      <c r="AH104" t="s">
        <v>168</v>
      </c>
      <c r="AI104" s="34">
        <v>10</v>
      </c>
    </row>
    <row r="105" spans="1:35" x14ac:dyDescent="0.25">
      <c r="A105" t="s">
        <v>546</v>
      </c>
      <c r="B105" t="s">
        <v>322</v>
      </c>
      <c r="C105" t="s">
        <v>394</v>
      </c>
      <c r="D105" t="s">
        <v>492</v>
      </c>
      <c r="E105" s="33">
        <v>58.411111111111111</v>
      </c>
      <c r="F105" s="33">
        <v>5.6888888888888891</v>
      </c>
      <c r="G105" s="33">
        <v>0</v>
      </c>
      <c r="H105" s="33">
        <v>0</v>
      </c>
      <c r="I105" s="33">
        <v>1.9888888888888889</v>
      </c>
      <c r="J105" s="33">
        <v>0</v>
      </c>
      <c r="K105" s="33">
        <v>0</v>
      </c>
      <c r="L105" s="33">
        <v>4.8977777777777787</v>
      </c>
      <c r="M105" s="33">
        <v>0</v>
      </c>
      <c r="N105" s="33">
        <v>8.2211111111111101</v>
      </c>
      <c r="O105" s="33">
        <v>0.14074567243675098</v>
      </c>
      <c r="P105" s="33">
        <v>5.0658888888888907</v>
      </c>
      <c r="Q105" s="33">
        <v>3.5292222222222236</v>
      </c>
      <c r="R105" s="33">
        <v>0.14714856381966906</v>
      </c>
      <c r="S105" s="33">
        <v>8.8946666666666676</v>
      </c>
      <c r="T105" s="33">
        <v>3.0611111111111104</v>
      </c>
      <c r="U105" s="33">
        <v>0</v>
      </c>
      <c r="V105" s="33">
        <v>0.20468327943694123</v>
      </c>
      <c r="W105" s="33">
        <v>7.6562222222222216</v>
      </c>
      <c r="X105" s="33">
        <v>9.1291111111111132</v>
      </c>
      <c r="Y105" s="33">
        <v>4.4555555555555557</v>
      </c>
      <c r="Z105" s="33">
        <v>0.36364466425718089</v>
      </c>
      <c r="AA105" s="33">
        <v>0</v>
      </c>
      <c r="AB105" s="33">
        <v>0</v>
      </c>
      <c r="AC105" s="33">
        <v>0</v>
      </c>
      <c r="AD105" s="33">
        <v>0</v>
      </c>
      <c r="AE105" s="33">
        <v>0</v>
      </c>
      <c r="AF105" s="33">
        <v>0</v>
      </c>
      <c r="AG105" s="33">
        <v>0</v>
      </c>
      <c r="AH105" t="s">
        <v>128</v>
      </c>
      <c r="AI105" s="34">
        <v>10</v>
      </c>
    </row>
    <row r="106" spans="1:35" x14ac:dyDescent="0.25">
      <c r="A106" t="s">
        <v>546</v>
      </c>
      <c r="B106" t="s">
        <v>307</v>
      </c>
      <c r="C106" t="s">
        <v>414</v>
      </c>
      <c r="D106" t="s">
        <v>486</v>
      </c>
      <c r="E106" s="33">
        <v>51.12222222222222</v>
      </c>
      <c r="F106" s="33">
        <v>5.2444444444444445</v>
      </c>
      <c r="G106" s="33">
        <v>0.6333333333333333</v>
      </c>
      <c r="H106" s="33">
        <v>0.55277777777777781</v>
      </c>
      <c r="I106" s="33">
        <v>0.94444444444444442</v>
      </c>
      <c r="J106" s="33">
        <v>0</v>
      </c>
      <c r="K106" s="33">
        <v>0</v>
      </c>
      <c r="L106" s="33">
        <v>2.3649999999999993</v>
      </c>
      <c r="M106" s="33">
        <v>5.5027777777777782</v>
      </c>
      <c r="N106" s="33">
        <v>8.8944444444444439</v>
      </c>
      <c r="O106" s="33">
        <v>0.28162356009563139</v>
      </c>
      <c r="P106" s="33">
        <v>5.1138888888888889</v>
      </c>
      <c r="Q106" s="33">
        <v>6.4027777777777777</v>
      </c>
      <c r="R106" s="33">
        <v>0.22527711367094108</v>
      </c>
      <c r="S106" s="33">
        <v>2.7931111111111111</v>
      </c>
      <c r="T106" s="33">
        <v>1.8344444444444443</v>
      </c>
      <c r="U106" s="33">
        <v>0</v>
      </c>
      <c r="V106" s="33">
        <v>9.0519452292979793E-2</v>
      </c>
      <c r="W106" s="33">
        <v>2.6974444444444448</v>
      </c>
      <c r="X106" s="33">
        <v>6.1809999999999992</v>
      </c>
      <c r="Y106" s="33">
        <v>1.0222222222222221</v>
      </c>
      <c r="Z106" s="33">
        <v>0.19366659421864812</v>
      </c>
      <c r="AA106" s="33">
        <v>0</v>
      </c>
      <c r="AB106" s="33">
        <v>1.3666666666666667</v>
      </c>
      <c r="AC106" s="33">
        <v>0</v>
      </c>
      <c r="AD106" s="33">
        <v>0</v>
      </c>
      <c r="AE106" s="33">
        <v>0</v>
      </c>
      <c r="AF106" s="33">
        <v>0</v>
      </c>
      <c r="AG106" s="33">
        <v>0</v>
      </c>
      <c r="AH106" t="s">
        <v>112</v>
      </c>
      <c r="AI106" s="34">
        <v>10</v>
      </c>
    </row>
    <row r="107" spans="1:35" x14ac:dyDescent="0.25">
      <c r="A107" t="s">
        <v>546</v>
      </c>
      <c r="B107" t="s">
        <v>229</v>
      </c>
      <c r="C107" t="s">
        <v>384</v>
      </c>
      <c r="D107" t="s">
        <v>481</v>
      </c>
      <c r="E107" s="33">
        <v>58.43333333333333</v>
      </c>
      <c r="F107" s="33">
        <v>5.6888888888888891</v>
      </c>
      <c r="G107" s="33">
        <v>0.61111111111111116</v>
      </c>
      <c r="H107" s="33">
        <v>0.34111111111111131</v>
      </c>
      <c r="I107" s="33">
        <v>0.88888888888888884</v>
      </c>
      <c r="J107" s="33">
        <v>0</v>
      </c>
      <c r="K107" s="33">
        <v>0</v>
      </c>
      <c r="L107" s="33">
        <v>0.27366666666666667</v>
      </c>
      <c r="M107" s="33">
        <v>7.3777777777777782</v>
      </c>
      <c r="N107" s="33">
        <v>5.6694444444444461</v>
      </c>
      <c r="O107" s="33">
        <v>0.22328389427647846</v>
      </c>
      <c r="P107" s="33">
        <v>3.888666666666666</v>
      </c>
      <c r="Q107" s="33">
        <v>4.8951111111111114</v>
      </c>
      <c r="R107" s="33">
        <v>0.15032135386955695</v>
      </c>
      <c r="S107" s="33">
        <v>9.8116666666666621</v>
      </c>
      <c r="T107" s="33">
        <v>1.1344444444444446</v>
      </c>
      <c r="U107" s="33">
        <v>0</v>
      </c>
      <c r="V107" s="33">
        <v>0.18732648792546105</v>
      </c>
      <c r="W107" s="33">
        <v>6.2018888888888881</v>
      </c>
      <c r="X107" s="33">
        <v>2.0029999999999997</v>
      </c>
      <c r="Y107" s="33">
        <v>0</v>
      </c>
      <c r="Z107" s="33">
        <v>0.1404145274767066</v>
      </c>
      <c r="AA107" s="33">
        <v>0</v>
      </c>
      <c r="AB107" s="33">
        <v>0</v>
      </c>
      <c r="AC107" s="33">
        <v>0</v>
      </c>
      <c r="AD107" s="33">
        <v>0</v>
      </c>
      <c r="AE107" s="33">
        <v>0</v>
      </c>
      <c r="AF107" s="33">
        <v>0</v>
      </c>
      <c r="AG107" s="33">
        <v>0</v>
      </c>
      <c r="AH107" t="s">
        <v>34</v>
      </c>
      <c r="AI107" s="34">
        <v>10</v>
      </c>
    </row>
    <row r="108" spans="1:35" x14ac:dyDescent="0.25">
      <c r="A108" t="s">
        <v>546</v>
      </c>
      <c r="B108" t="s">
        <v>289</v>
      </c>
      <c r="C108" t="s">
        <v>449</v>
      </c>
      <c r="D108" t="s">
        <v>481</v>
      </c>
      <c r="E108" s="33">
        <v>51.233333333333334</v>
      </c>
      <c r="F108" s="33">
        <v>5.6888888888888891</v>
      </c>
      <c r="G108" s="33">
        <v>0</v>
      </c>
      <c r="H108" s="33">
        <v>0</v>
      </c>
      <c r="I108" s="33">
        <v>0</v>
      </c>
      <c r="J108" s="33">
        <v>0</v>
      </c>
      <c r="K108" s="33">
        <v>0</v>
      </c>
      <c r="L108" s="33">
        <v>0</v>
      </c>
      <c r="M108" s="33">
        <v>2.6757777777777774</v>
      </c>
      <c r="N108" s="33">
        <v>6.1291111111111096</v>
      </c>
      <c r="O108" s="33">
        <v>0.17185859900238554</v>
      </c>
      <c r="P108" s="33">
        <v>5.1749999999999998</v>
      </c>
      <c r="Q108" s="33">
        <v>3.9054444444444445</v>
      </c>
      <c r="R108" s="33">
        <v>0.17723704185643027</v>
      </c>
      <c r="S108" s="33">
        <v>0</v>
      </c>
      <c r="T108" s="33">
        <v>0</v>
      </c>
      <c r="U108" s="33">
        <v>0</v>
      </c>
      <c r="V108" s="33">
        <v>0</v>
      </c>
      <c r="W108" s="33">
        <v>0</v>
      </c>
      <c r="X108" s="33">
        <v>0</v>
      </c>
      <c r="Y108" s="33">
        <v>0</v>
      </c>
      <c r="Z108" s="33">
        <v>0</v>
      </c>
      <c r="AA108" s="33">
        <v>0</v>
      </c>
      <c r="AB108" s="33">
        <v>0</v>
      </c>
      <c r="AC108" s="33">
        <v>0</v>
      </c>
      <c r="AD108" s="33">
        <v>0</v>
      </c>
      <c r="AE108" s="33">
        <v>0</v>
      </c>
      <c r="AF108" s="33">
        <v>0</v>
      </c>
      <c r="AG108" s="33">
        <v>0</v>
      </c>
      <c r="AH108" t="s">
        <v>94</v>
      </c>
      <c r="AI108" s="34">
        <v>10</v>
      </c>
    </row>
    <row r="109" spans="1:35" x14ac:dyDescent="0.25">
      <c r="A109" t="s">
        <v>546</v>
      </c>
      <c r="B109" t="s">
        <v>315</v>
      </c>
      <c r="C109" t="s">
        <v>414</v>
      </c>
      <c r="D109" t="s">
        <v>486</v>
      </c>
      <c r="E109" s="33">
        <v>82.3</v>
      </c>
      <c r="F109" s="33">
        <v>5.6888888888888891</v>
      </c>
      <c r="G109" s="33">
        <v>0</v>
      </c>
      <c r="H109" s="33">
        <v>0</v>
      </c>
      <c r="I109" s="33">
        <v>0</v>
      </c>
      <c r="J109" s="33">
        <v>0</v>
      </c>
      <c r="K109" s="33">
        <v>0</v>
      </c>
      <c r="L109" s="33">
        <v>2.7774444444444453</v>
      </c>
      <c r="M109" s="33">
        <v>11.869444444444444</v>
      </c>
      <c r="N109" s="33">
        <v>0</v>
      </c>
      <c r="O109" s="33">
        <v>0.14422168219252057</v>
      </c>
      <c r="P109" s="33">
        <v>5.1861111111111109</v>
      </c>
      <c r="Q109" s="33">
        <v>7.4</v>
      </c>
      <c r="R109" s="33">
        <v>0.15292966113136225</v>
      </c>
      <c r="S109" s="33">
        <v>5.0477777777777773</v>
      </c>
      <c r="T109" s="33">
        <v>8.8388888888888868</v>
      </c>
      <c r="U109" s="33">
        <v>0</v>
      </c>
      <c r="V109" s="33">
        <v>0.16873228027541512</v>
      </c>
      <c r="W109" s="33">
        <v>4.1033333333333326</v>
      </c>
      <c r="X109" s="33">
        <v>16.803888888888892</v>
      </c>
      <c r="Y109" s="33">
        <v>0</v>
      </c>
      <c r="Z109" s="33">
        <v>0.25403672201971111</v>
      </c>
      <c r="AA109" s="33">
        <v>0</v>
      </c>
      <c r="AB109" s="33">
        <v>0</v>
      </c>
      <c r="AC109" s="33">
        <v>0</v>
      </c>
      <c r="AD109" s="33">
        <v>0</v>
      </c>
      <c r="AE109" s="33">
        <v>0</v>
      </c>
      <c r="AF109" s="33">
        <v>0</v>
      </c>
      <c r="AG109" s="33">
        <v>0</v>
      </c>
      <c r="AH109" t="s">
        <v>120</v>
      </c>
      <c r="AI109" s="34">
        <v>10</v>
      </c>
    </row>
    <row r="110" spans="1:35" x14ac:dyDescent="0.25">
      <c r="A110" t="s">
        <v>546</v>
      </c>
      <c r="B110" t="s">
        <v>337</v>
      </c>
      <c r="C110" t="s">
        <v>408</v>
      </c>
      <c r="D110" t="s">
        <v>484</v>
      </c>
      <c r="E110" s="33">
        <v>61.62222222222222</v>
      </c>
      <c r="F110" s="33">
        <v>5.6888888888888891</v>
      </c>
      <c r="G110" s="33">
        <v>0.66666666666666663</v>
      </c>
      <c r="H110" s="33">
        <v>0.33333333333333331</v>
      </c>
      <c r="I110" s="33">
        <v>0.96666666666666667</v>
      </c>
      <c r="J110" s="33">
        <v>0</v>
      </c>
      <c r="K110" s="33">
        <v>0</v>
      </c>
      <c r="L110" s="33">
        <v>1.7611111111111111</v>
      </c>
      <c r="M110" s="33">
        <v>0</v>
      </c>
      <c r="N110" s="33">
        <v>5.6444444444444448</v>
      </c>
      <c r="O110" s="33">
        <v>9.1597547782185373E-2</v>
      </c>
      <c r="P110" s="33">
        <v>2.1194444444444445</v>
      </c>
      <c r="Q110" s="33">
        <v>5.2194444444444441</v>
      </c>
      <c r="R110" s="33">
        <v>0.11909484313018391</v>
      </c>
      <c r="S110" s="33">
        <v>5.177777777777778</v>
      </c>
      <c r="T110" s="33">
        <v>0.7944444444444444</v>
      </c>
      <c r="U110" s="33">
        <v>0</v>
      </c>
      <c r="V110" s="33">
        <v>9.691669671835558E-2</v>
      </c>
      <c r="W110" s="33">
        <v>5.45</v>
      </c>
      <c r="X110" s="33">
        <v>1.6722222222222223</v>
      </c>
      <c r="Y110" s="33">
        <v>0</v>
      </c>
      <c r="Z110" s="33">
        <v>0.1155787955283087</v>
      </c>
      <c r="AA110" s="33">
        <v>0</v>
      </c>
      <c r="AB110" s="33">
        <v>0</v>
      </c>
      <c r="AC110" s="33">
        <v>0</v>
      </c>
      <c r="AD110" s="33">
        <v>0</v>
      </c>
      <c r="AE110" s="33">
        <v>0</v>
      </c>
      <c r="AF110" s="33">
        <v>0</v>
      </c>
      <c r="AG110" s="33">
        <v>0</v>
      </c>
      <c r="AH110" t="s">
        <v>145</v>
      </c>
      <c r="AI110" s="34">
        <v>10</v>
      </c>
    </row>
    <row r="111" spans="1:35" x14ac:dyDescent="0.25">
      <c r="A111" t="s">
        <v>546</v>
      </c>
      <c r="B111" t="s">
        <v>340</v>
      </c>
      <c r="C111" t="s">
        <v>460</v>
      </c>
      <c r="D111" t="s">
        <v>496</v>
      </c>
      <c r="E111" s="33">
        <v>36.355555555555554</v>
      </c>
      <c r="F111" s="33">
        <v>0</v>
      </c>
      <c r="G111" s="33">
        <v>0</v>
      </c>
      <c r="H111" s="33">
        <v>0.19222222222222224</v>
      </c>
      <c r="I111" s="33">
        <v>0</v>
      </c>
      <c r="J111" s="33">
        <v>0</v>
      </c>
      <c r="K111" s="33">
        <v>0</v>
      </c>
      <c r="L111" s="33">
        <v>0.34722222222222221</v>
      </c>
      <c r="M111" s="33">
        <v>4.5333333333333332</v>
      </c>
      <c r="N111" s="33">
        <v>0</v>
      </c>
      <c r="O111" s="33">
        <v>0.12469437652811736</v>
      </c>
      <c r="P111" s="33">
        <v>4.8888888888888893</v>
      </c>
      <c r="Q111" s="33">
        <v>11.186111111111112</v>
      </c>
      <c r="R111" s="33">
        <v>0.44216075794621035</v>
      </c>
      <c r="S111" s="33">
        <v>1.3208888888888892</v>
      </c>
      <c r="T111" s="33">
        <v>0</v>
      </c>
      <c r="U111" s="33">
        <v>0</v>
      </c>
      <c r="V111" s="33">
        <v>3.6332518337408325E-2</v>
      </c>
      <c r="W111" s="33">
        <v>0.26866666666666666</v>
      </c>
      <c r="X111" s="33">
        <v>0</v>
      </c>
      <c r="Y111" s="33">
        <v>0</v>
      </c>
      <c r="Z111" s="33">
        <v>7.3899755501222499E-3</v>
      </c>
      <c r="AA111" s="33">
        <v>0</v>
      </c>
      <c r="AB111" s="33">
        <v>0</v>
      </c>
      <c r="AC111" s="33">
        <v>0</v>
      </c>
      <c r="AD111" s="33">
        <v>15.994444444444444</v>
      </c>
      <c r="AE111" s="33">
        <v>0</v>
      </c>
      <c r="AF111" s="33">
        <v>0</v>
      </c>
      <c r="AG111" s="33">
        <v>0</v>
      </c>
      <c r="AH111" t="s">
        <v>148</v>
      </c>
      <c r="AI111" s="34">
        <v>10</v>
      </c>
    </row>
    <row r="112" spans="1:35" x14ac:dyDescent="0.25">
      <c r="A112" t="s">
        <v>546</v>
      </c>
      <c r="B112" t="s">
        <v>351</v>
      </c>
      <c r="C112" t="s">
        <v>463</v>
      </c>
      <c r="D112" t="s">
        <v>487</v>
      </c>
      <c r="E112" s="33">
        <v>38.233333333333334</v>
      </c>
      <c r="F112" s="33">
        <v>5.6888888888888891</v>
      </c>
      <c r="G112" s="33">
        <v>0.43333333333333335</v>
      </c>
      <c r="H112" s="33">
        <v>6.2785555555555561</v>
      </c>
      <c r="I112" s="33">
        <v>0</v>
      </c>
      <c r="J112" s="33">
        <v>0</v>
      </c>
      <c r="K112" s="33">
        <v>0</v>
      </c>
      <c r="L112" s="33">
        <v>1.9291111111111112</v>
      </c>
      <c r="M112" s="33">
        <v>5.6888888888888891</v>
      </c>
      <c r="N112" s="33">
        <v>0</v>
      </c>
      <c r="O112" s="33">
        <v>0.14879395524556815</v>
      </c>
      <c r="P112" s="33">
        <v>0</v>
      </c>
      <c r="Q112" s="33">
        <v>0</v>
      </c>
      <c r="R112" s="33">
        <v>0</v>
      </c>
      <c r="S112" s="33">
        <v>12.526666666666667</v>
      </c>
      <c r="T112" s="33">
        <v>11.209555555555559</v>
      </c>
      <c r="U112" s="33">
        <v>0</v>
      </c>
      <c r="V112" s="33">
        <v>0.62082534147050283</v>
      </c>
      <c r="W112" s="33">
        <v>14.539222222222225</v>
      </c>
      <c r="X112" s="33">
        <v>16.705000000000002</v>
      </c>
      <c r="Y112" s="33">
        <v>0</v>
      </c>
      <c r="Z112" s="33">
        <v>0.81719848881139212</v>
      </c>
      <c r="AA112" s="33">
        <v>3.3333333333333333E-2</v>
      </c>
      <c r="AB112" s="33">
        <v>0</v>
      </c>
      <c r="AC112" s="33">
        <v>0</v>
      </c>
      <c r="AD112" s="33">
        <v>0</v>
      </c>
      <c r="AE112" s="33">
        <v>0</v>
      </c>
      <c r="AF112" s="33">
        <v>0</v>
      </c>
      <c r="AG112" s="33">
        <v>0</v>
      </c>
      <c r="AH112" t="s">
        <v>159</v>
      </c>
      <c r="AI112" s="34">
        <v>10</v>
      </c>
    </row>
    <row r="113" spans="1:35" x14ac:dyDescent="0.25">
      <c r="A113" t="s">
        <v>546</v>
      </c>
      <c r="B113" t="s">
        <v>244</v>
      </c>
      <c r="C113" t="s">
        <v>431</v>
      </c>
      <c r="D113" t="s">
        <v>480</v>
      </c>
      <c r="E113" s="33">
        <v>82.9</v>
      </c>
      <c r="F113" s="33">
        <v>5.6888888888888891</v>
      </c>
      <c r="G113" s="33">
        <v>0.87777777777777777</v>
      </c>
      <c r="H113" s="33">
        <v>0.50855555555555554</v>
      </c>
      <c r="I113" s="33">
        <v>5.6888888888888891</v>
      </c>
      <c r="J113" s="33">
        <v>0</v>
      </c>
      <c r="K113" s="33">
        <v>0</v>
      </c>
      <c r="L113" s="33">
        <v>9.9954444444444466</v>
      </c>
      <c r="M113" s="33">
        <v>0</v>
      </c>
      <c r="N113" s="33">
        <v>21.534333333333333</v>
      </c>
      <c r="O113" s="33">
        <v>0.25976276638520301</v>
      </c>
      <c r="P113" s="33">
        <v>6.1185555555555551</v>
      </c>
      <c r="Q113" s="33">
        <v>10.022111111111112</v>
      </c>
      <c r="R113" s="33">
        <v>0.19470044229995978</v>
      </c>
      <c r="S113" s="33">
        <v>15.711777777777778</v>
      </c>
      <c r="T113" s="33">
        <v>9.5651111111111078</v>
      </c>
      <c r="U113" s="33">
        <v>0</v>
      </c>
      <c r="V113" s="33">
        <v>0.30490818925077057</v>
      </c>
      <c r="W113" s="33">
        <v>13.16088888888889</v>
      </c>
      <c r="X113" s="33">
        <v>10.985222222222221</v>
      </c>
      <c r="Y113" s="33">
        <v>5.1222222222222218</v>
      </c>
      <c r="Z113" s="33">
        <v>0.35305589063128262</v>
      </c>
      <c r="AA113" s="33">
        <v>0</v>
      </c>
      <c r="AB113" s="33">
        <v>0</v>
      </c>
      <c r="AC113" s="33">
        <v>0</v>
      </c>
      <c r="AD113" s="33">
        <v>0</v>
      </c>
      <c r="AE113" s="33">
        <v>0</v>
      </c>
      <c r="AF113" s="33">
        <v>0</v>
      </c>
      <c r="AG113" s="33">
        <v>0</v>
      </c>
      <c r="AH113" t="s">
        <v>49</v>
      </c>
      <c r="AI113" s="34">
        <v>10</v>
      </c>
    </row>
    <row r="114" spans="1:35" x14ac:dyDescent="0.25">
      <c r="A114" t="s">
        <v>546</v>
      </c>
      <c r="B114" t="s">
        <v>213</v>
      </c>
      <c r="C114" t="s">
        <v>415</v>
      </c>
      <c r="D114" t="s">
        <v>479</v>
      </c>
      <c r="E114" s="33">
        <v>104.94444444444444</v>
      </c>
      <c r="F114" s="33">
        <v>7.6444444444444448</v>
      </c>
      <c r="G114" s="33">
        <v>0.71111111111111114</v>
      </c>
      <c r="H114" s="33">
        <v>0</v>
      </c>
      <c r="I114" s="33">
        <v>1.9555555555555555</v>
      </c>
      <c r="J114" s="33">
        <v>0</v>
      </c>
      <c r="K114" s="33">
        <v>0</v>
      </c>
      <c r="L114" s="33">
        <v>9.2736666666666689</v>
      </c>
      <c r="M114" s="33">
        <v>15.272111111111109</v>
      </c>
      <c r="N114" s="33">
        <v>0</v>
      </c>
      <c r="O114" s="33">
        <v>0.14552567496029642</v>
      </c>
      <c r="P114" s="33">
        <v>0</v>
      </c>
      <c r="Q114" s="33">
        <v>8.8648888888888884</v>
      </c>
      <c r="R114" s="33">
        <v>8.447220751720487E-2</v>
      </c>
      <c r="S114" s="33">
        <v>11.587999999999997</v>
      </c>
      <c r="T114" s="33">
        <v>14.117888888888888</v>
      </c>
      <c r="U114" s="33">
        <v>0</v>
      </c>
      <c r="V114" s="33">
        <v>0.24494759131815774</v>
      </c>
      <c r="W114" s="33">
        <v>9.9326666666666643</v>
      </c>
      <c r="X114" s="33">
        <v>17.887666666666664</v>
      </c>
      <c r="Y114" s="33">
        <v>0</v>
      </c>
      <c r="Z114" s="33">
        <v>0.26509581789306508</v>
      </c>
      <c r="AA114" s="33">
        <v>0</v>
      </c>
      <c r="AB114" s="33">
        <v>4.9666666666666668</v>
      </c>
      <c r="AC114" s="33">
        <v>0</v>
      </c>
      <c r="AD114" s="33">
        <v>0</v>
      </c>
      <c r="AE114" s="33">
        <v>0</v>
      </c>
      <c r="AF114" s="33">
        <v>0</v>
      </c>
      <c r="AG114" s="33">
        <v>0</v>
      </c>
      <c r="AH114" t="s">
        <v>18</v>
      </c>
      <c r="AI114" s="34">
        <v>10</v>
      </c>
    </row>
    <row r="115" spans="1:35" x14ac:dyDescent="0.25">
      <c r="A115" t="s">
        <v>546</v>
      </c>
      <c r="B115" t="s">
        <v>209</v>
      </c>
      <c r="C115" t="s">
        <v>413</v>
      </c>
      <c r="D115" t="s">
        <v>483</v>
      </c>
      <c r="E115" s="33">
        <v>48.077777777777776</v>
      </c>
      <c r="F115" s="33">
        <v>5.6888888888888891</v>
      </c>
      <c r="G115" s="33">
        <v>0.46666666666666667</v>
      </c>
      <c r="H115" s="33">
        <v>0</v>
      </c>
      <c r="I115" s="33">
        <v>0</v>
      </c>
      <c r="J115" s="33">
        <v>0</v>
      </c>
      <c r="K115" s="33">
        <v>0</v>
      </c>
      <c r="L115" s="33">
        <v>4.6250000000000018</v>
      </c>
      <c r="M115" s="33">
        <v>0</v>
      </c>
      <c r="N115" s="33">
        <v>14.74311111111111</v>
      </c>
      <c r="O115" s="33">
        <v>0.30665125953316386</v>
      </c>
      <c r="P115" s="33">
        <v>5.5111111111111111</v>
      </c>
      <c r="Q115" s="33">
        <v>9.4491111111111099</v>
      </c>
      <c r="R115" s="33">
        <v>0.31116709036283796</v>
      </c>
      <c r="S115" s="33">
        <v>5.6338888888888903</v>
      </c>
      <c r="T115" s="33">
        <v>9.4873333333333356</v>
      </c>
      <c r="U115" s="33">
        <v>0</v>
      </c>
      <c r="V115" s="33">
        <v>0.31451583082967421</v>
      </c>
      <c r="W115" s="33">
        <v>9.739444444444441</v>
      </c>
      <c r="X115" s="33">
        <v>9.3385555555555566</v>
      </c>
      <c r="Y115" s="33">
        <v>10.044444444444444</v>
      </c>
      <c r="Z115" s="33">
        <v>0.60573607580309674</v>
      </c>
      <c r="AA115" s="33">
        <v>0</v>
      </c>
      <c r="AB115" s="33">
        <v>0</v>
      </c>
      <c r="AC115" s="33">
        <v>0</v>
      </c>
      <c r="AD115" s="33">
        <v>0</v>
      </c>
      <c r="AE115" s="33">
        <v>0</v>
      </c>
      <c r="AF115" s="33">
        <v>0</v>
      </c>
      <c r="AG115" s="33">
        <v>0</v>
      </c>
      <c r="AH115" t="s">
        <v>14</v>
      </c>
      <c r="AI115" s="34">
        <v>10</v>
      </c>
    </row>
    <row r="116" spans="1:35" x14ac:dyDescent="0.25">
      <c r="A116" t="s">
        <v>546</v>
      </c>
      <c r="B116" t="s">
        <v>204</v>
      </c>
      <c r="C116" t="s">
        <v>409</v>
      </c>
      <c r="D116" t="s">
        <v>480</v>
      </c>
      <c r="E116" s="33">
        <v>92.855555555555554</v>
      </c>
      <c r="F116" s="33">
        <v>5.0666666666666664</v>
      </c>
      <c r="G116" s="33">
        <v>0.22222222222222221</v>
      </c>
      <c r="H116" s="33">
        <v>0.49333333333333329</v>
      </c>
      <c r="I116" s="33">
        <v>5.6</v>
      </c>
      <c r="J116" s="33">
        <v>0</v>
      </c>
      <c r="K116" s="33">
        <v>0</v>
      </c>
      <c r="L116" s="33">
        <v>2.678555555555556</v>
      </c>
      <c r="M116" s="33">
        <v>0</v>
      </c>
      <c r="N116" s="33">
        <v>0</v>
      </c>
      <c r="O116" s="33">
        <v>0</v>
      </c>
      <c r="P116" s="33">
        <v>0</v>
      </c>
      <c r="Q116" s="33">
        <v>21.9</v>
      </c>
      <c r="R116" s="33">
        <v>0.23585018547325595</v>
      </c>
      <c r="S116" s="33">
        <v>13.208222222222226</v>
      </c>
      <c r="T116" s="33">
        <v>5.4665555555555541</v>
      </c>
      <c r="U116" s="33">
        <v>0</v>
      </c>
      <c r="V116" s="33">
        <v>0.20111642934067253</v>
      </c>
      <c r="W116" s="33">
        <v>2.8712222222222206</v>
      </c>
      <c r="X116" s="33">
        <v>8.4827777777777769</v>
      </c>
      <c r="Y116" s="33">
        <v>0</v>
      </c>
      <c r="Z116" s="33">
        <v>0.12227593634079212</v>
      </c>
      <c r="AA116" s="33">
        <v>12.766666666666667</v>
      </c>
      <c r="AB116" s="33">
        <v>0</v>
      </c>
      <c r="AC116" s="33">
        <v>0</v>
      </c>
      <c r="AD116" s="33">
        <v>0</v>
      </c>
      <c r="AE116" s="33">
        <v>0</v>
      </c>
      <c r="AF116" s="33">
        <v>0</v>
      </c>
      <c r="AG116" s="33">
        <v>0</v>
      </c>
      <c r="AH116" t="s">
        <v>9</v>
      </c>
      <c r="AI116" s="34">
        <v>10</v>
      </c>
    </row>
    <row r="117" spans="1:35" x14ac:dyDescent="0.25">
      <c r="A117" t="s">
        <v>546</v>
      </c>
      <c r="B117" t="s">
        <v>206</v>
      </c>
      <c r="C117" t="s">
        <v>410</v>
      </c>
      <c r="D117" t="s">
        <v>485</v>
      </c>
      <c r="E117" s="33">
        <v>68.233333333333334</v>
      </c>
      <c r="F117" s="33">
        <v>5.6888888888888891</v>
      </c>
      <c r="G117" s="33">
        <v>0.3888888888888889</v>
      </c>
      <c r="H117" s="33">
        <v>0.35777777777777781</v>
      </c>
      <c r="I117" s="33">
        <v>0.9</v>
      </c>
      <c r="J117" s="33">
        <v>0</v>
      </c>
      <c r="K117" s="33">
        <v>0</v>
      </c>
      <c r="L117" s="33">
        <v>0.2847777777777778</v>
      </c>
      <c r="M117" s="33">
        <v>0</v>
      </c>
      <c r="N117" s="33">
        <v>15.416444444444442</v>
      </c>
      <c r="O117" s="33">
        <v>0.2259371437876567</v>
      </c>
      <c r="P117" s="33">
        <v>5.3788888888888895</v>
      </c>
      <c r="Q117" s="33">
        <v>1.296</v>
      </c>
      <c r="R117" s="33">
        <v>9.7824458557238245E-2</v>
      </c>
      <c r="S117" s="33">
        <v>11.48688888888889</v>
      </c>
      <c r="T117" s="33">
        <v>3.661</v>
      </c>
      <c r="U117" s="33">
        <v>0</v>
      </c>
      <c r="V117" s="33">
        <v>0.22200130271942681</v>
      </c>
      <c r="W117" s="33">
        <v>16.80566666666666</v>
      </c>
      <c r="X117" s="33">
        <v>1.6143333333333332</v>
      </c>
      <c r="Y117" s="33">
        <v>5.322222222222222</v>
      </c>
      <c r="Z117" s="33">
        <v>0.34795635889920201</v>
      </c>
      <c r="AA117" s="33">
        <v>0</v>
      </c>
      <c r="AB117" s="33">
        <v>0</v>
      </c>
      <c r="AC117" s="33">
        <v>0</v>
      </c>
      <c r="AD117" s="33">
        <v>0</v>
      </c>
      <c r="AE117" s="33">
        <v>0</v>
      </c>
      <c r="AF117" s="33">
        <v>0</v>
      </c>
      <c r="AG117" s="33">
        <v>0</v>
      </c>
      <c r="AH117" t="s">
        <v>11</v>
      </c>
      <c r="AI117" s="34">
        <v>10</v>
      </c>
    </row>
    <row r="118" spans="1:35" x14ac:dyDescent="0.25">
      <c r="A118" t="s">
        <v>546</v>
      </c>
      <c r="B118" t="s">
        <v>193</v>
      </c>
      <c r="C118" t="s">
        <v>406</v>
      </c>
      <c r="D118" t="s">
        <v>481</v>
      </c>
      <c r="E118" s="33">
        <v>66.533333333333331</v>
      </c>
      <c r="F118" s="33">
        <v>7.4666666666666668</v>
      </c>
      <c r="G118" s="33">
        <v>0</v>
      </c>
      <c r="H118" s="33">
        <v>0</v>
      </c>
      <c r="I118" s="33">
        <v>10.088888888888889</v>
      </c>
      <c r="J118" s="33">
        <v>0</v>
      </c>
      <c r="K118" s="33">
        <v>0</v>
      </c>
      <c r="L118" s="33">
        <v>2.4840000000000004</v>
      </c>
      <c r="M118" s="33">
        <v>0</v>
      </c>
      <c r="N118" s="33">
        <v>7.035000000000001</v>
      </c>
      <c r="O118" s="33">
        <v>0.10573647294589181</v>
      </c>
      <c r="P118" s="33">
        <v>0</v>
      </c>
      <c r="Q118" s="33">
        <v>0</v>
      </c>
      <c r="R118" s="33">
        <v>0</v>
      </c>
      <c r="S118" s="33">
        <v>0</v>
      </c>
      <c r="T118" s="33">
        <v>5.5555555555555552E-2</v>
      </c>
      <c r="U118" s="33">
        <v>0</v>
      </c>
      <c r="V118" s="33">
        <v>8.3500334001335998E-4</v>
      </c>
      <c r="W118" s="33">
        <v>6.1807777777777764</v>
      </c>
      <c r="X118" s="33">
        <v>15.469666666666667</v>
      </c>
      <c r="Y118" s="33">
        <v>0</v>
      </c>
      <c r="Z118" s="33">
        <v>0.3254074816299265</v>
      </c>
      <c r="AA118" s="33">
        <v>0</v>
      </c>
      <c r="AB118" s="33">
        <v>0</v>
      </c>
      <c r="AC118" s="33">
        <v>0</v>
      </c>
      <c r="AD118" s="33">
        <v>0</v>
      </c>
      <c r="AE118" s="33">
        <v>0</v>
      </c>
      <c r="AF118" s="33">
        <v>0</v>
      </c>
      <c r="AG118" s="33">
        <v>0</v>
      </c>
      <c r="AH118" t="s">
        <v>1</v>
      </c>
      <c r="AI118" s="34">
        <v>10</v>
      </c>
    </row>
    <row r="119" spans="1:35" x14ac:dyDescent="0.25">
      <c r="A119" t="s">
        <v>546</v>
      </c>
      <c r="B119" t="s">
        <v>242</v>
      </c>
      <c r="C119" t="s">
        <v>415</v>
      </c>
      <c r="D119" t="s">
        <v>479</v>
      </c>
      <c r="E119" s="33">
        <v>72.777777777777771</v>
      </c>
      <c r="F119" s="33">
        <v>10.077777777777778</v>
      </c>
      <c r="G119" s="33">
        <v>1.0555555555555556</v>
      </c>
      <c r="H119" s="33">
        <v>0.18888888888888888</v>
      </c>
      <c r="I119" s="33">
        <v>2.1333333333333333</v>
      </c>
      <c r="J119" s="33">
        <v>0</v>
      </c>
      <c r="K119" s="33">
        <v>0</v>
      </c>
      <c r="L119" s="33">
        <v>3.3202222222222226</v>
      </c>
      <c r="M119" s="33">
        <v>5.4856666666666669</v>
      </c>
      <c r="N119" s="33">
        <v>3.1554444444444445</v>
      </c>
      <c r="O119" s="33">
        <v>0.11873282442748094</v>
      </c>
      <c r="P119" s="33">
        <v>3.8675555555555565</v>
      </c>
      <c r="Q119" s="33">
        <v>9.7564444444444423</v>
      </c>
      <c r="R119" s="33">
        <v>0.18720000000000001</v>
      </c>
      <c r="S119" s="33">
        <v>0.9608888888888889</v>
      </c>
      <c r="T119" s="33">
        <v>3.9393333333333329</v>
      </c>
      <c r="U119" s="33">
        <v>0</v>
      </c>
      <c r="V119" s="33">
        <v>6.7331297709923674E-2</v>
      </c>
      <c r="W119" s="33">
        <v>2.4842222222222219</v>
      </c>
      <c r="X119" s="33">
        <v>5.7526666666666681</v>
      </c>
      <c r="Y119" s="33">
        <v>0</v>
      </c>
      <c r="Z119" s="33">
        <v>0.1131786259541985</v>
      </c>
      <c r="AA119" s="33">
        <v>0</v>
      </c>
      <c r="AB119" s="33">
        <v>0</v>
      </c>
      <c r="AC119" s="33">
        <v>0</v>
      </c>
      <c r="AD119" s="33">
        <v>0</v>
      </c>
      <c r="AE119" s="33">
        <v>0</v>
      </c>
      <c r="AF119" s="33">
        <v>0</v>
      </c>
      <c r="AG119" s="33">
        <v>1.0777777777777777</v>
      </c>
      <c r="AH119" t="s">
        <v>47</v>
      </c>
      <c r="AI119" s="34">
        <v>10</v>
      </c>
    </row>
    <row r="120" spans="1:35" x14ac:dyDescent="0.25">
      <c r="A120" t="s">
        <v>546</v>
      </c>
      <c r="B120" t="s">
        <v>355</v>
      </c>
      <c r="C120" t="s">
        <v>406</v>
      </c>
      <c r="D120" t="s">
        <v>481</v>
      </c>
      <c r="E120" s="33">
        <v>17.933333333333334</v>
      </c>
      <c r="F120" s="33">
        <v>5.2444444444444445</v>
      </c>
      <c r="G120" s="33">
        <v>0</v>
      </c>
      <c r="H120" s="33">
        <v>0</v>
      </c>
      <c r="I120" s="33">
        <v>0.23333333333333334</v>
      </c>
      <c r="J120" s="33">
        <v>0</v>
      </c>
      <c r="K120" s="33">
        <v>0.31111111111111112</v>
      </c>
      <c r="L120" s="33">
        <v>0</v>
      </c>
      <c r="M120" s="33">
        <v>5.333333333333333</v>
      </c>
      <c r="N120" s="33">
        <v>0</v>
      </c>
      <c r="O120" s="33">
        <v>0.29739776951672858</v>
      </c>
      <c r="P120" s="33">
        <v>0</v>
      </c>
      <c r="Q120" s="33">
        <v>0</v>
      </c>
      <c r="R120" s="33">
        <v>0</v>
      </c>
      <c r="S120" s="33">
        <v>0</v>
      </c>
      <c r="T120" s="33">
        <v>0</v>
      </c>
      <c r="U120" s="33">
        <v>0</v>
      </c>
      <c r="V120" s="33">
        <v>0</v>
      </c>
      <c r="W120" s="33">
        <v>0</v>
      </c>
      <c r="X120" s="33">
        <v>0</v>
      </c>
      <c r="Y120" s="33">
        <v>0</v>
      </c>
      <c r="Z120" s="33">
        <v>0</v>
      </c>
      <c r="AA120" s="33">
        <v>0</v>
      </c>
      <c r="AB120" s="33">
        <v>0</v>
      </c>
      <c r="AC120" s="33">
        <v>0</v>
      </c>
      <c r="AD120" s="33">
        <v>0</v>
      </c>
      <c r="AE120" s="33">
        <v>0</v>
      </c>
      <c r="AF120" s="33">
        <v>0</v>
      </c>
      <c r="AG120" s="33">
        <v>0.14444444444444443</v>
      </c>
      <c r="AH120" t="s">
        <v>163</v>
      </c>
      <c r="AI120" s="34">
        <v>10</v>
      </c>
    </row>
    <row r="121" spans="1:35" x14ac:dyDescent="0.25">
      <c r="A121" t="s">
        <v>546</v>
      </c>
      <c r="B121" t="s">
        <v>258</v>
      </c>
      <c r="C121" t="s">
        <v>406</v>
      </c>
      <c r="D121" t="s">
        <v>481</v>
      </c>
      <c r="E121" s="33">
        <v>81.022222222222226</v>
      </c>
      <c r="F121" s="33">
        <v>5.6888888888888891</v>
      </c>
      <c r="G121" s="33">
        <v>4.3555555555555552</v>
      </c>
      <c r="H121" s="33">
        <v>0.36666666666666664</v>
      </c>
      <c r="I121" s="33">
        <v>13.722222222222221</v>
      </c>
      <c r="J121" s="33">
        <v>0</v>
      </c>
      <c r="K121" s="33">
        <v>0</v>
      </c>
      <c r="L121" s="33">
        <v>0</v>
      </c>
      <c r="M121" s="33">
        <v>0</v>
      </c>
      <c r="N121" s="33">
        <v>6.8854444444444454</v>
      </c>
      <c r="O121" s="33">
        <v>8.4982172243554588E-2</v>
      </c>
      <c r="P121" s="33">
        <v>0</v>
      </c>
      <c r="Q121" s="33">
        <v>0</v>
      </c>
      <c r="R121" s="33">
        <v>0</v>
      </c>
      <c r="S121" s="33">
        <v>0</v>
      </c>
      <c r="T121" s="33">
        <v>0</v>
      </c>
      <c r="U121" s="33">
        <v>0</v>
      </c>
      <c r="V121" s="33">
        <v>0</v>
      </c>
      <c r="W121" s="33">
        <v>2.3575555555555563</v>
      </c>
      <c r="X121" s="33">
        <v>5.6580000000000013</v>
      </c>
      <c r="Y121" s="33">
        <v>0</v>
      </c>
      <c r="Z121" s="33">
        <v>9.8930334613274842E-2</v>
      </c>
      <c r="AA121" s="33">
        <v>0</v>
      </c>
      <c r="AB121" s="33">
        <v>0</v>
      </c>
      <c r="AC121" s="33">
        <v>0</v>
      </c>
      <c r="AD121" s="33">
        <v>0</v>
      </c>
      <c r="AE121" s="33">
        <v>0</v>
      </c>
      <c r="AF121" s="33">
        <v>0</v>
      </c>
      <c r="AG121" s="33">
        <v>0.24444444444444444</v>
      </c>
      <c r="AH121" t="s">
        <v>63</v>
      </c>
      <c r="AI121" s="34">
        <v>10</v>
      </c>
    </row>
    <row r="122" spans="1:35" x14ac:dyDescent="0.25">
      <c r="A122" t="s">
        <v>546</v>
      </c>
      <c r="B122" t="s">
        <v>260</v>
      </c>
      <c r="C122" t="s">
        <v>438</v>
      </c>
      <c r="D122" t="s">
        <v>473</v>
      </c>
      <c r="E122" s="33">
        <v>55.222222222222221</v>
      </c>
      <c r="F122" s="33">
        <v>6.9666666666666668</v>
      </c>
      <c r="G122" s="33">
        <v>0</v>
      </c>
      <c r="H122" s="33">
        <v>0</v>
      </c>
      <c r="I122" s="33">
        <v>1.7333333333333334</v>
      </c>
      <c r="J122" s="33">
        <v>0</v>
      </c>
      <c r="K122" s="33">
        <v>0</v>
      </c>
      <c r="L122" s="33">
        <v>1.9415555555555557</v>
      </c>
      <c r="M122" s="33">
        <v>5.924666666666667</v>
      </c>
      <c r="N122" s="33">
        <v>5.4611111111111086</v>
      </c>
      <c r="O122" s="33">
        <v>0.20618108651911465</v>
      </c>
      <c r="P122" s="33">
        <v>4.6844444444444449</v>
      </c>
      <c r="Q122" s="33">
        <v>0</v>
      </c>
      <c r="R122" s="33">
        <v>8.4828973843058361E-2</v>
      </c>
      <c r="S122" s="33">
        <v>5.8278888888888885</v>
      </c>
      <c r="T122" s="33">
        <v>1.3582222222222222</v>
      </c>
      <c r="U122" s="33">
        <v>0</v>
      </c>
      <c r="V122" s="33">
        <v>0.13013078470824949</v>
      </c>
      <c r="W122" s="33">
        <v>2.821333333333333</v>
      </c>
      <c r="X122" s="33">
        <v>4.8038888888888893</v>
      </c>
      <c r="Y122" s="33">
        <v>0</v>
      </c>
      <c r="Z122" s="33">
        <v>0.13808249496981892</v>
      </c>
      <c r="AA122" s="33">
        <v>0</v>
      </c>
      <c r="AB122" s="33">
        <v>0</v>
      </c>
      <c r="AC122" s="33">
        <v>0</v>
      </c>
      <c r="AD122" s="33">
        <v>0</v>
      </c>
      <c r="AE122" s="33">
        <v>0</v>
      </c>
      <c r="AF122" s="33">
        <v>0</v>
      </c>
      <c r="AG122" s="33">
        <v>0</v>
      </c>
      <c r="AH122" t="s">
        <v>65</v>
      </c>
      <c r="AI122" s="34">
        <v>10</v>
      </c>
    </row>
    <row r="123" spans="1:35" x14ac:dyDescent="0.25">
      <c r="A123" t="s">
        <v>546</v>
      </c>
      <c r="B123" t="s">
        <v>261</v>
      </c>
      <c r="C123" t="s">
        <v>439</v>
      </c>
      <c r="D123" t="s">
        <v>477</v>
      </c>
      <c r="E123" s="33">
        <v>51.9</v>
      </c>
      <c r="F123" s="33">
        <v>5.6888888888888891</v>
      </c>
      <c r="G123" s="33">
        <v>0</v>
      </c>
      <c r="H123" s="33">
        <v>0</v>
      </c>
      <c r="I123" s="33">
        <v>0</v>
      </c>
      <c r="J123" s="33">
        <v>0</v>
      </c>
      <c r="K123" s="33">
        <v>0</v>
      </c>
      <c r="L123" s="33">
        <v>5.0477777777777773</v>
      </c>
      <c r="M123" s="33">
        <v>0.15188888888888888</v>
      </c>
      <c r="N123" s="33">
        <v>4.7857777777777777</v>
      </c>
      <c r="O123" s="33">
        <v>9.5138086062941565E-2</v>
      </c>
      <c r="P123" s="33">
        <v>3.4642222222222228</v>
      </c>
      <c r="Q123" s="33">
        <v>3.3208888888888897</v>
      </c>
      <c r="R123" s="33">
        <v>0.13073431813316208</v>
      </c>
      <c r="S123" s="33">
        <v>1.2704444444444443</v>
      </c>
      <c r="T123" s="33">
        <v>4.4236666666666657</v>
      </c>
      <c r="U123" s="33">
        <v>0</v>
      </c>
      <c r="V123" s="33">
        <v>0.10971312352815241</v>
      </c>
      <c r="W123" s="33">
        <v>4.0709999999999988</v>
      </c>
      <c r="X123" s="33">
        <v>3.6008888888888895</v>
      </c>
      <c r="Y123" s="33">
        <v>0</v>
      </c>
      <c r="Z123" s="33">
        <v>0.14782059516163562</v>
      </c>
      <c r="AA123" s="33">
        <v>0</v>
      </c>
      <c r="AB123" s="33">
        <v>0</v>
      </c>
      <c r="AC123" s="33">
        <v>0</v>
      </c>
      <c r="AD123" s="33">
        <v>0</v>
      </c>
      <c r="AE123" s="33">
        <v>0</v>
      </c>
      <c r="AF123" s="33">
        <v>0</v>
      </c>
      <c r="AG123" s="33">
        <v>0</v>
      </c>
      <c r="AH123" t="s">
        <v>66</v>
      </c>
      <c r="AI123" s="34">
        <v>10</v>
      </c>
    </row>
    <row r="124" spans="1:35" x14ac:dyDescent="0.25">
      <c r="A124" t="s">
        <v>546</v>
      </c>
      <c r="B124" t="s">
        <v>238</v>
      </c>
      <c r="C124" t="s">
        <v>429</v>
      </c>
      <c r="D124" t="s">
        <v>482</v>
      </c>
      <c r="E124" s="33">
        <v>55.055555555555557</v>
      </c>
      <c r="F124" s="33">
        <v>5.6888888888888891</v>
      </c>
      <c r="G124" s="33">
        <v>0</v>
      </c>
      <c r="H124" s="33">
        <v>0</v>
      </c>
      <c r="I124" s="33">
        <v>1.3555555555555556</v>
      </c>
      <c r="J124" s="33">
        <v>0</v>
      </c>
      <c r="K124" s="33">
        <v>0</v>
      </c>
      <c r="L124" s="33">
        <v>0</v>
      </c>
      <c r="M124" s="33">
        <v>4.754666666666667</v>
      </c>
      <c r="N124" s="33">
        <v>3.4398888888888872</v>
      </c>
      <c r="O124" s="33">
        <v>0.14884157416750754</v>
      </c>
      <c r="P124" s="33">
        <v>4.9421111111111111</v>
      </c>
      <c r="Q124" s="33">
        <v>3.6890000000000009</v>
      </c>
      <c r="R124" s="33">
        <v>0.15677093844601414</v>
      </c>
      <c r="S124" s="33">
        <v>0</v>
      </c>
      <c r="T124" s="33">
        <v>0</v>
      </c>
      <c r="U124" s="33">
        <v>0</v>
      </c>
      <c r="V124" s="33">
        <v>0</v>
      </c>
      <c r="W124" s="33">
        <v>0</v>
      </c>
      <c r="X124" s="33">
        <v>0</v>
      </c>
      <c r="Y124" s="33">
        <v>0</v>
      </c>
      <c r="Z124" s="33">
        <v>0</v>
      </c>
      <c r="AA124" s="33">
        <v>0</v>
      </c>
      <c r="AB124" s="33">
        <v>0</v>
      </c>
      <c r="AC124" s="33">
        <v>0</v>
      </c>
      <c r="AD124" s="33">
        <v>0</v>
      </c>
      <c r="AE124" s="33">
        <v>0</v>
      </c>
      <c r="AF124" s="33">
        <v>0</v>
      </c>
      <c r="AG124" s="33">
        <v>0</v>
      </c>
      <c r="AH124" t="s">
        <v>43</v>
      </c>
      <c r="AI124" s="34">
        <v>10</v>
      </c>
    </row>
    <row r="125" spans="1:35" x14ac:dyDescent="0.25">
      <c r="A125" t="s">
        <v>546</v>
      </c>
      <c r="B125" t="s">
        <v>254</v>
      </c>
      <c r="C125" t="s">
        <v>436</v>
      </c>
      <c r="D125" t="s">
        <v>494</v>
      </c>
      <c r="E125" s="33">
        <v>55.644444444444446</v>
      </c>
      <c r="F125" s="33">
        <v>5.6</v>
      </c>
      <c r="G125" s="33">
        <v>0</v>
      </c>
      <c r="H125" s="33">
        <v>0</v>
      </c>
      <c r="I125" s="33">
        <v>1.3222222222222222</v>
      </c>
      <c r="J125" s="33">
        <v>0</v>
      </c>
      <c r="K125" s="33">
        <v>0</v>
      </c>
      <c r="L125" s="33">
        <v>4.0935555555555565</v>
      </c>
      <c r="M125" s="33">
        <v>5.3877777777777771</v>
      </c>
      <c r="N125" s="33">
        <v>0</v>
      </c>
      <c r="O125" s="33">
        <v>9.6825079872204456E-2</v>
      </c>
      <c r="P125" s="33">
        <v>5.2843333333333335</v>
      </c>
      <c r="Q125" s="33">
        <v>4.5863333333333349</v>
      </c>
      <c r="R125" s="33">
        <v>0.17738817891373804</v>
      </c>
      <c r="S125" s="33">
        <v>1.0975555555555556</v>
      </c>
      <c r="T125" s="33">
        <v>0.66100000000000014</v>
      </c>
      <c r="U125" s="33">
        <v>0</v>
      </c>
      <c r="V125" s="33">
        <v>3.1603434504792333E-2</v>
      </c>
      <c r="W125" s="33">
        <v>5.4672222222222233</v>
      </c>
      <c r="X125" s="33">
        <v>5.7526666666666664</v>
      </c>
      <c r="Y125" s="33">
        <v>0</v>
      </c>
      <c r="Z125" s="33">
        <v>0.20163538338658146</v>
      </c>
      <c r="AA125" s="33">
        <v>0</v>
      </c>
      <c r="AB125" s="33">
        <v>0</v>
      </c>
      <c r="AC125" s="33">
        <v>0</v>
      </c>
      <c r="AD125" s="33">
        <v>0</v>
      </c>
      <c r="AE125" s="33">
        <v>0</v>
      </c>
      <c r="AF125" s="33">
        <v>0</v>
      </c>
      <c r="AG125" s="33">
        <v>0</v>
      </c>
      <c r="AH125" t="s">
        <v>59</v>
      </c>
      <c r="AI125" s="34">
        <v>10</v>
      </c>
    </row>
    <row r="126" spans="1:35" x14ac:dyDescent="0.25">
      <c r="A126" t="s">
        <v>546</v>
      </c>
      <c r="B126" t="s">
        <v>306</v>
      </c>
      <c r="C126" t="s">
        <v>391</v>
      </c>
      <c r="D126" t="s">
        <v>478</v>
      </c>
      <c r="E126" s="33">
        <v>74.966666666666669</v>
      </c>
      <c r="F126" s="33">
        <v>5.0666666666666664</v>
      </c>
      <c r="G126" s="33">
        <v>0.4</v>
      </c>
      <c r="H126" s="33">
        <v>0.32777777777777778</v>
      </c>
      <c r="I126" s="33">
        <v>2.2111111111111112</v>
      </c>
      <c r="J126" s="33">
        <v>0</v>
      </c>
      <c r="K126" s="33">
        <v>0</v>
      </c>
      <c r="L126" s="33">
        <v>3.8161111111111108</v>
      </c>
      <c r="M126" s="33">
        <v>1.9264444444444444</v>
      </c>
      <c r="N126" s="33">
        <v>7.7087777777777777</v>
      </c>
      <c r="O126" s="33">
        <v>0.12852675263079885</v>
      </c>
      <c r="P126" s="33">
        <v>3.6055555555555543</v>
      </c>
      <c r="Q126" s="33">
        <v>5.5128888888888863</v>
      </c>
      <c r="R126" s="33">
        <v>0.12163331851193117</v>
      </c>
      <c r="S126" s="33">
        <v>4.6121111111111111</v>
      </c>
      <c r="T126" s="33">
        <v>5.8763333333333332</v>
      </c>
      <c r="U126" s="33">
        <v>0</v>
      </c>
      <c r="V126" s="33">
        <v>0.13990810730695122</v>
      </c>
      <c r="W126" s="33">
        <v>4.9638888888888895</v>
      </c>
      <c r="X126" s="33">
        <v>11.910666666666664</v>
      </c>
      <c r="Y126" s="33">
        <v>4.0555555555555554</v>
      </c>
      <c r="Z126" s="33">
        <v>0.27919223358529716</v>
      </c>
      <c r="AA126" s="33">
        <v>0</v>
      </c>
      <c r="AB126" s="33">
        <v>0</v>
      </c>
      <c r="AC126" s="33">
        <v>0.25555555555555554</v>
      </c>
      <c r="AD126" s="33">
        <v>0</v>
      </c>
      <c r="AE126" s="33">
        <v>0</v>
      </c>
      <c r="AF126" s="33">
        <v>0</v>
      </c>
      <c r="AG126" s="33">
        <v>0</v>
      </c>
      <c r="AH126" t="s">
        <v>111</v>
      </c>
      <c r="AI126" s="34">
        <v>10</v>
      </c>
    </row>
    <row r="127" spans="1:35" x14ac:dyDescent="0.25">
      <c r="A127" t="s">
        <v>546</v>
      </c>
      <c r="B127" t="s">
        <v>376</v>
      </c>
      <c r="C127" t="s">
        <v>430</v>
      </c>
      <c r="D127" t="s">
        <v>492</v>
      </c>
      <c r="E127" s="33">
        <v>54.322222222222223</v>
      </c>
      <c r="F127" s="33">
        <v>5.4222222222222225</v>
      </c>
      <c r="G127" s="33">
        <v>0</v>
      </c>
      <c r="H127" s="33">
        <v>0</v>
      </c>
      <c r="I127" s="33">
        <v>1.3555555555555556</v>
      </c>
      <c r="J127" s="33">
        <v>0</v>
      </c>
      <c r="K127" s="33">
        <v>0</v>
      </c>
      <c r="L127" s="33">
        <v>5.5104444444444454</v>
      </c>
      <c r="M127" s="33">
        <v>11.955111111111108</v>
      </c>
      <c r="N127" s="33">
        <v>2.6329999999999996</v>
      </c>
      <c r="O127" s="33">
        <v>0.26854776027817545</v>
      </c>
      <c r="P127" s="33">
        <v>5.1253333333333346</v>
      </c>
      <c r="Q127" s="33">
        <v>4.8181111111111106</v>
      </c>
      <c r="R127" s="33">
        <v>0.18304561259971366</v>
      </c>
      <c r="S127" s="33">
        <v>3.9188888888888895</v>
      </c>
      <c r="T127" s="33">
        <v>8.2755555555555542</v>
      </c>
      <c r="U127" s="33">
        <v>0</v>
      </c>
      <c r="V127" s="33">
        <v>0.22448353446512576</v>
      </c>
      <c r="W127" s="33">
        <v>9.3986666666666689</v>
      </c>
      <c r="X127" s="33">
        <v>10.328222222222221</v>
      </c>
      <c r="Y127" s="33">
        <v>0</v>
      </c>
      <c r="Z127" s="33">
        <v>0.36314583759460012</v>
      </c>
      <c r="AA127" s="33">
        <v>0</v>
      </c>
      <c r="AB127" s="33">
        <v>0</v>
      </c>
      <c r="AC127" s="33">
        <v>0</v>
      </c>
      <c r="AD127" s="33">
        <v>0</v>
      </c>
      <c r="AE127" s="33">
        <v>0</v>
      </c>
      <c r="AF127" s="33">
        <v>0</v>
      </c>
      <c r="AG127" s="33">
        <v>0</v>
      </c>
      <c r="AH127" t="s">
        <v>184</v>
      </c>
      <c r="AI127" s="34">
        <v>10</v>
      </c>
    </row>
    <row r="128" spans="1:35" x14ac:dyDescent="0.25">
      <c r="A128" t="s">
        <v>546</v>
      </c>
      <c r="B128" t="s">
        <v>335</v>
      </c>
      <c r="C128" t="s">
        <v>459</v>
      </c>
      <c r="D128" t="s">
        <v>479</v>
      </c>
      <c r="E128" s="33">
        <v>52.06666666666667</v>
      </c>
      <c r="F128" s="33">
        <v>6.0444444444444443</v>
      </c>
      <c r="G128" s="33">
        <v>0.52222222222222225</v>
      </c>
      <c r="H128" s="33">
        <v>0</v>
      </c>
      <c r="I128" s="33">
        <v>4.333333333333333</v>
      </c>
      <c r="J128" s="33">
        <v>0</v>
      </c>
      <c r="K128" s="33">
        <v>0</v>
      </c>
      <c r="L128" s="33">
        <v>0.31466666666666665</v>
      </c>
      <c r="M128" s="33">
        <v>0</v>
      </c>
      <c r="N128" s="33">
        <v>6.3951111111111132</v>
      </c>
      <c r="O128" s="33">
        <v>0.12282543747332483</v>
      </c>
      <c r="P128" s="33">
        <v>0</v>
      </c>
      <c r="Q128" s="33">
        <v>9.9306666666666654</v>
      </c>
      <c r="R128" s="33">
        <v>0.19072983354673492</v>
      </c>
      <c r="S128" s="33">
        <v>0.73144444444444423</v>
      </c>
      <c r="T128" s="33">
        <v>3.897222222222223</v>
      </c>
      <c r="U128" s="33">
        <v>0</v>
      </c>
      <c r="V128" s="33">
        <v>8.8898847631242006E-2</v>
      </c>
      <c r="W128" s="33">
        <v>0.45599999999999991</v>
      </c>
      <c r="X128" s="33">
        <v>2.8067777777777771</v>
      </c>
      <c r="Y128" s="33">
        <v>0</v>
      </c>
      <c r="Z128" s="33">
        <v>6.2665386256935532E-2</v>
      </c>
      <c r="AA128" s="33">
        <v>0</v>
      </c>
      <c r="AB128" s="33">
        <v>0</v>
      </c>
      <c r="AC128" s="33">
        <v>0</v>
      </c>
      <c r="AD128" s="33">
        <v>0</v>
      </c>
      <c r="AE128" s="33">
        <v>0</v>
      </c>
      <c r="AF128" s="33">
        <v>0</v>
      </c>
      <c r="AG128" s="33">
        <v>0</v>
      </c>
      <c r="AH128" t="s">
        <v>142</v>
      </c>
      <c r="AI128" s="34">
        <v>10</v>
      </c>
    </row>
    <row r="129" spans="1:35" x14ac:dyDescent="0.25">
      <c r="A129" t="s">
        <v>546</v>
      </c>
      <c r="B129" t="s">
        <v>374</v>
      </c>
      <c r="C129" t="s">
        <v>409</v>
      </c>
      <c r="D129" t="s">
        <v>480</v>
      </c>
      <c r="E129" s="33">
        <v>75.24444444444444</v>
      </c>
      <c r="F129" s="33">
        <v>5.7333333333333334</v>
      </c>
      <c r="G129" s="33">
        <v>0</v>
      </c>
      <c r="H129" s="33">
        <v>9.0777777777777777E-2</v>
      </c>
      <c r="I129" s="33">
        <v>1.5555555555555556</v>
      </c>
      <c r="J129" s="33">
        <v>0</v>
      </c>
      <c r="K129" s="33">
        <v>0</v>
      </c>
      <c r="L129" s="33">
        <v>6.6080000000000005</v>
      </c>
      <c r="M129" s="33">
        <v>0</v>
      </c>
      <c r="N129" s="33">
        <v>9.679333333333334</v>
      </c>
      <c r="O129" s="33">
        <v>0.12863851151801536</v>
      </c>
      <c r="P129" s="33">
        <v>0</v>
      </c>
      <c r="Q129" s="33">
        <v>8.6896666666666658</v>
      </c>
      <c r="R129" s="33">
        <v>0.11548582398109863</v>
      </c>
      <c r="S129" s="33">
        <v>8.5032222222222273</v>
      </c>
      <c r="T129" s="33">
        <v>5.9302222222222234</v>
      </c>
      <c r="U129" s="33">
        <v>0</v>
      </c>
      <c r="V129" s="33">
        <v>0.19182073242764333</v>
      </c>
      <c r="W129" s="33">
        <v>13.547888888888888</v>
      </c>
      <c r="X129" s="33">
        <v>9.0965555555555557</v>
      </c>
      <c r="Y129" s="33">
        <v>0</v>
      </c>
      <c r="Z129" s="33">
        <v>0.30094506792675729</v>
      </c>
      <c r="AA129" s="33">
        <v>0</v>
      </c>
      <c r="AB129" s="33">
        <v>0</v>
      </c>
      <c r="AC129" s="33">
        <v>0</v>
      </c>
      <c r="AD129" s="33">
        <v>0</v>
      </c>
      <c r="AE129" s="33">
        <v>0</v>
      </c>
      <c r="AF129" s="33">
        <v>0</v>
      </c>
      <c r="AG129" s="33">
        <v>0</v>
      </c>
      <c r="AH129" t="s">
        <v>182</v>
      </c>
      <c r="AI129" s="34">
        <v>10</v>
      </c>
    </row>
    <row r="130" spans="1:35" x14ac:dyDescent="0.25">
      <c r="A130" t="s">
        <v>546</v>
      </c>
      <c r="B130" t="s">
        <v>278</v>
      </c>
      <c r="C130" t="s">
        <v>444</v>
      </c>
      <c r="D130" t="s">
        <v>492</v>
      </c>
      <c r="E130" s="33">
        <v>88.844444444444449</v>
      </c>
      <c r="F130" s="33">
        <v>5.2444444444444445</v>
      </c>
      <c r="G130" s="33">
        <v>0.48888888888888887</v>
      </c>
      <c r="H130" s="33">
        <v>0.14533333333333334</v>
      </c>
      <c r="I130" s="33">
        <v>5.5555555555555554</v>
      </c>
      <c r="J130" s="33">
        <v>0</v>
      </c>
      <c r="K130" s="33">
        <v>0</v>
      </c>
      <c r="L130" s="33">
        <v>9.8091111111111111</v>
      </c>
      <c r="M130" s="33">
        <v>0</v>
      </c>
      <c r="N130" s="33">
        <v>8.557444444444446</v>
      </c>
      <c r="O130" s="33">
        <v>9.6319409704852435E-2</v>
      </c>
      <c r="P130" s="33">
        <v>0</v>
      </c>
      <c r="Q130" s="33">
        <v>11.718666666666667</v>
      </c>
      <c r="R130" s="33">
        <v>0.13190095047523762</v>
      </c>
      <c r="S130" s="33">
        <v>8.1234444444444414</v>
      </c>
      <c r="T130" s="33">
        <v>8.5506666666666664</v>
      </c>
      <c r="U130" s="33">
        <v>0</v>
      </c>
      <c r="V130" s="33">
        <v>0.18767758879439717</v>
      </c>
      <c r="W130" s="33">
        <v>9.5266666666666655</v>
      </c>
      <c r="X130" s="33">
        <v>5.9330000000000016</v>
      </c>
      <c r="Y130" s="33">
        <v>0</v>
      </c>
      <c r="Z130" s="33">
        <v>0.17400825412706353</v>
      </c>
      <c r="AA130" s="33">
        <v>0</v>
      </c>
      <c r="AB130" s="33">
        <v>0</v>
      </c>
      <c r="AC130" s="33">
        <v>0</v>
      </c>
      <c r="AD130" s="33">
        <v>0</v>
      </c>
      <c r="AE130" s="33">
        <v>0</v>
      </c>
      <c r="AF130" s="33">
        <v>0</v>
      </c>
      <c r="AG130" s="33">
        <v>0</v>
      </c>
      <c r="AH130" t="s">
        <v>83</v>
      </c>
      <c r="AI130" s="34">
        <v>10</v>
      </c>
    </row>
    <row r="131" spans="1:35" x14ac:dyDescent="0.25">
      <c r="A131" t="s">
        <v>546</v>
      </c>
      <c r="B131" t="s">
        <v>373</v>
      </c>
      <c r="C131" t="s">
        <v>425</v>
      </c>
      <c r="D131" t="s">
        <v>473</v>
      </c>
      <c r="E131" s="33">
        <v>62.577777777777776</v>
      </c>
      <c r="F131" s="33">
        <v>5.4222222222222225</v>
      </c>
      <c r="G131" s="33">
        <v>0</v>
      </c>
      <c r="H131" s="33">
        <v>0.20277777777777778</v>
      </c>
      <c r="I131" s="33">
        <v>4.2111111111111112</v>
      </c>
      <c r="J131" s="33">
        <v>0</v>
      </c>
      <c r="K131" s="33">
        <v>0</v>
      </c>
      <c r="L131" s="33">
        <v>5.9280000000000008</v>
      </c>
      <c r="M131" s="33">
        <v>0</v>
      </c>
      <c r="N131" s="33">
        <v>9.3091111111111111</v>
      </c>
      <c r="O131" s="33">
        <v>0.14876065340909092</v>
      </c>
      <c r="P131" s="33">
        <v>4.4965555555555552</v>
      </c>
      <c r="Q131" s="33">
        <v>8.352555555555556</v>
      </c>
      <c r="R131" s="33">
        <v>0.20533025568181817</v>
      </c>
      <c r="S131" s="33">
        <v>8.3446666666666669</v>
      </c>
      <c r="T131" s="33">
        <v>11.025777777777778</v>
      </c>
      <c r="U131" s="33">
        <v>0</v>
      </c>
      <c r="V131" s="33">
        <v>0.30954190340909093</v>
      </c>
      <c r="W131" s="33">
        <v>13.608333333333336</v>
      </c>
      <c r="X131" s="33">
        <v>7.209777777777779</v>
      </c>
      <c r="Y131" s="33">
        <v>0</v>
      </c>
      <c r="Z131" s="33">
        <v>0.33267578125000008</v>
      </c>
      <c r="AA131" s="33">
        <v>0</v>
      </c>
      <c r="AB131" s="33">
        <v>0</v>
      </c>
      <c r="AC131" s="33">
        <v>0</v>
      </c>
      <c r="AD131" s="33">
        <v>0</v>
      </c>
      <c r="AE131" s="33">
        <v>0</v>
      </c>
      <c r="AF131" s="33">
        <v>0</v>
      </c>
      <c r="AG131" s="33">
        <v>0</v>
      </c>
      <c r="AH131" t="s">
        <v>181</v>
      </c>
      <c r="AI131" s="34">
        <v>10</v>
      </c>
    </row>
    <row r="132" spans="1:35" x14ac:dyDescent="0.25">
      <c r="A132" t="s">
        <v>546</v>
      </c>
      <c r="B132" t="s">
        <v>280</v>
      </c>
      <c r="C132" t="s">
        <v>408</v>
      </c>
      <c r="D132" t="s">
        <v>484</v>
      </c>
      <c r="E132" s="33">
        <v>74.666666666666671</v>
      </c>
      <c r="F132" s="33">
        <v>5.4666666666666668</v>
      </c>
      <c r="G132" s="33">
        <v>0.77777777777777779</v>
      </c>
      <c r="H132" s="33">
        <v>0</v>
      </c>
      <c r="I132" s="33">
        <v>1.3444444444444446</v>
      </c>
      <c r="J132" s="33">
        <v>0</v>
      </c>
      <c r="K132" s="33">
        <v>0</v>
      </c>
      <c r="L132" s="33">
        <v>0.28466666666666668</v>
      </c>
      <c r="M132" s="33">
        <v>0</v>
      </c>
      <c r="N132" s="33">
        <v>9.4778888888888879</v>
      </c>
      <c r="O132" s="33">
        <v>0.12693601190476189</v>
      </c>
      <c r="P132" s="33">
        <v>0</v>
      </c>
      <c r="Q132" s="33">
        <v>8.9383333333333344</v>
      </c>
      <c r="R132" s="33">
        <v>0.11970982142857144</v>
      </c>
      <c r="S132" s="33">
        <v>9.1769999999999978</v>
      </c>
      <c r="T132" s="33">
        <v>1.3955555555555559</v>
      </c>
      <c r="U132" s="33">
        <v>0</v>
      </c>
      <c r="V132" s="33">
        <v>0.14159672619047614</v>
      </c>
      <c r="W132" s="33">
        <v>9.687444444444445</v>
      </c>
      <c r="X132" s="33">
        <v>4.3673333333333311</v>
      </c>
      <c r="Y132" s="33">
        <v>0</v>
      </c>
      <c r="Z132" s="33">
        <v>0.18823363095238091</v>
      </c>
      <c r="AA132" s="33">
        <v>0</v>
      </c>
      <c r="AB132" s="33">
        <v>0</v>
      </c>
      <c r="AC132" s="33">
        <v>0</v>
      </c>
      <c r="AD132" s="33">
        <v>0</v>
      </c>
      <c r="AE132" s="33">
        <v>0</v>
      </c>
      <c r="AF132" s="33">
        <v>0</v>
      </c>
      <c r="AG132" s="33">
        <v>0</v>
      </c>
      <c r="AH132" t="s">
        <v>85</v>
      </c>
      <c r="AI132" s="34">
        <v>10</v>
      </c>
    </row>
    <row r="133" spans="1:35" x14ac:dyDescent="0.25">
      <c r="A133" t="s">
        <v>546</v>
      </c>
      <c r="B133" t="s">
        <v>265</v>
      </c>
      <c r="C133" t="s">
        <v>415</v>
      </c>
      <c r="D133" t="s">
        <v>479</v>
      </c>
      <c r="E133" s="33">
        <v>81.900000000000006</v>
      </c>
      <c r="F133" s="33">
        <v>5.0666666666666664</v>
      </c>
      <c r="G133" s="33">
        <v>0</v>
      </c>
      <c r="H133" s="33">
        <v>0</v>
      </c>
      <c r="I133" s="33">
        <v>4.3666666666666663</v>
      </c>
      <c r="J133" s="33">
        <v>0</v>
      </c>
      <c r="K133" s="33">
        <v>0</v>
      </c>
      <c r="L133" s="33">
        <v>6.9623333333333335</v>
      </c>
      <c r="M133" s="33">
        <v>0</v>
      </c>
      <c r="N133" s="33">
        <v>10.249333333333334</v>
      </c>
      <c r="O133" s="33">
        <v>0.12514448514448515</v>
      </c>
      <c r="P133" s="33">
        <v>5.1878888888888879</v>
      </c>
      <c r="Q133" s="33">
        <v>4.2298888888888886</v>
      </c>
      <c r="R133" s="33">
        <v>0.11499118165784829</v>
      </c>
      <c r="S133" s="33">
        <v>10.20044444444444</v>
      </c>
      <c r="T133" s="33">
        <v>7.6721111111111133</v>
      </c>
      <c r="U133" s="33">
        <v>0</v>
      </c>
      <c r="V133" s="33">
        <v>0.21822412155745485</v>
      </c>
      <c r="W133" s="33">
        <v>7.5106666666666682</v>
      </c>
      <c r="X133" s="33">
        <v>8.5434444444444448</v>
      </c>
      <c r="Y133" s="33">
        <v>0.41111111111111109</v>
      </c>
      <c r="Z133" s="33">
        <v>0.2010405643738977</v>
      </c>
      <c r="AA133" s="33">
        <v>0</v>
      </c>
      <c r="AB133" s="33">
        <v>0</v>
      </c>
      <c r="AC133" s="33">
        <v>0</v>
      </c>
      <c r="AD133" s="33">
        <v>0</v>
      </c>
      <c r="AE133" s="33">
        <v>0</v>
      </c>
      <c r="AF133" s="33">
        <v>0</v>
      </c>
      <c r="AG133" s="33">
        <v>0</v>
      </c>
      <c r="AH133" t="s">
        <v>70</v>
      </c>
      <c r="AI133" s="34">
        <v>10</v>
      </c>
    </row>
    <row r="134" spans="1:35" x14ac:dyDescent="0.25">
      <c r="A134" t="s">
        <v>546</v>
      </c>
      <c r="B134" t="s">
        <v>329</v>
      </c>
      <c r="C134" t="s">
        <v>405</v>
      </c>
      <c r="D134" t="s">
        <v>481</v>
      </c>
      <c r="E134" s="33">
        <v>67.722222222222229</v>
      </c>
      <c r="F134" s="33">
        <v>34.788888888888891</v>
      </c>
      <c r="G134" s="33">
        <v>0</v>
      </c>
      <c r="H134" s="33">
        <v>0</v>
      </c>
      <c r="I134" s="33">
        <v>0</v>
      </c>
      <c r="J134" s="33">
        <v>0</v>
      </c>
      <c r="K134" s="33">
        <v>0</v>
      </c>
      <c r="L134" s="33">
        <v>3.6042222222222229</v>
      </c>
      <c r="M134" s="33">
        <v>10.28888888888889</v>
      </c>
      <c r="N134" s="33">
        <v>0</v>
      </c>
      <c r="O134" s="33">
        <v>0.15192780968006561</v>
      </c>
      <c r="P134" s="33">
        <v>5.1555555555555559</v>
      </c>
      <c r="Q134" s="33">
        <v>0</v>
      </c>
      <c r="R134" s="33">
        <v>7.6127973748974564E-2</v>
      </c>
      <c r="S134" s="33">
        <v>12.194000000000001</v>
      </c>
      <c r="T134" s="33">
        <v>6.0436666666666659</v>
      </c>
      <c r="U134" s="33">
        <v>0</v>
      </c>
      <c r="V134" s="33">
        <v>0.26930106644790808</v>
      </c>
      <c r="W134" s="33">
        <v>22.695444444444441</v>
      </c>
      <c r="X134" s="33">
        <v>4.5951111111111116</v>
      </c>
      <c r="Y134" s="33">
        <v>2.1666666666666665</v>
      </c>
      <c r="Z134" s="33">
        <v>0.43497128794093515</v>
      </c>
      <c r="AA134" s="33">
        <v>0</v>
      </c>
      <c r="AB134" s="33">
        <v>0</v>
      </c>
      <c r="AC134" s="33">
        <v>0</v>
      </c>
      <c r="AD134" s="33">
        <v>0</v>
      </c>
      <c r="AE134" s="33">
        <v>0</v>
      </c>
      <c r="AF134" s="33">
        <v>0</v>
      </c>
      <c r="AG134" s="33">
        <v>0</v>
      </c>
      <c r="AH134" t="s">
        <v>135</v>
      </c>
      <c r="AI134" s="34">
        <v>10</v>
      </c>
    </row>
    <row r="135" spans="1:35" x14ac:dyDescent="0.25">
      <c r="A135" t="s">
        <v>546</v>
      </c>
      <c r="B135" t="s">
        <v>312</v>
      </c>
      <c r="C135" t="s">
        <v>431</v>
      </c>
      <c r="D135" t="s">
        <v>480</v>
      </c>
      <c r="E135" s="33">
        <v>62.666666666666664</v>
      </c>
      <c r="F135" s="33">
        <v>44.177777777777777</v>
      </c>
      <c r="G135" s="33">
        <v>0</v>
      </c>
      <c r="H135" s="33">
        <v>6.3674444444444438</v>
      </c>
      <c r="I135" s="33">
        <v>0</v>
      </c>
      <c r="J135" s="33">
        <v>0</v>
      </c>
      <c r="K135" s="33">
        <v>0</v>
      </c>
      <c r="L135" s="33">
        <v>3.9100000000000015</v>
      </c>
      <c r="M135" s="33">
        <v>18.510888888888893</v>
      </c>
      <c r="N135" s="33">
        <v>0</v>
      </c>
      <c r="O135" s="33">
        <v>0.29538652482269512</v>
      </c>
      <c r="P135" s="33">
        <v>4.5333333333333332</v>
      </c>
      <c r="Q135" s="33">
        <v>10.648333333333332</v>
      </c>
      <c r="R135" s="33">
        <v>0.24226063829787231</v>
      </c>
      <c r="S135" s="33">
        <v>16.873000000000001</v>
      </c>
      <c r="T135" s="33">
        <v>5.7315555555555555</v>
      </c>
      <c r="U135" s="33">
        <v>0</v>
      </c>
      <c r="V135" s="33">
        <v>0.36071099290780145</v>
      </c>
      <c r="W135" s="33">
        <v>24.664999999999999</v>
      </c>
      <c r="X135" s="33">
        <v>5.6334444444444447</v>
      </c>
      <c r="Y135" s="33">
        <v>4.2111111111111112</v>
      </c>
      <c r="Z135" s="33">
        <v>0.55068439716312056</v>
      </c>
      <c r="AA135" s="33">
        <v>0</v>
      </c>
      <c r="AB135" s="33">
        <v>0</v>
      </c>
      <c r="AC135" s="33">
        <v>0</v>
      </c>
      <c r="AD135" s="33">
        <v>0</v>
      </c>
      <c r="AE135" s="33">
        <v>0</v>
      </c>
      <c r="AF135" s="33">
        <v>0</v>
      </c>
      <c r="AG135" s="33">
        <v>0</v>
      </c>
      <c r="AH135" t="s">
        <v>117</v>
      </c>
      <c r="AI135" s="34">
        <v>10</v>
      </c>
    </row>
    <row r="136" spans="1:35" x14ac:dyDescent="0.25">
      <c r="A136" t="s">
        <v>546</v>
      </c>
      <c r="B136" t="s">
        <v>225</v>
      </c>
      <c r="C136" t="s">
        <v>406</v>
      </c>
      <c r="D136" t="s">
        <v>481</v>
      </c>
      <c r="E136" s="33">
        <v>152.78888888888889</v>
      </c>
      <c r="F136" s="33">
        <v>232.44444444444446</v>
      </c>
      <c r="G136" s="33">
        <v>0</v>
      </c>
      <c r="H136" s="33">
        <v>0</v>
      </c>
      <c r="I136" s="33">
        <v>0</v>
      </c>
      <c r="J136" s="33">
        <v>0</v>
      </c>
      <c r="K136" s="33">
        <v>0</v>
      </c>
      <c r="L136" s="33">
        <v>8.7745555555555548</v>
      </c>
      <c r="M136" s="33">
        <v>18.853666666666665</v>
      </c>
      <c r="N136" s="33">
        <v>0</v>
      </c>
      <c r="O136" s="33">
        <v>0.12339684386590065</v>
      </c>
      <c r="P136" s="33">
        <v>5.6888888888888891</v>
      </c>
      <c r="Q136" s="33">
        <v>32.465111111111106</v>
      </c>
      <c r="R136" s="33">
        <v>0.24971711148280124</v>
      </c>
      <c r="S136" s="33">
        <v>12.565444444444449</v>
      </c>
      <c r="T136" s="33">
        <v>1.5275555555555558</v>
      </c>
      <c r="U136" s="33">
        <v>0</v>
      </c>
      <c r="V136" s="33">
        <v>9.2238382663079072E-2</v>
      </c>
      <c r="W136" s="33">
        <v>24.243777777777773</v>
      </c>
      <c r="X136" s="33">
        <v>2.9048888888888889</v>
      </c>
      <c r="Y136" s="33">
        <v>0</v>
      </c>
      <c r="Z136" s="33">
        <v>0.17768744091338806</v>
      </c>
      <c r="AA136" s="33">
        <v>0</v>
      </c>
      <c r="AB136" s="33">
        <v>0</v>
      </c>
      <c r="AC136" s="33">
        <v>0</v>
      </c>
      <c r="AD136" s="33">
        <v>0</v>
      </c>
      <c r="AE136" s="33">
        <v>0</v>
      </c>
      <c r="AF136" s="33">
        <v>0</v>
      </c>
      <c r="AG136" s="33">
        <v>0</v>
      </c>
      <c r="AH136" t="s">
        <v>30</v>
      </c>
      <c r="AI136" s="34">
        <v>10</v>
      </c>
    </row>
    <row r="137" spans="1:35" x14ac:dyDescent="0.25">
      <c r="A137" t="s">
        <v>546</v>
      </c>
      <c r="B137" t="s">
        <v>326</v>
      </c>
      <c r="C137" t="s">
        <v>408</v>
      </c>
      <c r="D137" t="s">
        <v>484</v>
      </c>
      <c r="E137" s="33">
        <v>58.18888888888889</v>
      </c>
      <c r="F137" s="33">
        <v>47.3</v>
      </c>
      <c r="G137" s="33">
        <v>0</v>
      </c>
      <c r="H137" s="33">
        <v>0</v>
      </c>
      <c r="I137" s="33">
        <v>8.9333333333333336</v>
      </c>
      <c r="J137" s="33">
        <v>0</v>
      </c>
      <c r="K137" s="33">
        <v>0</v>
      </c>
      <c r="L137" s="33">
        <v>9.041555555555556</v>
      </c>
      <c r="M137" s="33">
        <v>9.0792222222222243</v>
      </c>
      <c r="N137" s="33">
        <v>0</v>
      </c>
      <c r="O137" s="33">
        <v>0.15603016994462482</v>
      </c>
      <c r="P137" s="33">
        <v>0</v>
      </c>
      <c r="Q137" s="33">
        <v>0</v>
      </c>
      <c r="R137" s="33">
        <v>0</v>
      </c>
      <c r="S137" s="33">
        <v>14.530444444444441</v>
      </c>
      <c r="T137" s="33">
        <v>7.4779999999999971</v>
      </c>
      <c r="U137" s="33">
        <v>0</v>
      </c>
      <c r="V137" s="33">
        <v>0.37822417414550308</v>
      </c>
      <c r="W137" s="33">
        <v>23.370555555555555</v>
      </c>
      <c r="X137" s="33">
        <v>11.308555555555557</v>
      </c>
      <c r="Y137" s="33">
        <v>1.1888888888888889</v>
      </c>
      <c r="Z137" s="33">
        <v>0.61640633950735157</v>
      </c>
      <c r="AA137" s="33">
        <v>0</v>
      </c>
      <c r="AB137" s="33">
        <v>0</v>
      </c>
      <c r="AC137" s="33">
        <v>1.0666666666666667</v>
      </c>
      <c r="AD137" s="33">
        <v>0</v>
      </c>
      <c r="AE137" s="33">
        <v>0</v>
      </c>
      <c r="AF137" s="33">
        <v>0</v>
      </c>
      <c r="AG137" s="33">
        <v>0</v>
      </c>
      <c r="AH137" t="s">
        <v>132</v>
      </c>
      <c r="AI137" s="34">
        <v>10</v>
      </c>
    </row>
    <row r="138" spans="1:35" x14ac:dyDescent="0.25">
      <c r="A138" t="s">
        <v>546</v>
      </c>
      <c r="B138" t="s">
        <v>269</v>
      </c>
      <c r="C138" t="s">
        <v>431</v>
      </c>
      <c r="D138" t="s">
        <v>480</v>
      </c>
      <c r="E138" s="33">
        <v>97.933333333333337</v>
      </c>
      <c r="F138" s="33">
        <v>6.5777777777777775</v>
      </c>
      <c r="G138" s="33">
        <v>0.44444444444444442</v>
      </c>
      <c r="H138" s="33">
        <v>0.62322222222222223</v>
      </c>
      <c r="I138" s="33">
        <v>0</v>
      </c>
      <c r="J138" s="33">
        <v>0</v>
      </c>
      <c r="K138" s="33">
        <v>0</v>
      </c>
      <c r="L138" s="33">
        <v>2.5766666666666667</v>
      </c>
      <c r="M138" s="33">
        <v>6.7555555555555555</v>
      </c>
      <c r="N138" s="33">
        <v>4.1342222222222222</v>
      </c>
      <c r="O138" s="33">
        <v>0.11119582482414339</v>
      </c>
      <c r="P138" s="33">
        <v>8.2963333333333349</v>
      </c>
      <c r="Q138" s="33">
        <v>6.9825555555555576</v>
      </c>
      <c r="R138" s="33">
        <v>0.15601316088041756</v>
      </c>
      <c r="S138" s="33">
        <v>3.5601111111111114</v>
      </c>
      <c r="T138" s="33">
        <v>8.7410000000000014</v>
      </c>
      <c r="U138" s="33">
        <v>0</v>
      </c>
      <c r="V138" s="33">
        <v>0.12560698888132518</v>
      </c>
      <c r="W138" s="33">
        <v>7.44922222222222</v>
      </c>
      <c r="X138" s="33">
        <v>3.7852222222222238</v>
      </c>
      <c r="Y138" s="33">
        <v>0</v>
      </c>
      <c r="Z138" s="33">
        <v>0.11471522577717266</v>
      </c>
      <c r="AA138" s="33">
        <v>0</v>
      </c>
      <c r="AB138" s="33">
        <v>0</v>
      </c>
      <c r="AC138" s="33">
        <v>0</v>
      </c>
      <c r="AD138" s="33">
        <v>0</v>
      </c>
      <c r="AE138" s="33">
        <v>0</v>
      </c>
      <c r="AF138" s="33">
        <v>0</v>
      </c>
      <c r="AG138" s="33">
        <v>0</v>
      </c>
      <c r="AH138" t="s">
        <v>74</v>
      </c>
      <c r="AI138" s="34">
        <v>10</v>
      </c>
    </row>
    <row r="139" spans="1:35" x14ac:dyDescent="0.25">
      <c r="A139" t="s">
        <v>546</v>
      </c>
      <c r="B139" t="s">
        <v>234</v>
      </c>
      <c r="C139" t="s">
        <v>427</v>
      </c>
      <c r="D139" t="s">
        <v>479</v>
      </c>
      <c r="E139" s="33">
        <v>57.93333333333333</v>
      </c>
      <c r="F139" s="33">
        <v>4.666666666666667</v>
      </c>
      <c r="G139" s="33">
        <v>0.6333333333333333</v>
      </c>
      <c r="H139" s="33">
        <v>0</v>
      </c>
      <c r="I139" s="33">
        <v>0.98888888888888893</v>
      </c>
      <c r="J139" s="33">
        <v>0</v>
      </c>
      <c r="K139" s="33">
        <v>0</v>
      </c>
      <c r="L139" s="33">
        <v>5.3248888888888883</v>
      </c>
      <c r="M139" s="33">
        <v>5.1444444444444448</v>
      </c>
      <c r="N139" s="33">
        <v>4.6222222222222218</v>
      </c>
      <c r="O139" s="33">
        <v>0.16858457997698503</v>
      </c>
      <c r="P139" s="33">
        <v>1.2749999999999999</v>
      </c>
      <c r="Q139" s="33">
        <v>5.1055555555555552</v>
      </c>
      <c r="R139" s="33">
        <v>0.11013617184503259</v>
      </c>
      <c r="S139" s="33">
        <v>4.1435555555555554</v>
      </c>
      <c r="T139" s="33">
        <v>4.5023333333333317</v>
      </c>
      <c r="U139" s="33">
        <v>0</v>
      </c>
      <c r="V139" s="33">
        <v>0.14923858841580359</v>
      </c>
      <c r="W139" s="33">
        <v>5.0641111111111119</v>
      </c>
      <c r="X139" s="33">
        <v>3.9208888888888884</v>
      </c>
      <c r="Y139" s="33">
        <v>0</v>
      </c>
      <c r="Z139" s="33">
        <v>0.15509205983889529</v>
      </c>
      <c r="AA139" s="33">
        <v>0.13333333333333333</v>
      </c>
      <c r="AB139" s="33">
        <v>0</v>
      </c>
      <c r="AC139" s="33">
        <v>0</v>
      </c>
      <c r="AD139" s="33">
        <v>0</v>
      </c>
      <c r="AE139" s="33">
        <v>0</v>
      </c>
      <c r="AF139" s="33">
        <v>0</v>
      </c>
      <c r="AG139" s="33">
        <v>0</v>
      </c>
      <c r="AH139" t="s">
        <v>39</v>
      </c>
      <c r="AI139" s="34">
        <v>10</v>
      </c>
    </row>
    <row r="140" spans="1:35" x14ac:dyDescent="0.25">
      <c r="A140" t="s">
        <v>546</v>
      </c>
      <c r="B140" t="s">
        <v>231</v>
      </c>
      <c r="C140" t="s">
        <v>406</v>
      </c>
      <c r="D140" t="s">
        <v>481</v>
      </c>
      <c r="E140" s="33">
        <v>104.12222222222222</v>
      </c>
      <c r="F140" s="33">
        <v>4.9888888888888889</v>
      </c>
      <c r="G140" s="33">
        <v>0.57777777777777772</v>
      </c>
      <c r="H140" s="33">
        <v>0.56666666666666665</v>
      </c>
      <c r="I140" s="33">
        <v>2.2111111111111112</v>
      </c>
      <c r="J140" s="33">
        <v>0</v>
      </c>
      <c r="K140" s="33">
        <v>2.7111111111111112</v>
      </c>
      <c r="L140" s="33">
        <v>5.7214444444444439</v>
      </c>
      <c r="M140" s="33">
        <v>4.3611111111111107</v>
      </c>
      <c r="N140" s="33">
        <v>14.527777777777779</v>
      </c>
      <c r="O140" s="33">
        <v>0.18141073524703874</v>
      </c>
      <c r="P140" s="33">
        <v>5.2555555555555555</v>
      </c>
      <c r="Q140" s="33">
        <v>3.6361111111111111</v>
      </c>
      <c r="R140" s="33">
        <v>8.5396435812613372E-2</v>
      </c>
      <c r="S140" s="33">
        <v>10.699555555555554</v>
      </c>
      <c r="T140" s="33">
        <v>3.7164444444444458</v>
      </c>
      <c r="U140" s="33">
        <v>0</v>
      </c>
      <c r="V140" s="33">
        <v>0.13845267314053997</v>
      </c>
      <c r="W140" s="33">
        <v>9.4064444444444462</v>
      </c>
      <c r="X140" s="33">
        <v>6.1926666666666685</v>
      </c>
      <c r="Y140" s="33">
        <v>0</v>
      </c>
      <c r="Z140" s="33">
        <v>0.14981538789883686</v>
      </c>
      <c r="AA140" s="33">
        <v>0</v>
      </c>
      <c r="AB140" s="33">
        <v>0</v>
      </c>
      <c r="AC140" s="33">
        <v>0</v>
      </c>
      <c r="AD140" s="33">
        <v>0</v>
      </c>
      <c r="AE140" s="33">
        <v>0</v>
      </c>
      <c r="AF140" s="33">
        <v>0</v>
      </c>
      <c r="AG140" s="33">
        <v>0.21111111111111111</v>
      </c>
      <c r="AH140" t="s">
        <v>36</v>
      </c>
      <c r="AI140" s="34">
        <v>10</v>
      </c>
    </row>
    <row r="141" spans="1:35" x14ac:dyDescent="0.25">
      <c r="A141" t="s">
        <v>546</v>
      </c>
      <c r="B141" t="s">
        <v>271</v>
      </c>
      <c r="C141" t="s">
        <v>427</v>
      </c>
      <c r="D141" t="s">
        <v>479</v>
      </c>
      <c r="E141" s="33">
        <v>92.86666666666666</v>
      </c>
      <c r="F141" s="33">
        <v>11.377777777777778</v>
      </c>
      <c r="G141" s="33">
        <v>1.2777777777777777</v>
      </c>
      <c r="H141" s="33">
        <v>0.40944444444444456</v>
      </c>
      <c r="I141" s="33">
        <v>2.4666666666666668</v>
      </c>
      <c r="J141" s="33">
        <v>0</v>
      </c>
      <c r="K141" s="33">
        <v>0</v>
      </c>
      <c r="L141" s="33">
        <v>8.9878888888888877</v>
      </c>
      <c r="M141" s="33">
        <v>0</v>
      </c>
      <c r="N141" s="33">
        <v>16.02888888888889</v>
      </c>
      <c r="O141" s="33">
        <v>0.17260110074180429</v>
      </c>
      <c r="P141" s="33">
        <v>5.6888888888888891</v>
      </c>
      <c r="Q141" s="33">
        <v>9.6342222222222187</v>
      </c>
      <c r="R141" s="33">
        <v>0.16500119645848285</v>
      </c>
      <c r="S141" s="33">
        <v>10.392777777777781</v>
      </c>
      <c r="T141" s="33">
        <v>15.679333333333338</v>
      </c>
      <c r="U141" s="33">
        <v>0</v>
      </c>
      <c r="V141" s="33">
        <v>0.28074778655180677</v>
      </c>
      <c r="W141" s="33">
        <v>11.593777777777776</v>
      </c>
      <c r="X141" s="33">
        <v>16.927</v>
      </c>
      <c r="Y141" s="33">
        <v>4.6111111111111107</v>
      </c>
      <c r="Z141" s="33">
        <v>0.3567683656377123</v>
      </c>
      <c r="AA141" s="33">
        <v>0</v>
      </c>
      <c r="AB141" s="33">
        <v>0</v>
      </c>
      <c r="AC141" s="33">
        <v>0</v>
      </c>
      <c r="AD141" s="33">
        <v>0</v>
      </c>
      <c r="AE141" s="33">
        <v>116.07777777777778</v>
      </c>
      <c r="AF141" s="33">
        <v>0</v>
      </c>
      <c r="AG141" s="33">
        <v>0</v>
      </c>
      <c r="AH141" t="s">
        <v>76</v>
      </c>
      <c r="AI141" s="34">
        <v>10</v>
      </c>
    </row>
    <row r="142" spans="1:35" x14ac:dyDescent="0.25">
      <c r="A142" t="s">
        <v>546</v>
      </c>
      <c r="B142" t="s">
        <v>224</v>
      </c>
      <c r="C142" t="s">
        <v>403</v>
      </c>
      <c r="D142" t="s">
        <v>481</v>
      </c>
      <c r="E142" s="33">
        <v>68.466666666666669</v>
      </c>
      <c r="F142" s="33">
        <v>5.6888888888888891</v>
      </c>
      <c r="G142" s="33">
        <v>0.48888888888888887</v>
      </c>
      <c r="H142" s="33">
        <v>0.40477777777777785</v>
      </c>
      <c r="I142" s="33">
        <v>1.6222222222222222</v>
      </c>
      <c r="J142" s="33">
        <v>0</v>
      </c>
      <c r="K142" s="33">
        <v>0</v>
      </c>
      <c r="L142" s="33">
        <v>5.7423333333333337</v>
      </c>
      <c r="M142" s="33">
        <v>0</v>
      </c>
      <c r="N142" s="33">
        <v>17.066666666666666</v>
      </c>
      <c r="O142" s="33">
        <v>0.24926971762414799</v>
      </c>
      <c r="P142" s="33">
        <v>5.4157777777777802</v>
      </c>
      <c r="Q142" s="33">
        <v>0</v>
      </c>
      <c r="R142" s="33">
        <v>7.9100941252840021E-2</v>
      </c>
      <c r="S142" s="33">
        <v>9.0139999999999993</v>
      </c>
      <c r="T142" s="33">
        <v>11.464111111111105</v>
      </c>
      <c r="U142" s="33">
        <v>0</v>
      </c>
      <c r="V142" s="33">
        <v>0.29909607270366756</v>
      </c>
      <c r="W142" s="33">
        <v>17.296888888888891</v>
      </c>
      <c r="X142" s="33">
        <v>8.6173333333333328</v>
      </c>
      <c r="Y142" s="33">
        <v>5.7111111111111112</v>
      </c>
      <c r="Z142" s="33">
        <v>0.4619084712755599</v>
      </c>
      <c r="AA142" s="33">
        <v>0</v>
      </c>
      <c r="AB142" s="33">
        <v>0</v>
      </c>
      <c r="AC142" s="33">
        <v>0</v>
      </c>
      <c r="AD142" s="33">
        <v>0</v>
      </c>
      <c r="AE142" s="33">
        <v>0</v>
      </c>
      <c r="AF142" s="33">
        <v>0</v>
      </c>
      <c r="AG142" s="33">
        <v>0</v>
      </c>
      <c r="AH142" t="s">
        <v>29</v>
      </c>
      <c r="AI142" s="34">
        <v>10</v>
      </c>
    </row>
    <row r="143" spans="1:35" x14ac:dyDescent="0.25">
      <c r="A143" t="s">
        <v>546</v>
      </c>
      <c r="B143" t="s">
        <v>303</v>
      </c>
      <c r="C143" t="s">
        <v>408</v>
      </c>
      <c r="D143" t="s">
        <v>484</v>
      </c>
      <c r="E143" s="33">
        <v>73.37777777777778</v>
      </c>
      <c r="F143" s="33">
        <v>5.7555555555555555</v>
      </c>
      <c r="G143" s="33">
        <v>0.44444444444444442</v>
      </c>
      <c r="H143" s="33">
        <v>0</v>
      </c>
      <c r="I143" s="33">
        <v>5.7333333333333334</v>
      </c>
      <c r="J143" s="33">
        <v>0</v>
      </c>
      <c r="K143" s="33">
        <v>0</v>
      </c>
      <c r="L143" s="33">
        <v>2.6361111111111111</v>
      </c>
      <c r="M143" s="33">
        <v>4.9668888888888887</v>
      </c>
      <c r="N143" s="33">
        <v>4.0251111111111122</v>
      </c>
      <c r="O143" s="33">
        <v>0.12254391278013325</v>
      </c>
      <c r="P143" s="33">
        <v>0</v>
      </c>
      <c r="Q143" s="33">
        <v>10.954888888888886</v>
      </c>
      <c r="R143" s="33">
        <v>0.14929436705027252</v>
      </c>
      <c r="S143" s="33">
        <v>3.5611111111111104</v>
      </c>
      <c r="T143" s="33">
        <v>6.836777777777777</v>
      </c>
      <c r="U143" s="33">
        <v>0</v>
      </c>
      <c r="V143" s="33">
        <v>0.14170351302241063</v>
      </c>
      <c r="W143" s="33">
        <v>8.8248888888888875</v>
      </c>
      <c r="X143" s="33">
        <v>12.646222222222221</v>
      </c>
      <c r="Y143" s="33">
        <v>0</v>
      </c>
      <c r="Z143" s="33">
        <v>0.29261053906723189</v>
      </c>
      <c r="AA143" s="33">
        <v>0</v>
      </c>
      <c r="AB143" s="33">
        <v>0</v>
      </c>
      <c r="AC143" s="33">
        <v>0</v>
      </c>
      <c r="AD143" s="33">
        <v>0</v>
      </c>
      <c r="AE143" s="33">
        <v>0</v>
      </c>
      <c r="AF143" s="33">
        <v>0</v>
      </c>
      <c r="AG143" s="33">
        <v>0</v>
      </c>
      <c r="AH143" t="s">
        <v>108</v>
      </c>
      <c r="AI143" s="34">
        <v>10</v>
      </c>
    </row>
    <row r="144" spans="1:35" x14ac:dyDescent="0.25">
      <c r="A144" t="s">
        <v>546</v>
      </c>
      <c r="B144" t="s">
        <v>207</v>
      </c>
      <c r="C144" t="s">
        <v>411</v>
      </c>
      <c r="D144" t="s">
        <v>485</v>
      </c>
      <c r="E144" s="33">
        <v>68.422222222222217</v>
      </c>
      <c r="F144" s="33">
        <v>5.7555555555555555</v>
      </c>
      <c r="G144" s="33">
        <v>0</v>
      </c>
      <c r="H144" s="33">
        <v>0.21388888888888888</v>
      </c>
      <c r="I144" s="33">
        <v>1.5111111111111111</v>
      </c>
      <c r="J144" s="33">
        <v>0</v>
      </c>
      <c r="K144" s="33">
        <v>0</v>
      </c>
      <c r="L144" s="33">
        <v>1.3464444444444446</v>
      </c>
      <c r="M144" s="33">
        <v>8.2958888888888875</v>
      </c>
      <c r="N144" s="33">
        <v>2.2104444444444442</v>
      </c>
      <c r="O144" s="33">
        <v>0.15355147775251704</v>
      </c>
      <c r="P144" s="33">
        <v>5.6422222222222231</v>
      </c>
      <c r="Q144" s="33">
        <v>64.957222222222185</v>
      </c>
      <c r="R144" s="33">
        <v>1.0318203962325425</v>
      </c>
      <c r="S144" s="33">
        <v>1.3251111111111111</v>
      </c>
      <c r="T144" s="33">
        <v>9.5294444444444437</v>
      </c>
      <c r="U144" s="33">
        <v>0</v>
      </c>
      <c r="V144" s="33">
        <v>0.15864079246508606</v>
      </c>
      <c r="W144" s="33">
        <v>5.4488888888888889</v>
      </c>
      <c r="X144" s="33">
        <v>8.2692222222222185</v>
      </c>
      <c r="Y144" s="33">
        <v>0</v>
      </c>
      <c r="Z144" s="33">
        <v>0.20049204287106198</v>
      </c>
      <c r="AA144" s="33">
        <v>0</v>
      </c>
      <c r="AB144" s="33">
        <v>0</v>
      </c>
      <c r="AC144" s="33">
        <v>0</v>
      </c>
      <c r="AD144" s="33">
        <v>0</v>
      </c>
      <c r="AE144" s="33">
        <v>0</v>
      </c>
      <c r="AF144" s="33">
        <v>0</v>
      </c>
      <c r="AG144" s="33">
        <v>2.1666666666666665</v>
      </c>
      <c r="AH144" t="s">
        <v>12</v>
      </c>
      <c r="AI144" s="34">
        <v>10</v>
      </c>
    </row>
    <row r="145" spans="1:35" x14ac:dyDescent="0.25">
      <c r="A145" t="s">
        <v>546</v>
      </c>
      <c r="B145" t="s">
        <v>305</v>
      </c>
      <c r="C145" t="s">
        <v>412</v>
      </c>
      <c r="D145" t="s">
        <v>471</v>
      </c>
      <c r="E145" s="33">
        <v>33.277777777777779</v>
      </c>
      <c r="F145" s="33">
        <v>5.4111111111111114</v>
      </c>
      <c r="G145" s="33">
        <v>0</v>
      </c>
      <c r="H145" s="33">
        <v>8.1111111111111106E-2</v>
      </c>
      <c r="I145" s="33">
        <v>1.1777777777777778</v>
      </c>
      <c r="J145" s="33">
        <v>0</v>
      </c>
      <c r="K145" s="33">
        <v>0</v>
      </c>
      <c r="L145" s="33">
        <v>6.2935555555555549</v>
      </c>
      <c r="M145" s="33">
        <v>4.272444444444444</v>
      </c>
      <c r="N145" s="33">
        <v>0</v>
      </c>
      <c r="O145" s="33">
        <v>0.12838731218697827</v>
      </c>
      <c r="P145" s="33">
        <v>4.958111111111112</v>
      </c>
      <c r="Q145" s="33">
        <v>3.0926666666666662</v>
      </c>
      <c r="R145" s="33">
        <v>0.24192654424040066</v>
      </c>
      <c r="S145" s="33">
        <v>4.765666666666668</v>
      </c>
      <c r="T145" s="33">
        <v>12.928999999999998</v>
      </c>
      <c r="U145" s="33">
        <v>0</v>
      </c>
      <c r="V145" s="33">
        <v>0.53172621035058432</v>
      </c>
      <c r="W145" s="33">
        <v>12.228777777777777</v>
      </c>
      <c r="X145" s="33">
        <v>3.9303333333333335</v>
      </c>
      <c r="Y145" s="33">
        <v>0</v>
      </c>
      <c r="Z145" s="33">
        <v>0.48558263772954918</v>
      </c>
      <c r="AA145" s="33">
        <v>0</v>
      </c>
      <c r="AB145" s="33">
        <v>0</v>
      </c>
      <c r="AC145" s="33">
        <v>0</v>
      </c>
      <c r="AD145" s="33">
        <v>0</v>
      </c>
      <c r="AE145" s="33">
        <v>0</v>
      </c>
      <c r="AF145" s="33">
        <v>0</v>
      </c>
      <c r="AG145" s="33">
        <v>0.46666666666666667</v>
      </c>
      <c r="AH145" t="s">
        <v>110</v>
      </c>
      <c r="AI145" s="34">
        <v>10</v>
      </c>
    </row>
    <row r="146" spans="1:35" x14ac:dyDescent="0.25">
      <c r="A146" t="s">
        <v>546</v>
      </c>
      <c r="B146" t="s">
        <v>296</v>
      </c>
      <c r="C146" t="s">
        <v>387</v>
      </c>
      <c r="D146" t="s">
        <v>492</v>
      </c>
      <c r="E146" s="33">
        <v>57.766666666666666</v>
      </c>
      <c r="F146" s="33">
        <v>5.333333333333333</v>
      </c>
      <c r="G146" s="33">
        <v>0.8666666666666667</v>
      </c>
      <c r="H146" s="33">
        <v>0.14444444444444443</v>
      </c>
      <c r="I146" s="33">
        <v>0.8666666666666667</v>
      </c>
      <c r="J146" s="33">
        <v>0</v>
      </c>
      <c r="K146" s="33">
        <v>0</v>
      </c>
      <c r="L146" s="33">
        <v>1.818777777777778</v>
      </c>
      <c r="M146" s="33">
        <v>6.278999999999999</v>
      </c>
      <c r="N146" s="33">
        <v>0.19233333333333336</v>
      </c>
      <c r="O146" s="33">
        <v>0.11202538949798035</v>
      </c>
      <c r="P146" s="33">
        <v>5.3462222222222229</v>
      </c>
      <c r="Q146" s="33">
        <v>7.3128888888888861</v>
      </c>
      <c r="R146" s="33">
        <v>0.21914214271975377</v>
      </c>
      <c r="S146" s="33">
        <v>3.9254444444444454</v>
      </c>
      <c r="T146" s="33">
        <v>9.1765555555555611</v>
      </c>
      <c r="U146" s="33">
        <v>0</v>
      </c>
      <c r="V146" s="33">
        <v>0.22680900173110227</v>
      </c>
      <c r="W146" s="33">
        <v>4.360222222222224</v>
      </c>
      <c r="X146" s="33">
        <v>6.9239999999999995</v>
      </c>
      <c r="Y146" s="33">
        <v>0</v>
      </c>
      <c r="Z146" s="33">
        <v>0.19534141180996348</v>
      </c>
      <c r="AA146" s="33">
        <v>0</v>
      </c>
      <c r="AB146" s="33">
        <v>0</v>
      </c>
      <c r="AC146" s="33">
        <v>0</v>
      </c>
      <c r="AD146" s="33">
        <v>0</v>
      </c>
      <c r="AE146" s="33">
        <v>0</v>
      </c>
      <c r="AF146" s="33">
        <v>0</v>
      </c>
      <c r="AG146" s="33">
        <v>0</v>
      </c>
      <c r="AH146" t="s">
        <v>101</v>
      </c>
      <c r="AI146" s="34">
        <v>10</v>
      </c>
    </row>
    <row r="147" spans="1:35" x14ac:dyDescent="0.25">
      <c r="A147" t="s">
        <v>546</v>
      </c>
      <c r="B147" t="s">
        <v>273</v>
      </c>
      <c r="C147" t="s">
        <v>442</v>
      </c>
      <c r="D147" t="s">
        <v>497</v>
      </c>
      <c r="E147" s="33">
        <v>51.766666666666666</v>
      </c>
      <c r="F147" s="33">
        <v>4.5444444444444443</v>
      </c>
      <c r="G147" s="33">
        <v>0</v>
      </c>
      <c r="H147" s="33">
        <v>0.20900000000000002</v>
      </c>
      <c r="I147" s="33">
        <v>2.2222222222222223</v>
      </c>
      <c r="J147" s="33">
        <v>0</v>
      </c>
      <c r="K147" s="33">
        <v>0</v>
      </c>
      <c r="L147" s="33">
        <v>0.19288888888888889</v>
      </c>
      <c r="M147" s="33">
        <v>4.4709999999999983</v>
      </c>
      <c r="N147" s="33">
        <v>0</v>
      </c>
      <c r="O147" s="33">
        <v>8.6368319381841571E-2</v>
      </c>
      <c r="P147" s="33">
        <v>3.9824444444444445</v>
      </c>
      <c r="Q147" s="33">
        <v>6.0685555555555526</v>
      </c>
      <c r="R147" s="33">
        <v>0.19415969092079841</v>
      </c>
      <c r="S147" s="33">
        <v>2.4973333333333327</v>
      </c>
      <c r="T147" s="33">
        <v>0.55566666666666664</v>
      </c>
      <c r="U147" s="33">
        <v>0</v>
      </c>
      <c r="V147" s="33">
        <v>5.897617514488087E-2</v>
      </c>
      <c r="W147" s="33">
        <v>0</v>
      </c>
      <c r="X147" s="33">
        <v>0.28366666666666668</v>
      </c>
      <c r="Y147" s="33">
        <v>0</v>
      </c>
      <c r="Z147" s="33">
        <v>5.4797166773985833E-3</v>
      </c>
      <c r="AA147" s="33">
        <v>0</v>
      </c>
      <c r="AB147" s="33">
        <v>0</v>
      </c>
      <c r="AC147" s="33">
        <v>0</v>
      </c>
      <c r="AD147" s="33">
        <v>0</v>
      </c>
      <c r="AE147" s="33">
        <v>0</v>
      </c>
      <c r="AF147" s="33">
        <v>0</v>
      </c>
      <c r="AG147" s="33">
        <v>0</v>
      </c>
      <c r="AH147" t="s">
        <v>78</v>
      </c>
      <c r="AI147" s="34">
        <v>10</v>
      </c>
    </row>
    <row r="148" spans="1:35" x14ac:dyDescent="0.25">
      <c r="A148" t="s">
        <v>546</v>
      </c>
      <c r="B148" t="s">
        <v>331</v>
      </c>
      <c r="C148" t="s">
        <v>399</v>
      </c>
      <c r="D148" t="s">
        <v>496</v>
      </c>
      <c r="E148" s="33">
        <v>37.177777777777777</v>
      </c>
      <c r="F148" s="33">
        <v>0.7</v>
      </c>
      <c r="G148" s="33">
        <v>0.18888888888888888</v>
      </c>
      <c r="H148" s="33">
        <v>0</v>
      </c>
      <c r="I148" s="33">
        <v>0.8</v>
      </c>
      <c r="J148" s="33">
        <v>0</v>
      </c>
      <c r="K148" s="33">
        <v>0</v>
      </c>
      <c r="L148" s="33">
        <v>2.3354444444444442</v>
      </c>
      <c r="M148" s="33">
        <v>4.9463333333333335</v>
      </c>
      <c r="N148" s="33">
        <v>0</v>
      </c>
      <c r="O148" s="33">
        <v>0.1330454273759713</v>
      </c>
      <c r="P148" s="33">
        <v>4.2593333333333341</v>
      </c>
      <c r="Q148" s="33">
        <v>0</v>
      </c>
      <c r="R148" s="33">
        <v>0.11456664674237899</v>
      </c>
      <c r="S148" s="33">
        <v>0.80999999999999994</v>
      </c>
      <c r="T148" s="33">
        <v>1.7109999999999999</v>
      </c>
      <c r="U148" s="33">
        <v>0</v>
      </c>
      <c r="V148" s="33">
        <v>6.7809324566646748E-2</v>
      </c>
      <c r="W148" s="33">
        <v>2.3656666666666668</v>
      </c>
      <c r="X148" s="33">
        <v>0.10922222222222222</v>
      </c>
      <c r="Y148" s="33">
        <v>0</v>
      </c>
      <c r="Z148" s="33">
        <v>6.6569037656903779E-2</v>
      </c>
      <c r="AA148" s="33">
        <v>0</v>
      </c>
      <c r="AB148" s="33">
        <v>0</v>
      </c>
      <c r="AC148" s="33">
        <v>0</v>
      </c>
      <c r="AD148" s="33">
        <v>0</v>
      </c>
      <c r="AE148" s="33">
        <v>0</v>
      </c>
      <c r="AF148" s="33">
        <v>0</v>
      </c>
      <c r="AG148" s="33">
        <v>0</v>
      </c>
      <c r="AH148" t="s">
        <v>138</v>
      </c>
      <c r="AI148" s="34">
        <v>10</v>
      </c>
    </row>
    <row r="149" spans="1:35" x14ac:dyDescent="0.25">
      <c r="A149" t="s">
        <v>546</v>
      </c>
      <c r="B149" t="s">
        <v>368</v>
      </c>
      <c r="C149" t="s">
        <v>431</v>
      </c>
      <c r="D149" t="s">
        <v>480</v>
      </c>
      <c r="E149" s="33">
        <v>19.977777777777778</v>
      </c>
      <c r="F149" s="33">
        <v>5.6444444444444448</v>
      </c>
      <c r="G149" s="33">
        <v>0.3888888888888889</v>
      </c>
      <c r="H149" s="33">
        <v>4.4444444444444446E-2</v>
      </c>
      <c r="I149" s="33">
        <v>0.27777777777777779</v>
      </c>
      <c r="J149" s="33">
        <v>0</v>
      </c>
      <c r="K149" s="33">
        <v>0</v>
      </c>
      <c r="L149" s="33">
        <v>0.49522222222222212</v>
      </c>
      <c r="M149" s="33">
        <v>5.0996666666666659</v>
      </c>
      <c r="N149" s="33">
        <v>0</v>
      </c>
      <c r="O149" s="33">
        <v>0.25526696329254722</v>
      </c>
      <c r="P149" s="33">
        <v>3.8535555555555563</v>
      </c>
      <c r="Q149" s="33">
        <v>0</v>
      </c>
      <c r="R149" s="33">
        <v>0.19289210233592885</v>
      </c>
      <c r="S149" s="33">
        <v>3.012111111111111</v>
      </c>
      <c r="T149" s="33">
        <v>0.9307777777777777</v>
      </c>
      <c r="U149" s="33">
        <v>0</v>
      </c>
      <c r="V149" s="33">
        <v>0.19736373748609565</v>
      </c>
      <c r="W149" s="33">
        <v>1.8514444444444451</v>
      </c>
      <c r="X149" s="33">
        <v>5.6297777777777771</v>
      </c>
      <c r="Y149" s="33">
        <v>0</v>
      </c>
      <c r="Z149" s="33">
        <v>0.37447719688542824</v>
      </c>
      <c r="AA149" s="33">
        <v>0</v>
      </c>
      <c r="AB149" s="33">
        <v>0</v>
      </c>
      <c r="AC149" s="33">
        <v>0</v>
      </c>
      <c r="AD149" s="33">
        <v>0</v>
      </c>
      <c r="AE149" s="33">
        <v>0</v>
      </c>
      <c r="AF149" s="33">
        <v>0</v>
      </c>
      <c r="AG149" s="33">
        <v>0</v>
      </c>
      <c r="AH149" t="s">
        <v>176</v>
      </c>
      <c r="AI149" s="34">
        <v>10</v>
      </c>
    </row>
    <row r="150" spans="1:35" x14ac:dyDescent="0.25">
      <c r="A150" t="s">
        <v>546</v>
      </c>
      <c r="B150" t="s">
        <v>270</v>
      </c>
      <c r="C150" t="s">
        <v>440</v>
      </c>
      <c r="D150" t="s">
        <v>496</v>
      </c>
      <c r="E150" s="33">
        <v>35.044444444444444</v>
      </c>
      <c r="F150" s="33">
        <v>5.177777777777778</v>
      </c>
      <c r="G150" s="33">
        <v>0.12222222222222222</v>
      </c>
      <c r="H150" s="33">
        <v>0.10277777777777777</v>
      </c>
      <c r="I150" s="33">
        <v>1.1444444444444444</v>
      </c>
      <c r="J150" s="33">
        <v>0</v>
      </c>
      <c r="K150" s="33">
        <v>0</v>
      </c>
      <c r="L150" s="33">
        <v>1.1005555555555553</v>
      </c>
      <c r="M150" s="33">
        <v>5.7643333333333331</v>
      </c>
      <c r="N150" s="33">
        <v>5.3368888888888888</v>
      </c>
      <c r="O150" s="33">
        <v>0.31677552314521246</v>
      </c>
      <c r="P150" s="33">
        <v>3.7439999999999998</v>
      </c>
      <c r="Q150" s="33">
        <v>0</v>
      </c>
      <c r="R150" s="33">
        <v>0.10683576410906784</v>
      </c>
      <c r="S150" s="33">
        <v>0.7679999999999999</v>
      </c>
      <c r="T150" s="33">
        <v>2.4805555555555552</v>
      </c>
      <c r="U150" s="33">
        <v>0</v>
      </c>
      <c r="V150" s="33">
        <v>9.2698161065313867E-2</v>
      </c>
      <c r="W150" s="33">
        <v>1.3693333333333333</v>
      </c>
      <c r="X150" s="33">
        <v>0.98144444444444445</v>
      </c>
      <c r="Y150" s="33">
        <v>0</v>
      </c>
      <c r="Z150" s="33">
        <v>6.7079898541534552E-2</v>
      </c>
      <c r="AA150" s="33">
        <v>0</v>
      </c>
      <c r="AB150" s="33">
        <v>0</v>
      </c>
      <c r="AC150" s="33">
        <v>0</v>
      </c>
      <c r="AD150" s="33">
        <v>0</v>
      </c>
      <c r="AE150" s="33">
        <v>0</v>
      </c>
      <c r="AF150" s="33">
        <v>0</v>
      </c>
      <c r="AG150" s="33">
        <v>0</v>
      </c>
      <c r="AH150" t="s">
        <v>75</v>
      </c>
      <c r="AI150" s="34">
        <v>10</v>
      </c>
    </row>
    <row r="151" spans="1:35" x14ac:dyDescent="0.25">
      <c r="A151" t="s">
        <v>546</v>
      </c>
      <c r="B151" t="s">
        <v>309</v>
      </c>
      <c r="C151" t="s">
        <v>451</v>
      </c>
      <c r="D151" t="s">
        <v>489</v>
      </c>
      <c r="E151" s="33">
        <v>39.611111111111114</v>
      </c>
      <c r="F151" s="33">
        <v>5.5</v>
      </c>
      <c r="G151" s="33">
        <v>0</v>
      </c>
      <c r="H151" s="33">
        <v>0</v>
      </c>
      <c r="I151" s="33">
        <v>4.3777777777777782</v>
      </c>
      <c r="J151" s="33">
        <v>0</v>
      </c>
      <c r="K151" s="33">
        <v>0</v>
      </c>
      <c r="L151" s="33">
        <v>3.1308888888888897</v>
      </c>
      <c r="M151" s="33">
        <v>5.5690000000000026</v>
      </c>
      <c r="N151" s="33">
        <v>0</v>
      </c>
      <c r="O151" s="33">
        <v>0.14059186535764381</v>
      </c>
      <c r="P151" s="33">
        <v>4.1443333333333312</v>
      </c>
      <c r="Q151" s="33">
        <v>0.96777777777777785</v>
      </c>
      <c r="R151" s="33">
        <v>0.12905750350631132</v>
      </c>
      <c r="S151" s="33">
        <v>4.745222222222222</v>
      </c>
      <c r="T151" s="33">
        <v>4.9164444444444442</v>
      </c>
      <c r="U151" s="33">
        <v>0</v>
      </c>
      <c r="V151" s="33">
        <v>0.24391304347826082</v>
      </c>
      <c r="W151" s="33">
        <v>6.1600000000000019</v>
      </c>
      <c r="X151" s="33">
        <v>3.6370000000000005</v>
      </c>
      <c r="Y151" s="33">
        <v>0</v>
      </c>
      <c r="Z151" s="33">
        <v>0.24732959326788223</v>
      </c>
      <c r="AA151" s="33">
        <v>0</v>
      </c>
      <c r="AB151" s="33">
        <v>0</v>
      </c>
      <c r="AC151" s="33">
        <v>0</v>
      </c>
      <c r="AD151" s="33">
        <v>0</v>
      </c>
      <c r="AE151" s="33">
        <v>0</v>
      </c>
      <c r="AF151" s="33">
        <v>0</v>
      </c>
      <c r="AG151" s="33">
        <v>0</v>
      </c>
      <c r="AH151" t="s">
        <v>114</v>
      </c>
      <c r="AI151" s="34">
        <v>10</v>
      </c>
    </row>
    <row r="152" spans="1:35" x14ac:dyDescent="0.25">
      <c r="A152" t="s">
        <v>546</v>
      </c>
      <c r="B152" t="s">
        <v>367</v>
      </c>
      <c r="C152" t="s">
        <v>388</v>
      </c>
      <c r="D152" t="s">
        <v>471</v>
      </c>
      <c r="E152" s="33">
        <v>63.888888888888886</v>
      </c>
      <c r="F152" s="33">
        <v>6.6222222222222218</v>
      </c>
      <c r="G152" s="33">
        <v>0</v>
      </c>
      <c r="H152" s="33">
        <v>0</v>
      </c>
      <c r="I152" s="33">
        <v>4.3777777777777782</v>
      </c>
      <c r="J152" s="33">
        <v>0</v>
      </c>
      <c r="K152" s="33">
        <v>0</v>
      </c>
      <c r="L152" s="33">
        <v>10.73977777777778</v>
      </c>
      <c r="M152" s="33">
        <v>10.465999999999999</v>
      </c>
      <c r="N152" s="33">
        <v>0</v>
      </c>
      <c r="O152" s="33">
        <v>0.16381565217391303</v>
      </c>
      <c r="P152" s="33">
        <v>5.3384444444444457</v>
      </c>
      <c r="Q152" s="33">
        <v>3.8897777777777782</v>
      </c>
      <c r="R152" s="33">
        <v>0.14444173913043482</v>
      </c>
      <c r="S152" s="33">
        <v>7.1282222222222247</v>
      </c>
      <c r="T152" s="33">
        <v>14.004555555555557</v>
      </c>
      <c r="U152" s="33">
        <v>0</v>
      </c>
      <c r="V152" s="33">
        <v>0.33077391304347836</v>
      </c>
      <c r="W152" s="33">
        <v>12.46922222222222</v>
      </c>
      <c r="X152" s="33">
        <v>20.777888888888874</v>
      </c>
      <c r="Y152" s="33">
        <v>0</v>
      </c>
      <c r="Z152" s="33">
        <v>0.5203895652173911</v>
      </c>
      <c r="AA152" s="33">
        <v>0</v>
      </c>
      <c r="AB152" s="33">
        <v>0</v>
      </c>
      <c r="AC152" s="33">
        <v>0</v>
      </c>
      <c r="AD152" s="33">
        <v>0</v>
      </c>
      <c r="AE152" s="33">
        <v>0</v>
      </c>
      <c r="AF152" s="33">
        <v>0</v>
      </c>
      <c r="AG152" s="33">
        <v>0</v>
      </c>
      <c r="AH152" t="s">
        <v>175</v>
      </c>
      <c r="AI152" s="34">
        <v>10</v>
      </c>
    </row>
    <row r="153" spans="1:35" x14ac:dyDescent="0.25">
      <c r="A153" t="s">
        <v>546</v>
      </c>
      <c r="B153" t="s">
        <v>353</v>
      </c>
      <c r="C153" t="s">
        <v>464</v>
      </c>
      <c r="D153" t="s">
        <v>481</v>
      </c>
      <c r="E153" s="33">
        <v>93.6</v>
      </c>
      <c r="F153" s="33">
        <v>5.6888888888888891</v>
      </c>
      <c r="G153" s="33">
        <v>0.48888888888888887</v>
      </c>
      <c r="H153" s="33">
        <v>0</v>
      </c>
      <c r="I153" s="33">
        <v>1.9777777777777779</v>
      </c>
      <c r="J153" s="33">
        <v>0</v>
      </c>
      <c r="K153" s="33">
        <v>0</v>
      </c>
      <c r="L153" s="33">
        <v>1.9298888888888888</v>
      </c>
      <c r="M153" s="33">
        <v>5.6888888888888891</v>
      </c>
      <c r="N153" s="33">
        <v>6.9083333333333332</v>
      </c>
      <c r="O153" s="33">
        <v>0.13458570750237417</v>
      </c>
      <c r="P153" s="33">
        <v>5.333333333333333</v>
      </c>
      <c r="Q153" s="33">
        <v>6.8361111111111112</v>
      </c>
      <c r="R153" s="33">
        <v>0.13001543209876543</v>
      </c>
      <c r="S153" s="33">
        <v>8.7613333333333347</v>
      </c>
      <c r="T153" s="33">
        <v>0.88722222222222236</v>
      </c>
      <c r="U153" s="33">
        <v>0</v>
      </c>
      <c r="V153" s="33">
        <v>0.10308285849952518</v>
      </c>
      <c r="W153" s="33">
        <v>8.2151111111111099</v>
      </c>
      <c r="X153" s="33">
        <v>3.5922222222222215</v>
      </c>
      <c r="Y153" s="33">
        <v>0</v>
      </c>
      <c r="Z153" s="33">
        <v>0.12614672364672364</v>
      </c>
      <c r="AA153" s="33">
        <v>0</v>
      </c>
      <c r="AB153" s="33">
        <v>0</v>
      </c>
      <c r="AC153" s="33">
        <v>0</v>
      </c>
      <c r="AD153" s="33">
        <v>0</v>
      </c>
      <c r="AE153" s="33">
        <v>0</v>
      </c>
      <c r="AF153" s="33">
        <v>0</v>
      </c>
      <c r="AG153" s="33">
        <v>0</v>
      </c>
      <c r="AH153" t="s">
        <v>161</v>
      </c>
      <c r="AI153" s="34">
        <v>10</v>
      </c>
    </row>
    <row r="154" spans="1:35" x14ac:dyDescent="0.25">
      <c r="A154" t="s">
        <v>546</v>
      </c>
      <c r="B154" t="s">
        <v>299</v>
      </c>
      <c r="C154" t="s">
        <v>391</v>
      </c>
      <c r="D154" t="s">
        <v>478</v>
      </c>
      <c r="E154" s="33">
        <v>2.8888888888888888</v>
      </c>
      <c r="F154" s="33">
        <v>0.35555555555555557</v>
      </c>
      <c r="G154" s="33">
        <v>0</v>
      </c>
      <c r="H154" s="33">
        <v>0</v>
      </c>
      <c r="I154" s="33">
        <v>0</v>
      </c>
      <c r="J154" s="33">
        <v>0</v>
      </c>
      <c r="K154" s="33">
        <v>0</v>
      </c>
      <c r="L154" s="33">
        <v>0.5</v>
      </c>
      <c r="M154" s="33">
        <v>1.6888888888888889</v>
      </c>
      <c r="N154" s="33">
        <v>0</v>
      </c>
      <c r="O154" s="33">
        <v>0.58461538461538465</v>
      </c>
      <c r="P154" s="33">
        <v>0.53822222222222216</v>
      </c>
      <c r="Q154" s="33">
        <v>0</v>
      </c>
      <c r="R154" s="33">
        <v>0.18630769230769229</v>
      </c>
      <c r="S154" s="33">
        <v>0</v>
      </c>
      <c r="T154" s="33">
        <v>0.23533333333333337</v>
      </c>
      <c r="U154" s="33">
        <v>0</v>
      </c>
      <c r="V154" s="33">
        <v>8.1461538461538474E-2</v>
      </c>
      <c r="W154" s="33">
        <v>0.35555555555555557</v>
      </c>
      <c r="X154" s="33">
        <v>9.4444444444444442E-2</v>
      </c>
      <c r="Y154" s="33">
        <v>0</v>
      </c>
      <c r="Z154" s="33">
        <v>0.15576923076923077</v>
      </c>
      <c r="AA154" s="33">
        <v>0</v>
      </c>
      <c r="AB154" s="33">
        <v>0</v>
      </c>
      <c r="AC154" s="33">
        <v>0</v>
      </c>
      <c r="AD154" s="33">
        <v>0</v>
      </c>
      <c r="AE154" s="33">
        <v>0</v>
      </c>
      <c r="AF154" s="33">
        <v>0</v>
      </c>
      <c r="AG154" s="33">
        <v>0</v>
      </c>
      <c r="AH154" t="s">
        <v>104</v>
      </c>
      <c r="AI154" s="34">
        <v>10</v>
      </c>
    </row>
    <row r="155" spans="1:35" x14ac:dyDescent="0.25">
      <c r="A155" t="s">
        <v>546</v>
      </c>
      <c r="B155" t="s">
        <v>202</v>
      </c>
      <c r="C155" t="s">
        <v>408</v>
      </c>
      <c r="D155" t="s">
        <v>484</v>
      </c>
      <c r="E155" s="33">
        <v>28.088888888888889</v>
      </c>
      <c r="F155" s="33">
        <v>2.0666666666666669</v>
      </c>
      <c r="G155" s="33">
        <v>0</v>
      </c>
      <c r="H155" s="33">
        <v>0</v>
      </c>
      <c r="I155" s="33">
        <v>5.166666666666667</v>
      </c>
      <c r="J155" s="33">
        <v>0</v>
      </c>
      <c r="K155" s="33">
        <v>0</v>
      </c>
      <c r="L155" s="33">
        <v>0</v>
      </c>
      <c r="M155" s="33">
        <v>5.2444444444444445</v>
      </c>
      <c r="N155" s="33">
        <v>0</v>
      </c>
      <c r="O155" s="33">
        <v>0.18670886075949367</v>
      </c>
      <c r="P155" s="33">
        <v>16.942555555555561</v>
      </c>
      <c r="Q155" s="33">
        <v>0</v>
      </c>
      <c r="R155" s="33">
        <v>0.6031764240506331</v>
      </c>
      <c r="S155" s="33">
        <v>0</v>
      </c>
      <c r="T155" s="33">
        <v>0</v>
      </c>
      <c r="U155" s="33">
        <v>0</v>
      </c>
      <c r="V155" s="33">
        <v>0</v>
      </c>
      <c r="W155" s="33">
        <v>0</v>
      </c>
      <c r="X155" s="33">
        <v>0</v>
      </c>
      <c r="Y155" s="33">
        <v>0</v>
      </c>
      <c r="Z155" s="33">
        <v>0</v>
      </c>
      <c r="AA155" s="33">
        <v>0</v>
      </c>
      <c r="AB155" s="33">
        <v>0</v>
      </c>
      <c r="AC155" s="33">
        <v>0</v>
      </c>
      <c r="AD155" s="33">
        <v>0</v>
      </c>
      <c r="AE155" s="33">
        <v>0</v>
      </c>
      <c r="AF155" s="33">
        <v>0</v>
      </c>
      <c r="AG155" s="33">
        <v>0</v>
      </c>
      <c r="AH155" t="s">
        <v>7</v>
      </c>
      <c r="AI155" s="34">
        <v>10</v>
      </c>
    </row>
    <row r="156" spans="1:35" x14ac:dyDescent="0.25">
      <c r="A156" t="s">
        <v>546</v>
      </c>
      <c r="B156" t="s">
        <v>248</v>
      </c>
      <c r="C156" t="s">
        <v>409</v>
      </c>
      <c r="D156" t="s">
        <v>480</v>
      </c>
      <c r="E156" s="33">
        <v>63.155555555555559</v>
      </c>
      <c r="F156" s="33">
        <v>3.6444444444444444</v>
      </c>
      <c r="G156" s="33">
        <v>0</v>
      </c>
      <c r="H156" s="33">
        <v>0</v>
      </c>
      <c r="I156" s="33">
        <v>0</v>
      </c>
      <c r="J156" s="33">
        <v>0</v>
      </c>
      <c r="K156" s="33">
        <v>0</v>
      </c>
      <c r="L156" s="33">
        <v>0</v>
      </c>
      <c r="M156" s="33">
        <v>5.4193333333333307</v>
      </c>
      <c r="N156" s="33">
        <v>0</v>
      </c>
      <c r="O156" s="33">
        <v>8.5809289232934502E-2</v>
      </c>
      <c r="P156" s="33">
        <v>3.5584444444444445</v>
      </c>
      <c r="Q156" s="33">
        <v>0</v>
      </c>
      <c r="R156" s="33">
        <v>5.6344123856439124E-2</v>
      </c>
      <c r="S156" s="33">
        <v>0</v>
      </c>
      <c r="T156" s="33">
        <v>0</v>
      </c>
      <c r="U156" s="33">
        <v>0</v>
      </c>
      <c r="V156" s="33">
        <v>0</v>
      </c>
      <c r="W156" s="33">
        <v>0</v>
      </c>
      <c r="X156" s="33">
        <v>0</v>
      </c>
      <c r="Y156" s="33">
        <v>0</v>
      </c>
      <c r="Z156" s="33">
        <v>0</v>
      </c>
      <c r="AA156" s="33">
        <v>0</v>
      </c>
      <c r="AB156" s="33">
        <v>0</v>
      </c>
      <c r="AC156" s="33">
        <v>0</v>
      </c>
      <c r="AD156" s="33">
        <v>0</v>
      </c>
      <c r="AE156" s="33">
        <v>0</v>
      </c>
      <c r="AF156" s="33">
        <v>0</v>
      </c>
      <c r="AG156" s="33">
        <v>0</v>
      </c>
      <c r="AH156" t="s">
        <v>53</v>
      </c>
      <c r="AI156" s="34">
        <v>10</v>
      </c>
    </row>
    <row r="157" spans="1:35" x14ac:dyDescent="0.25">
      <c r="A157" t="s">
        <v>546</v>
      </c>
      <c r="B157" t="s">
        <v>308</v>
      </c>
      <c r="C157" t="s">
        <v>408</v>
      </c>
      <c r="D157" t="s">
        <v>484</v>
      </c>
      <c r="E157" s="33">
        <v>96.933333333333337</v>
      </c>
      <c r="F157" s="33">
        <v>3.911111111111111</v>
      </c>
      <c r="G157" s="33">
        <v>0</v>
      </c>
      <c r="H157" s="33">
        <v>0</v>
      </c>
      <c r="I157" s="33">
        <v>0</v>
      </c>
      <c r="J157" s="33">
        <v>0</v>
      </c>
      <c r="K157" s="33">
        <v>0</v>
      </c>
      <c r="L157" s="33">
        <v>3.0357777777777781</v>
      </c>
      <c r="M157" s="33">
        <v>13.733333333333333</v>
      </c>
      <c r="N157" s="33">
        <v>0</v>
      </c>
      <c r="O157" s="33">
        <v>0.14167812929848692</v>
      </c>
      <c r="P157" s="33">
        <v>4.7</v>
      </c>
      <c r="Q157" s="33">
        <v>13.622222222222222</v>
      </c>
      <c r="R157" s="33">
        <v>0.18901879871618524</v>
      </c>
      <c r="S157" s="33">
        <v>5.3010000000000019</v>
      </c>
      <c r="T157" s="33">
        <v>3.1047777777777785</v>
      </c>
      <c r="U157" s="33">
        <v>0</v>
      </c>
      <c r="V157" s="33">
        <v>8.6717102246675865E-2</v>
      </c>
      <c r="W157" s="33">
        <v>7.8071111111111113</v>
      </c>
      <c r="X157" s="33">
        <v>3.9910000000000014</v>
      </c>
      <c r="Y157" s="33">
        <v>0</v>
      </c>
      <c r="Z157" s="33">
        <v>0.12171366345712976</v>
      </c>
      <c r="AA157" s="33">
        <v>0</v>
      </c>
      <c r="AB157" s="33">
        <v>0</v>
      </c>
      <c r="AC157" s="33">
        <v>0</v>
      </c>
      <c r="AD157" s="33">
        <v>0</v>
      </c>
      <c r="AE157" s="33">
        <v>0</v>
      </c>
      <c r="AF157" s="33">
        <v>0</v>
      </c>
      <c r="AG157" s="33">
        <v>0</v>
      </c>
      <c r="AH157" t="s">
        <v>113</v>
      </c>
      <c r="AI157" s="34">
        <v>10</v>
      </c>
    </row>
    <row r="158" spans="1:35" x14ac:dyDescent="0.25">
      <c r="A158" t="s">
        <v>546</v>
      </c>
      <c r="B158" t="s">
        <v>328</v>
      </c>
      <c r="C158" t="s">
        <v>406</v>
      </c>
      <c r="D158" t="s">
        <v>481</v>
      </c>
      <c r="E158" s="33">
        <v>30.855555555555554</v>
      </c>
      <c r="F158" s="33">
        <v>6.2444444444444445</v>
      </c>
      <c r="G158" s="33">
        <v>0.25555555555555554</v>
      </c>
      <c r="H158" s="33">
        <v>0.26666666666666666</v>
      </c>
      <c r="I158" s="33">
        <v>0.1</v>
      </c>
      <c r="J158" s="33">
        <v>0</v>
      </c>
      <c r="K158" s="33">
        <v>0</v>
      </c>
      <c r="L158" s="33">
        <v>0.80755555555555536</v>
      </c>
      <c r="M158" s="33">
        <v>4.3611111111111107</v>
      </c>
      <c r="N158" s="33">
        <v>0</v>
      </c>
      <c r="O158" s="33">
        <v>0.14133957508102268</v>
      </c>
      <c r="P158" s="33">
        <v>2.625</v>
      </c>
      <c r="Q158" s="33">
        <v>7.25</v>
      </c>
      <c r="R158" s="33">
        <v>0.32003961109110551</v>
      </c>
      <c r="S158" s="33">
        <v>0.18122222222222226</v>
      </c>
      <c r="T158" s="33">
        <v>3.2877777777777784</v>
      </c>
      <c r="U158" s="33">
        <v>0</v>
      </c>
      <c r="V158" s="33">
        <v>0.11242707958228307</v>
      </c>
      <c r="W158" s="33">
        <v>1.012111111111111</v>
      </c>
      <c r="X158" s="33">
        <v>5.6888888888888891</v>
      </c>
      <c r="Y158" s="33">
        <v>0</v>
      </c>
      <c r="Z158" s="33">
        <v>0.21717320849837957</v>
      </c>
      <c r="AA158" s="33">
        <v>0</v>
      </c>
      <c r="AB158" s="33">
        <v>0</v>
      </c>
      <c r="AC158" s="33">
        <v>0</v>
      </c>
      <c r="AD158" s="33">
        <v>0</v>
      </c>
      <c r="AE158" s="33">
        <v>0</v>
      </c>
      <c r="AF158" s="33">
        <v>0</v>
      </c>
      <c r="AG158" s="33">
        <v>0</v>
      </c>
      <c r="AH158" t="s">
        <v>134</v>
      </c>
      <c r="AI158" s="34">
        <v>10</v>
      </c>
    </row>
    <row r="159" spans="1:35" x14ac:dyDescent="0.25">
      <c r="A159" t="s">
        <v>546</v>
      </c>
      <c r="B159" t="s">
        <v>274</v>
      </c>
      <c r="C159" t="s">
        <v>406</v>
      </c>
      <c r="D159" t="s">
        <v>481</v>
      </c>
      <c r="E159" s="33">
        <v>82.466666666666669</v>
      </c>
      <c r="F159" s="33">
        <v>7.2</v>
      </c>
      <c r="G159" s="33">
        <v>0</v>
      </c>
      <c r="H159" s="33">
        <v>0</v>
      </c>
      <c r="I159" s="33">
        <v>0</v>
      </c>
      <c r="J159" s="33">
        <v>0</v>
      </c>
      <c r="K159" s="33">
        <v>0</v>
      </c>
      <c r="L159" s="33">
        <v>9.2760000000000016</v>
      </c>
      <c r="M159" s="33">
        <v>11.922222222222222</v>
      </c>
      <c r="N159" s="33">
        <v>0</v>
      </c>
      <c r="O159" s="33">
        <v>0.14457019671247642</v>
      </c>
      <c r="P159" s="33">
        <v>5.4333333333333336</v>
      </c>
      <c r="Q159" s="33">
        <v>3.4527777777777779</v>
      </c>
      <c r="R159" s="33">
        <v>0.10775397466990029</v>
      </c>
      <c r="S159" s="33">
        <v>3.7141111111111105</v>
      </c>
      <c r="T159" s="33">
        <v>4.1071111111111112</v>
      </c>
      <c r="U159" s="33">
        <v>0</v>
      </c>
      <c r="V159" s="33">
        <v>9.4841013203988134E-2</v>
      </c>
      <c r="W159" s="33">
        <v>3.9568888888888885</v>
      </c>
      <c r="X159" s="33">
        <v>3.8614444444444453</v>
      </c>
      <c r="Y159" s="33">
        <v>0</v>
      </c>
      <c r="Z159" s="33">
        <v>9.4805982215036375E-2</v>
      </c>
      <c r="AA159" s="33">
        <v>0</v>
      </c>
      <c r="AB159" s="33">
        <v>0</v>
      </c>
      <c r="AC159" s="33">
        <v>0</v>
      </c>
      <c r="AD159" s="33">
        <v>0</v>
      </c>
      <c r="AE159" s="33">
        <v>0</v>
      </c>
      <c r="AF159" s="33">
        <v>0</v>
      </c>
      <c r="AG159" s="33">
        <v>0</v>
      </c>
      <c r="AH159" t="s">
        <v>79</v>
      </c>
      <c r="AI159" s="34">
        <v>10</v>
      </c>
    </row>
    <row r="160" spans="1:35" x14ac:dyDescent="0.25">
      <c r="A160" t="s">
        <v>546</v>
      </c>
      <c r="B160" t="s">
        <v>220</v>
      </c>
      <c r="C160" t="s">
        <v>420</v>
      </c>
      <c r="D160" t="s">
        <v>488</v>
      </c>
      <c r="E160" s="33">
        <v>76.322222222222223</v>
      </c>
      <c r="F160" s="33">
        <v>5.6888888888888891</v>
      </c>
      <c r="G160" s="33">
        <v>0.57777777777777772</v>
      </c>
      <c r="H160" s="33">
        <v>0.44455555555555559</v>
      </c>
      <c r="I160" s="33">
        <v>1.4555555555555555</v>
      </c>
      <c r="J160" s="33">
        <v>0</v>
      </c>
      <c r="K160" s="33">
        <v>0</v>
      </c>
      <c r="L160" s="33">
        <v>4.1577777777777776</v>
      </c>
      <c r="M160" s="33">
        <v>3.9941111111111103</v>
      </c>
      <c r="N160" s="33">
        <v>5.8227777777777776</v>
      </c>
      <c r="O160" s="33">
        <v>0.12862425389430776</v>
      </c>
      <c r="P160" s="33">
        <v>3.8799999999999986</v>
      </c>
      <c r="Q160" s="33">
        <v>7.3765555555555542</v>
      </c>
      <c r="R160" s="33">
        <v>0.14748726161013243</v>
      </c>
      <c r="S160" s="33">
        <v>6.3875555555555552</v>
      </c>
      <c r="T160" s="33">
        <v>8.0189999999999984</v>
      </c>
      <c r="U160" s="33">
        <v>0</v>
      </c>
      <c r="V160" s="33">
        <v>0.18875964478089965</v>
      </c>
      <c r="W160" s="33">
        <v>6.0711111111111107</v>
      </c>
      <c r="X160" s="33">
        <v>14.093444444444447</v>
      </c>
      <c r="Y160" s="33">
        <v>0</v>
      </c>
      <c r="Z160" s="33">
        <v>0.26420294074828948</v>
      </c>
      <c r="AA160" s="33">
        <v>0</v>
      </c>
      <c r="AB160" s="33">
        <v>0</v>
      </c>
      <c r="AC160" s="33">
        <v>0</v>
      </c>
      <c r="AD160" s="33">
        <v>0</v>
      </c>
      <c r="AE160" s="33">
        <v>0</v>
      </c>
      <c r="AF160" s="33">
        <v>0</v>
      </c>
      <c r="AG160" s="33">
        <v>0</v>
      </c>
      <c r="AH160" t="s">
        <v>25</v>
      </c>
      <c r="AI160" s="34">
        <v>10</v>
      </c>
    </row>
    <row r="161" spans="1:35" x14ac:dyDescent="0.25">
      <c r="A161" t="s">
        <v>546</v>
      </c>
      <c r="B161" t="s">
        <v>192</v>
      </c>
      <c r="C161" t="s">
        <v>391</v>
      </c>
      <c r="D161" t="s">
        <v>478</v>
      </c>
      <c r="E161" s="33">
        <v>37.81111111111111</v>
      </c>
      <c r="F161" s="33">
        <v>46.833333333333336</v>
      </c>
      <c r="G161" s="33">
        <v>0</v>
      </c>
      <c r="H161" s="33">
        <v>0</v>
      </c>
      <c r="I161" s="33">
        <v>0.96666666666666667</v>
      </c>
      <c r="J161" s="33">
        <v>0</v>
      </c>
      <c r="K161" s="33">
        <v>0</v>
      </c>
      <c r="L161" s="33">
        <v>1.8561111111111113</v>
      </c>
      <c r="M161" s="33">
        <v>0</v>
      </c>
      <c r="N161" s="33">
        <v>4.3444444444444441</v>
      </c>
      <c r="O161" s="33">
        <v>0.11489861886570672</v>
      </c>
      <c r="P161" s="33">
        <v>0</v>
      </c>
      <c r="Q161" s="33">
        <v>6.3305555555555557</v>
      </c>
      <c r="R161" s="33">
        <v>0.16742580076403174</v>
      </c>
      <c r="S161" s="33">
        <v>7.9402222222222214</v>
      </c>
      <c r="T161" s="33">
        <v>3.0676666666666672</v>
      </c>
      <c r="U161" s="33">
        <v>0</v>
      </c>
      <c r="V161" s="33">
        <v>0.29112841610343815</v>
      </c>
      <c r="W161" s="33">
        <v>4.4795555555555557</v>
      </c>
      <c r="X161" s="33">
        <v>5.3437777777777775</v>
      </c>
      <c r="Y161" s="33">
        <v>0</v>
      </c>
      <c r="Z161" s="33">
        <v>0.25980017631501617</v>
      </c>
      <c r="AA161" s="33">
        <v>0</v>
      </c>
      <c r="AB161" s="33">
        <v>0</v>
      </c>
      <c r="AC161" s="33">
        <v>0</v>
      </c>
      <c r="AD161" s="33">
        <v>0</v>
      </c>
      <c r="AE161" s="33">
        <v>0</v>
      </c>
      <c r="AF161" s="33">
        <v>0</v>
      </c>
      <c r="AG161" s="33">
        <v>0</v>
      </c>
      <c r="AH161" t="s">
        <v>137</v>
      </c>
      <c r="AI161" s="34">
        <v>10</v>
      </c>
    </row>
    <row r="162" spans="1:35" x14ac:dyDescent="0.25">
      <c r="A162" t="s">
        <v>546</v>
      </c>
      <c r="B162" t="s">
        <v>362</v>
      </c>
      <c r="C162" t="s">
        <v>386</v>
      </c>
      <c r="D162" t="s">
        <v>476</v>
      </c>
      <c r="E162" s="33">
        <v>37.822222222222223</v>
      </c>
      <c r="F162" s="33">
        <v>1.2444444444444445</v>
      </c>
      <c r="G162" s="33">
        <v>0</v>
      </c>
      <c r="H162" s="33">
        <v>0</v>
      </c>
      <c r="I162" s="33">
        <v>0</v>
      </c>
      <c r="J162" s="33">
        <v>0</v>
      </c>
      <c r="K162" s="33">
        <v>0</v>
      </c>
      <c r="L162" s="33">
        <v>0.2196666666666667</v>
      </c>
      <c r="M162" s="33">
        <v>5.1749999999999998</v>
      </c>
      <c r="N162" s="33">
        <v>0</v>
      </c>
      <c r="O162" s="33">
        <v>0.13682432432432431</v>
      </c>
      <c r="P162" s="33">
        <v>2.4305555555555554</v>
      </c>
      <c r="Q162" s="33">
        <v>2.4555555555555557</v>
      </c>
      <c r="R162" s="33">
        <v>0.12918625146886017</v>
      </c>
      <c r="S162" s="33">
        <v>4.4284444444444446</v>
      </c>
      <c r="T162" s="33">
        <v>1.0357777777777777</v>
      </c>
      <c r="U162" s="33">
        <v>0</v>
      </c>
      <c r="V162" s="33">
        <v>0.14447121034077556</v>
      </c>
      <c r="W162" s="33">
        <v>1.6605555555555553</v>
      </c>
      <c r="X162" s="33">
        <v>5.6852222222222215</v>
      </c>
      <c r="Y162" s="33">
        <v>0</v>
      </c>
      <c r="Z162" s="33">
        <v>0.19421856639247939</v>
      </c>
      <c r="AA162" s="33">
        <v>0</v>
      </c>
      <c r="AB162" s="33">
        <v>0</v>
      </c>
      <c r="AC162" s="33">
        <v>0</v>
      </c>
      <c r="AD162" s="33">
        <v>0</v>
      </c>
      <c r="AE162" s="33">
        <v>0</v>
      </c>
      <c r="AF162" s="33">
        <v>0</v>
      </c>
      <c r="AG162" s="33">
        <v>0</v>
      </c>
      <c r="AH162" t="s">
        <v>170</v>
      </c>
      <c r="AI162" s="34">
        <v>10</v>
      </c>
    </row>
    <row r="163" spans="1:35" x14ac:dyDescent="0.25">
      <c r="A163" t="s">
        <v>546</v>
      </c>
      <c r="B163" t="s">
        <v>253</v>
      </c>
      <c r="C163" t="s">
        <v>406</v>
      </c>
      <c r="D163" t="s">
        <v>481</v>
      </c>
      <c r="E163" s="33">
        <v>85.266666666666666</v>
      </c>
      <c r="F163" s="33">
        <v>5.6888888888888891</v>
      </c>
      <c r="G163" s="33">
        <v>0.1111111111111111</v>
      </c>
      <c r="H163" s="33">
        <v>0</v>
      </c>
      <c r="I163" s="33">
        <v>0</v>
      </c>
      <c r="J163" s="33">
        <v>0</v>
      </c>
      <c r="K163" s="33">
        <v>0</v>
      </c>
      <c r="L163" s="33">
        <v>5.0378888888888884</v>
      </c>
      <c r="M163" s="33">
        <v>0</v>
      </c>
      <c r="N163" s="33">
        <v>16.302222222222223</v>
      </c>
      <c r="O163" s="33">
        <v>0.19119103466249676</v>
      </c>
      <c r="P163" s="33">
        <v>4.189333333333332</v>
      </c>
      <c r="Q163" s="33">
        <v>0.49111111111111116</v>
      </c>
      <c r="R163" s="33">
        <v>5.489184258535313E-2</v>
      </c>
      <c r="S163" s="33">
        <v>9.6086666666666662</v>
      </c>
      <c r="T163" s="33">
        <v>2.1582222222222227</v>
      </c>
      <c r="U163" s="33">
        <v>0</v>
      </c>
      <c r="V163" s="33">
        <v>0.13800104248110504</v>
      </c>
      <c r="W163" s="33">
        <v>9.0044444444444434</v>
      </c>
      <c r="X163" s="33">
        <v>9.1850000000000005</v>
      </c>
      <c r="Y163" s="33">
        <v>0</v>
      </c>
      <c r="Z163" s="33">
        <v>0.21332421162366433</v>
      </c>
      <c r="AA163" s="33">
        <v>0</v>
      </c>
      <c r="AB163" s="33">
        <v>0</v>
      </c>
      <c r="AC163" s="33">
        <v>0</v>
      </c>
      <c r="AD163" s="33">
        <v>0</v>
      </c>
      <c r="AE163" s="33">
        <v>0</v>
      </c>
      <c r="AF163" s="33">
        <v>0</v>
      </c>
      <c r="AG163" s="33">
        <v>0</v>
      </c>
      <c r="AH163" t="s">
        <v>58</v>
      </c>
      <c r="AI163" s="34">
        <v>10</v>
      </c>
    </row>
    <row r="164" spans="1:35" x14ac:dyDescent="0.25">
      <c r="A164" t="s">
        <v>546</v>
      </c>
      <c r="B164" t="s">
        <v>215</v>
      </c>
      <c r="C164" t="s">
        <v>414</v>
      </c>
      <c r="D164" t="s">
        <v>486</v>
      </c>
      <c r="E164" s="33">
        <v>27.466666666666665</v>
      </c>
      <c r="F164" s="33">
        <v>5.6888888888888891</v>
      </c>
      <c r="G164" s="33">
        <v>0.5</v>
      </c>
      <c r="H164" s="33">
        <v>0</v>
      </c>
      <c r="I164" s="33">
        <v>0</v>
      </c>
      <c r="J164" s="33">
        <v>0</v>
      </c>
      <c r="K164" s="33">
        <v>0</v>
      </c>
      <c r="L164" s="33">
        <v>3.2749999999999999</v>
      </c>
      <c r="M164" s="33">
        <v>0</v>
      </c>
      <c r="N164" s="33">
        <v>4.9944444444444445</v>
      </c>
      <c r="O164" s="33">
        <v>0.18183656957928804</v>
      </c>
      <c r="P164" s="33">
        <v>0</v>
      </c>
      <c r="Q164" s="33">
        <v>5.5166666666666666</v>
      </c>
      <c r="R164" s="33">
        <v>0.20084951456310682</v>
      </c>
      <c r="S164" s="33">
        <v>8.2694444444444439</v>
      </c>
      <c r="T164" s="33">
        <v>0</v>
      </c>
      <c r="U164" s="33">
        <v>0</v>
      </c>
      <c r="V164" s="33">
        <v>0.30107200647249188</v>
      </c>
      <c r="W164" s="33">
        <v>2.1694444444444443</v>
      </c>
      <c r="X164" s="33">
        <v>4.7722222222222221</v>
      </c>
      <c r="Y164" s="33">
        <v>0</v>
      </c>
      <c r="Z164" s="33">
        <v>0.25273058252427183</v>
      </c>
      <c r="AA164" s="33">
        <v>0</v>
      </c>
      <c r="AB164" s="33">
        <v>0</v>
      </c>
      <c r="AC164" s="33">
        <v>0</v>
      </c>
      <c r="AD164" s="33">
        <v>0</v>
      </c>
      <c r="AE164" s="33">
        <v>0</v>
      </c>
      <c r="AF164" s="33">
        <v>0</v>
      </c>
      <c r="AG164" s="33">
        <v>0</v>
      </c>
      <c r="AH164" t="s">
        <v>20</v>
      </c>
      <c r="AI164" s="34">
        <v>10</v>
      </c>
    </row>
    <row r="165" spans="1:35" x14ac:dyDescent="0.25">
      <c r="A165" t="s">
        <v>546</v>
      </c>
      <c r="B165" t="s">
        <v>288</v>
      </c>
      <c r="C165" t="s">
        <v>448</v>
      </c>
      <c r="D165" t="s">
        <v>492</v>
      </c>
      <c r="E165" s="33">
        <v>48.355555555555554</v>
      </c>
      <c r="F165" s="33">
        <v>1.8666666666666667</v>
      </c>
      <c r="G165" s="33">
        <v>0</v>
      </c>
      <c r="H165" s="33">
        <v>0</v>
      </c>
      <c r="I165" s="33">
        <v>0</v>
      </c>
      <c r="J165" s="33">
        <v>0</v>
      </c>
      <c r="K165" s="33">
        <v>0</v>
      </c>
      <c r="L165" s="33">
        <v>0</v>
      </c>
      <c r="M165" s="33">
        <v>2.7833333333333332</v>
      </c>
      <c r="N165" s="33">
        <v>0</v>
      </c>
      <c r="O165" s="33">
        <v>5.755974264705882E-2</v>
      </c>
      <c r="P165" s="33">
        <v>0.79166666666666663</v>
      </c>
      <c r="Q165" s="33">
        <v>0.61111111111111116</v>
      </c>
      <c r="R165" s="33">
        <v>2.9009650735294115E-2</v>
      </c>
      <c r="S165" s="33">
        <v>0</v>
      </c>
      <c r="T165" s="33">
        <v>0</v>
      </c>
      <c r="U165" s="33">
        <v>0</v>
      </c>
      <c r="V165" s="33">
        <v>0</v>
      </c>
      <c r="W165" s="33">
        <v>0</v>
      </c>
      <c r="X165" s="33">
        <v>0</v>
      </c>
      <c r="Y165" s="33">
        <v>0</v>
      </c>
      <c r="Z165" s="33">
        <v>0</v>
      </c>
      <c r="AA165" s="33">
        <v>0</v>
      </c>
      <c r="AB165" s="33">
        <v>0</v>
      </c>
      <c r="AC165" s="33">
        <v>0</v>
      </c>
      <c r="AD165" s="33">
        <v>0</v>
      </c>
      <c r="AE165" s="33">
        <v>0</v>
      </c>
      <c r="AF165" s="33">
        <v>0</v>
      </c>
      <c r="AG165" s="33">
        <v>0</v>
      </c>
      <c r="AH165" t="s">
        <v>93</v>
      </c>
      <c r="AI165" s="34">
        <v>10</v>
      </c>
    </row>
    <row r="166" spans="1:35" x14ac:dyDescent="0.25">
      <c r="A166" t="s">
        <v>546</v>
      </c>
      <c r="B166" t="s">
        <v>235</v>
      </c>
      <c r="C166" t="s">
        <v>428</v>
      </c>
      <c r="D166" t="s">
        <v>490</v>
      </c>
      <c r="E166" s="33">
        <v>31.933333333333334</v>
      </c>
      <c r="F166" s="33">
        <v>5.6</v>
      </c>
      <c r="G166" s="33">
        <v>0.5</v>
      </c>
      <c r="H166" s="33">
        <v>0.2722222222222222</v>
      </c>
      <c r="I166" s="33">
        <v>0.73333333333333328</v>
      </c>
      <c r="J166" s="33">
        <v>0</v>
      </c>
      <c r="K166" s="33">
        <v>0</v>
      </c>
      <c r="L166" s="33">
        <v>8.3333333333333332E-3</v>
      </c>
      <c r="M166" s="33">
        <v>0</v>
      </c>
      <c r="N166" s="33">
        <v>6.0333333333333332</v>
      </c>
      <c r="O166" s="33">
        <v>0.18893528183716074</v>
      </c>
      <c r="P166" s="33">
        <v>5.083333333333333</v>
      </c>
      <c r="Q166" s="33">
        <v>0</v>
      </c>
      <c r="R166" s="33">
        <v>0.15918580375782879</v>
      </c>
      <c r="S166" s="33">
        <v>15.341666666666667</v>
      </c>
      <c r="T166" s="33">
        <v>2.5305555555555554</v>
      </c>
      <c r="U166" s="33">
        <v>0</v>
      </c>
      <c r="V166" s="33">
        <v>0.55967292971468341</v>
      </c>
      <c r="W166" s="33">
        <v>9.6944444444444446</v>
      </c>
      <c r="X166" s="33">
        <v>4.45</v>
      </c>
      <c r="Y166" s="33">
        <v>0</v>
      </c>
      <c r="Z166" s="33">
        <v>0.44293667362560896</v>
      </c>
      <c r="AA166" s="33">
        <v>0</v>
      </c>
      <c r="AB166" s="33">
        <v>0</v>
      </c>
      <c r="AC166" s="33">
        <v>0</v>
      </c>
      <c r="AD166" s="33">
        <v>0</v>
      </c>
      <c r="AE166" s="33">
        <v>0</v>
      </c>
      <c r="AF166" s="33">
        <v>0</v>
      </c>
      <c r="AG166" s="33">
        <v>0</v>
      </c>
      <c r="AH166" t="s">
        <v>40</v>
      </c>
      <c r="AI166" s="34">
        <v>10</v>
      </c>
    </row>
    <row r="167" spans="1:35" x14ac:dyDescent="0.25">
      <c r="A167" t="s">
        <v>546</v>
      </c>
      <c r="B167" t="s">
        <v>363</v>
      </c>
      <c r="C167" t="s">
        <v>408</v>
      </c>
      <c r="D167" t="s">
        <v>484</v>
      </c>
      <c r="E167" s="33">
        <v>67.911111111111111</v>
      </c>
      <c r="F167" s="33">
        <v>0</v>
      </c>
      <c r="G167" s="33">
        <v>2.5333333333333332</v>
      </c>
      <c r="H167" s="33">
        <v>0</v>
      </c>
      <c r="I167" s="33">
        <v>0</v>
      </c>
      <c r="J167" s="33">
        <v>0</v>
      </c>
      <c r="K167" s="33">
        <v>5.7777777777777777</v>
      </c>
      <c r="L167" s="33">
        <v>4.1811111111111128</v>
      </c>
      <c r="M167" s="33">
        <v>4.2666666666666666</v>
      </c>
      <c r="N167" s="33">
        <v>4</v>
      </c>
      <c r="O167" s="33">
        <v>0.12172774869109947</v>
      </c>
      <c r="P167" s="33">
        <v>0</v>
      </c>
      <c r="Q167" s="33">
        <v>7.4555555555555557</v>
      </c>
      <c r="R167" s="33">
        <v>0.10978403141361257</v>
      </c>
      <c r="S167" s="33">
        <v>1.1344444444444446</v>
      </c>
      <c r="T167" s="33">
        <v>4.1895555555555575</v>
      </c>
      <c r="U167" s="33">
        <v>0</v>
      </c>
      <c r="V167" s="33">
        <v>7.839659685863877E-2</v>
      </c>
      <c r="W167" s="33">
        <v>4.828222222222224</v>
      </c>
      <c r="X167" s="33">
        <v>4.8793333333333333</v>
      </c>
      <c r="Y167" s="33">
        <v>0</v>
      </c>
      <c r="Z167" s="33">
        <v>0.1429450261780105</v>
      </c>
      <c r="AA167" s="33">
        <v>0</v>
      </c>
      <c r="AB167" s="33">
        <v>0</v>
      </c>
      <c r="AC167" s="33">
        <v>0</v>
      </c>
      <c r="AD167" s="33">
        <v>0</v>
      </c>
      <c r="AE167" s="33">
        <v>0</v>
      </c>
      <c r="AF167" s="33">
        <v>0</v>
      </c>
      <c r="AG167" s="33">
        <v>0</v>
      </c>
      <c r="AH167" t="s">
        <v>171</v>
      </c>
      <c r="AI167" s="34">
        <v>10</v>
      </c>
    </row>
    <row r="168" spans="1:35" x14ac:dyDescent="0.25">
      <c r="A168" t="s">
        <v>546</v>
      </c>
      <c r="B168" t="s">
        <v>304</v>
      </c>
      <c r="C168" t="s">
        <v>389</v>
      </c>
      <c r="D168" t="s">
        <v>481</v>
      </c>
      <c r="E168" s="33">
        <v>23.766666666666666</v>
      </c>
      <c r="F168" s="33">
        <v>0</v>
      </c>
      <c r="G168" s="33">
        <v>0</v>
      </c>
      <c r="H168" s="33">
        <v>0</v>
      </c>
      <c r="I168" s="33">
        <v>0</v>
      </c>
      <c r="J168" s="33">
        <v>0</v>
      </c>
      <c r="K168" s="33">
        <v>0</v>
      </c>
      <c r="L168" s="33">
        <v>3.6005555555555571</v>
      </c>
      <c r="M168" s="33">
        <v>11.975666666666669</v>
      </c>
      <c r="N168" s="33">
        <v>0</v>
      </c>
      <c r="O168" s="33">
        <v>0.50388499298737743</v>
      </c>
      <c r="P168" s="33">
        <v>0</v>
      </c>
      <c r="Q168" s="33">
        <v>5.9991111111111106</v>
      </c>
      <c r="R168" s="33">
        <v>0.25241701729780269</v>
      </c>
      <c r="S168" s="33">
        <v>2.9319999999999995</v>
      </c>
      <c r="T168" s="33">
        <v>8.9806666666666644</v>
      </c>
      <c r="U168" s="33">
        <v>0</v>
      </c>
      <c r="V168" s="33">
        <v>0.50123422159887787</v>
      </c>
      <c r="W168" s="33">
        <v>4.3851111111111116</v>
      </c>
      <c r="X168" s="33">
        <v>7.9727777777777771</v>
      </c>
      <c r="Y168" s="33">
        <v>0</v>
      </c>
      <c r="Z168" s="33">
        <v>0.51996727442730251</v>
      </c>
      <c r="AA168" s="33">
        <v>0</v>
      </c>
      <c r="AB168" s="33">
        <v>0</v>
      </c>
      <c r="AC168" s="33">
        <v>0</v>
      </c>
      <c r="AD168" s="33">
        <v>0</v>
      </c>
      <c r="AE168" s="33">
        <v>0</v>
      </c>
      <c r="AF168" s="33">
        <v>0</v>
      </c>
      <c r="AG168" s="33">
        <v>0</v>
      </c>
      <c r="AH168" t="s">
        <v>109</v>
      </c>
      <c r="AI168" s="34">
        <v>10</v>
      </c>
    </row>
    <row r="169" spans="1:35" x14ac:dyDescent="0.25">
      <c r="A169" t="s">
        <v>546</v>
      </c>
      <c r="B169" t="s">
        <v>268</v>
      </c>
      <c r="C169" t="s">
        <v>414</v>
      </c>
      <c r="D169" t="s">
        <v>486</v>
      </c>
      <c r="E169" s="33">
        <v>45.31111111111111</v>
      </c>
      <c r="F169" s="33">
        <v>5.6888888888888891</v>
      </c>
      <c r="G169" s="33">
        <v>0</v>
      </c>
      <c r="H169" s="33">
        <v>0</v>
      </c>
      <c r="I169" s="33">
        <v>3.3777777777777778</v>
      </c>
      <c r="J169" s="33">
        <v>0</v>
      </c>
      <c r="K169" s="33">
        <v>0</v>
      </c>
      <c r="L169" s="33">
        <v>2.1631111111111108</v>
      </c>
      <c r="M169" s="33">
        <v>5.6888888888888891</v>
      </c>
      <c r="N169" s="33">
        <v>1.4805555555555556</v>
      </c>
      <c r="O169" s="33">
        <v>0.15822707209416381</v>
      </c>
      <c r="P169" s="33">
        <v>4.3888888888888893</v>
      </c>
      <c r="Q169" s="33">
        <v>6.2444444444444445</v>
      </c>
      <c r="R169" s="33">
        <v>0.2346738597351643</v>
      </c>
      <c r="S169" s="33">
        <v>2.0105555555555559</v>
      </c>
      <c r="T169" s="33">
        <v>0</v>
      </c>
      <c r="U169" s="33">
        <v>0</v>
      </c>
      <c r="V169" s="33">
        <v>4.437224129475234E-2</v>
      </c>
      <c r="W169" s="33">
        <v>2.2173333333333329</v>
      </c>
      <c r="X169" s="33">
        <v>2.9526666666666666</v>
      </c>
      <c r="Y169" s="33">
        <v>1.5888888888888888</v>
      </c>
      <c r="Z169" s="33">
        <v>0.14916625796959293</v>
      </c>
      <c r="AA169" s="33">
        <v>0</v>
      </c>
      <c r="AB169" s="33">
        <v>0</v>
      </c>
      <c r="AC169" s="33">
        <v>0</v>
      </c>
      <c r="AD169" s="33">
        <v>0</v>
      </c>
      <c r="AE169" s="33">
        <v>0</v>
      </c>
      <c r="AF169" s="33">
        <v>0</v>
      </c>
      <c r="AG169" s="33">
        <v>0</v>
      </c>
      <c r="AH169" t="s">
        <v>73</v>
      </c>
      <c r="AI169" s="34">
        <v>10</v>
      </c>
    </row>
    <row r="170" spans="1:35" x14ac:dyDescent="0.25">
      <c r="A170" t="s">
        <v>546</v>
      </c>
      <c r="B170" t="s">
        <v>366</v>
      </c>
      <c r="C170" t="s">
        <v>392</v>
      </c>
      <c r="D170" t="s">
        <v>481</v>
      </c>
      <c r="E170" s="33">
        <v>73.766666666666666</v>
      </c>
      <c r="F170" s="33">
        <v>5.6888888888888891</v>
      </c>
      <c r="G170" s="33">
        <v>3.8888888888888888</v>
      </c>
      <c r="H170" s="33">
        <v>0.58888888888888891</v>
      </c>
      <c r="I170" s="33">
        <v>1.7777777777777777</v>
      </c>
      <c r="J170" s="33">
        <v>0</v>
      </c>
      <c r="K170" s="33">
        <v>0.22222222222222221</v>
      </c>
      <c r="L170" s="33">
        <v>2.5989999999999998</v>
      </c>
      <c r="M170" s="33">
        <v>0</v>
      </c>
      <c r="N170" s="33">
        <v>11.022222222222222</v>
      </c>
      <c r="O170" s="33">
        <v>0.14942009338755838</v>
      </c>
      <c r="P170" s="33">
        <v>7.4194444444444443</v>
      </c>
      <c r="Q170" s="33">
        <v>0</v>
      </c>
      <c r="R170" s="33">
        <v>0.10057990661244164</v>
      </c>
      <c r="S170" s="33">
        <v>5.322000000000001</v>
      </c>
      <c r="T170" s="33">
        <v>3.7081111111111102</v>
      </c>
      <c r="U170" s="33">
        <v>0</v>
      </c>
      <c r="V170" s="33">
        <v>0.12241452025907516</v>
      </c>
      <c r="W170" s="33">
        <v>6.2204444444444436</v>
      </c>
      <c r="X170" s="33">
        <v>4.203333333333334</v>
      </c>
      <c r="Y170" s="33">
        <v>0</v>
      </c>
      <c r="Z170" s="33">
        <v>0.14130742581714115</v>
      </c>
      <c r="AA170" s="33">
        <v>0.1111111111111111</v>
      </c>
      <c r="AB170" s="33">
        <v>0</v>
      </c>
      <c r="AC170" s="33">
        <v>0</v>
      </c>
      <c r="AD170" s="33">
        <v>0</v>
      </c>
      <c r="AE170" s="33">
        <v>0</v>
      </c>
      <c r="AF170" s="33">
        <v>0</v>
      </c>
      <c r="AG170" s="33">
        <v>0</v>
      </c>
      <c r="AH170" t="s">
        <v>174</v>
      </c>
      <c r="AI170" s="34">
        <v>10</v>
      </c>
    </row>
    <row r="171" spans="1:35" x14ac:dyDescent="0.25">
      <c r="A171" t="s">
        <v>546</v>
      </c>
      <c r="B171" t="s">
        <v>266</v>
      </c>
      <c r="C171" t="s">
        <v>418</v>
      </c>
      <c r="D171" t="s">
        <v>487</v>
      </c>
      <c r="E171" s="33">
        <v>83.955555555555549</v>
      </c>
      <c r="F171" s="33">
        <v>4.8888888888888893</v>
      </c>
      <c r="G171" s="33">
        <v>0.26666666666666666</v>
      </c>
      <c r="H171" s="33">
        <v>0.62777777777777777</v>
      </c>
      <c r="I171" s="33">
        <v>1.0333333333333334</v>
      </c>
      <c r="J171" s="33">
        <v>0</v>
      </c>
      <c r="K171" s="33">
        <v>0</v>
      </c>
      <c r="L171" s="33">
        <v>1.0112222222222225</v>
      </c>
      <c r="M171" s="33">
        <v>0</v>
      </c>
      <c r="N171" s="33">
        <v>8.6</v>
      </c>
      <c r="O171" s="33">
        <v>0.10243515087347803</v>
      </c>
      <c r="P171" s="33">
        <v>6.0611111111111109</v>
      </c>
      <c r="Q171" s="33">
        <v>0</v>
      </c>
      <c r="R171" s="33">
        <v>7.2194282689253583E-2</v>
      </c>
      <c r="S171" s="33">
        <v>2.4742222222222234</v>
      </c>
      <c r="T171" s="33">
        <v>5.7337777777777763</v>
      </c>
      <c r="U171" s="33">
        <v>0</v>
      </c>
      <c r="V171" s="33">
        <v>9.7766013763896251E-2</v>
      </c>
      <c r="W171" s="33">
        <v>3.7934444444444453</v>
      </c>
      <c r="X171" s="33">
        <v>10.516555555555554</v>
      </c>
      <c r="Y171" s="33">
        <v>0</v>
      </c>
      <c r="Z171" s="33">
        <v>0.17044732662784542</v>
      </c>
      <c r="AA171" s="33">
        <v>0.16666666666666666</v>
      </c>
      <c r="AB171" s="33">
        <v>0</v>
      </c>
      <c r="AC171" s="33">
        <v>0</v>
      </c>
      <c r="AD171" s="33">
        <v>0</v>
      </c>
      <c r="AE171" s="33">
        <v>0</v>
      </c>
      <c r="AF171" s="33">
        <v>0</v>
      </c>
      <c r="AG171" s="33">
        <v>0</v>
      </c>
      <c r="AH171" t="s">
        <v>71</v>
      </c>
      <c r="AI171" s="34">
        <v>10</v>
      </c>
    </row>
    <row r="172" spans="1:35" x14ac:dyDescent="0.25">
      <c r="A172" t="s">
        <v>546</v>
      </c>
      <c r="B172" t="s">
        <v>236</v>
      </c>
      <c r="C172" t="s">
        <v>426</v>
      </c>
      <c r="D172" t="s">
        <v>487</v>
      </c>
      <c r="E172" s="33">
        <v>70.044444444444451</v>
      </c>
      <c r="F172" s="33">
        <v>5.1555555555555559</v>
      </c>
      <c r="G172" s="33">
        <v>0</v>
      </c>
      <c r="H172" s="33">
        <v>0</v>
      </c>
      <c r="I172" s="33">
        <v>1.211111111111111</v>
      </c>
      <c r="J172" s="33">
        <v>0</v>
      </c>
      <c r="K172" s="33">
        <v>0.43333333333333335</v>
      </c>
      <c r="L172" s="33">
        <v>1.6581111111111111</v>
      </c>
      <c r="M172" s="33">
        <v>0</v>
      </c>
      <c r="N172" s="33">
        <v>9.2611111111111111</v>
      </c>
      <c r="O172" s="33">
        <v>0.13221763959390861</v>
      </c>
      <c r="P172" s="33">
        <v>4.1361111111111111</v>
      </c>
      <c r="Q172" s="33">
        <v>0</v>
      </c>
      <c r="R172" s="33">
        <v>5.9049809644670041E-2</v>
      </c>
      <c r="S172" s="33">
        <v>3.4903333333333326</v>
      </c>
      <c r="T172" s="33">
        <v>3.9002222222222227</v>
      </c>
      <c r="U172" s="33">
        <v>0</v>
      </c>
      <c r="V172" s="33">
        <v>0.10551237309644669</v>
      </c>
      <c r="W172" s="33">
        <v>3.7843333333333335</v>
      </c>
      <c r="X172" s="33">
        <v>8.6630000000000003</v>
      </c>
      <c r="Y172" s="33">
        <v>0</v>
      </c>
      <c r="Z172" s="33">
        <v>0.17770621827411165</v>
      </c>
      <c r="AA172" s="33">
        <v>0</v>
      </c>
      <c r="AB172" s="33">
        <v>0</v>
      </c>
      <c r="AC172" s="33">
        <v>0</v>
      </c>
      <c r="AD172" s="33">
        <v>0</v>
      </c>
      <c r="AE172" s="33">
        <v>0</v>
      </c>
      <c r="AF172" s="33">
        <v>0</v>
      </c>
      <c r="AG172" s="33">
        <v>0</v>
      </c>
      <c r="AH172" t="s">
        <v>41</v>
      </c>
      <c r="AI172" s="34">
        <v>10</v>
      </c>
    </row>
    <row r="173" spans="1:35" x14ac:dyDescent="0.25">
      <c r="A173" t="s">
        <v>546</v>
      </c>
      <c r="B173" t="s">
        <v>310</v>
      </c>
      <c r="C173" t="s">
        <v>408</v>
      </c>
      <c r="D173" t="s">
        <v>484</v>
      </c>
      <c r="E173" s="33">
        <v>88.055555555555557</v>
      </c>
      <c r="F173" s="33">
        <v>5.6888888888888891</v>
      </c>
      <c r="G173" s="33">
        <v>0</v>
      </c>
      <c r="H173" s="33">
        <v>0</v>
      </c>
      <c r="I173" s="33">
        <v>4.2</v>
      </c>
      <c r="J173" s="33">
        <v>0</v>
      </c>
      <c r="K173" s="33">
        <v>0</v>
      </c>
      <c r="L173" s="33">
        <v>3.3038888888888898</v>
      </c>
      <c r="M173" s="33">
        <v>9.7510000000000012</v>
      </c>
      <c r="N173" s="33">
        <v>0</v>
      </c>
      <c r="O173" s="33">
        <v>0.11073690851735017</v>
      </c>
      <c r="P173" s="33">
        <v>5.7306666666666652</v>
      </c>
      <c r="Q173" s="33">
        <v>6.4816666666666656</v>
      </c>
      <c r="R173" s="33">
        <v>0.13868895899053624</v>
      </c>
      <c r="S173" s="33">
        <v>3.9843333333333337</v>
      </c>
      <c r="T173" s="33">
        <v>4.2006666666666668</v>
      </c>
      <c r="U173" s="33">
        <v>0</v>
      </c>
      <c r="V173" s="33">
        <v>9.2952681388012617E-2</v>
      </c>
      <c r="W173" s="33">
        <v>5.155555555555555</v>
      </c>
      <c r="X173" s="33">
        <v>4.4195555555555561</v>
      </c>
      <c r="Y173" s="33">
        <v>0</v>
      </c>
      <c r="Z173" s="33">
        <v>0.10873943217665615</v>
      </c>
      <c r="AA173" s="33">
        <v>0</v>
      </c>
      <c r="AB173" s="33">
        <v>0</v>
      </c>
      <c r="AC173" s="33">
        <v>0</v>
      </c>
      <c r="AD173" s="33">
        <v>0</v>
      </c>
      <c r="AE173" s="33">
        <v>0</v>
      </c>
      <c r="AF173" s="33">
        <v>0</v>
      </c>
      <c r="AG173" s="33">
        <v>0</v>
      </c>
      <c r="AH173" t="s">
        <v>115</v>
      </c>
      <c r="AI173" s="34">
        <v>10</v>
      </c>
    </row>
    <row r="174" spans="1:35" x14ac:dyDescent="0.25">
      <c r="A174" t="s">
        <v>546</v>
      </c>
      <c r="B174" t="s">
        <v>323</v>
      </c>
      <c r="C174" t="s">
        <v>407</v>
      </c>
      <c r="D174" t="s">
        <v>482</v>
      </c>
      <c r="E174" s="33">
        <v>51.3</v>
      </c>
      <c r="F174" s="33">
        <v>15.766666666666667</v>
      </c>
      <c r="G174" s="33">
        <v>0.35555555555555557</v>
      </c>
      <c r="H174" s="33">
        <v>0.28333333333333333</v>
      </c>
      <c r="I174" s="33">
        <v>2.2666666666666666</v>
      </c>
      <c r="J174" s="33">
        <v>0</v>
      </c>
      <c r="K174" s="33">
        <v>0</v>
      </c>
      <c r="L174" s="33">
        <v>0</v>
      </c>
      <c r="M174" s="33">
        <v>0</v>
      </c>
      <c r="N174" s="33">
        <v>10.783777777777775</v>
      </c>
      <c r="O174" s="33">
        <v>0.21021009313406971</v>
      </c>
      <c r="P174" s="33">
        <v>0</v>
      </c>
      <c r="Q174" s="33">
        <v>9.1110000000000024</v>
      </c>
      <c r="R174" s="33">
        <v>0.17760233918128659</v>
      </c>
      <c r="S174" s="33">
        <v>0</v>
      </c>
      <c r="T174" s="33">
        <v>5.3777777777777782</v>
      </c>
      <c r="U174" s="33">
        <v>0</v>
      </c>
      <c r="V174" s="33">
        <v>0.10482997617500543</v>
      </c>
      <c r="W174" s="33">
        <v>0</v>
      </c>
      <c r="X174" s="33">
        <v>0</v>
      </c>
      <c r="Y174" s="33">
        <v>0</v>
      </c>
      <c r="Z174" s="33">
        <v>0</v>
      </c>
      <c r="AA174" s="33">
        <v>0</v>
      </c>
      <c r="AB174" s="33">
        <v>0</v>
      </c>
      <c r="AC174" s="33">
        <v>0</v>
      </c>
      <c r="AD174" s="33">
        <v>0</v>
      </c>
      <c r="AE174" s="33">
        <v>0</v>
      </c>
      <c r="AF174" s="33">
        <v>0</v>
      </c>
      <c r="AG174" s="33">
        <v>0</v>
      </c>
      <c r="AH174" t="s">
        <v>129</v>
      </c>
      <c r="AI174" s="34">
        <v>10</v>
      </c>
    </row>
    <row r="175" spans="1:35" x14ac:dyDescent="0.25">
      <c r="A175" t="s">
        <v>546</v>
      </c>
      <c r="B175" t="s">
        <v>342</v>
      </c>
      <c r="C175" t="s">
        <v>397</v>
      </c>
      <c r="D175" t="s">
        <v>492</v>
      </c>
      <c r="E175" s="33">
        <v>48.033333333333331</v>
      </c>
      <c r="F175" s="33">
        <v>5.8</v>
      </c>
      <c r="G175" s="33">
        <v>0</v>
      </c>
      <c r="H175" s="33">
        <v>0.31666666666666665</v>
      </c>
      <c r="I175" s="33">
        <v>0.74444444444444446</v>
      </c>
      <c r="J175" s="33">
        <v>0</v>
      </c>
      <c r="K175" s="33">
        <v>0</v>
      </c>
      <c r="L175" s="33">
        <v>2.1485555555555558</v>
      </c>
      <c r="M175" s="33">
        <v>0</v>
      </c>
      <c r="N175" s="33">
        <v>4.458333333333333</v>
      </c>
      <c r="O175" s="33">
        <v>9.2817487855655786E-2</v>
      </c>
      <c r="P175" s="33">
        <v>0</v>
      </c>
      <c r="Q175" s="33">
        <v>7.0277777777777777</v>
      </c>
      <c r="R175" s="33">
        <v>0.14631043256997456</v>
      </c>
      <c r="S175" s="33">
        <v>1.2984444444444445</v>
      </c>
      <c r="T175" s="33">
        <v>3.4239999999999986</v>
      </c>
      <c r="U175" s="33">
        <v>0</v>
      </c>
      <c r="V175" s="33">
        <v>9.8315984270182719E-2</v>
      </c>
      <c r="W175" s="33">
        <v>5.5366666666666653</v>
      </c>
      <c r="X175" s="33">
        <v>5.012444444444446</v>
      </c>
      <c r="Y175" s="33">
        <v>0</v>
      </c>
      <c r="Z175" s="33">
        <v>0.21962063381910713</v>
      </c>
      <c r="AA175" s="33">
        <v>0</v>
      </c>
      <c r="AB175" s="33">
        <v>0</v>
      </c>
      <c r="AC175" s="33">
        <v>0</v>
      </c>
      <c r="AD175" s="33">
        <v>0</v>
      </c>
      <c r="AE175" s="33">
        <v>0</v>
      </c>
      <c r="AF175" s="33">
        <v>0</v>
      </c>
      <c r="AG175" s="33">
        <v>0</v>
      </c>
      <c r="AH175" t="s">
        <v>150</v>
      </c>
      <c r="AI175" s="34">
        <v>10</v>
      </c>
    </row>
    <row r="176" spans="1:35" x14ac:dyDescent="0.25">
      <c r="A176" t="s">
        <v>546</v>
      </c>
      <c r="B176" t="s">
        <v>324</v>
      </c>
      <c r="C176" t="s">
        <v>408</v>
      </c>
      <c r="D176" t="s">
        <v>484</v>
      </c>
      <c r="E176" s="33">
        <v>43.255555555555553</v>
      </c>
      <c r="F176" s="33">
        <v>4.9777777777777779</v>
      </c>
      <c r="G176" s="33">
        <v>0.66666666666666663</v>
      </c>
      <c r="H176" s="33">
        <v>0</v>
      </c>
      <c r="I176" s="33">
        <v>0.87777777777777777</v>
      </c>
      <c r="J176" s="33">
        <v>0</v>
      </c>
      <c r="K176" s="33">
        <v>0</v>
      </c>
      <c r="L176" s="33">
        <v>4.6361111111111111</v>
      </c>
      <c r="M176" s="33">
        <v>4.95</v>
      </c>
      <c r="N176" s="33">
        <v>5.4888888888888889</v>
      </c>
      <c r="O176" s="33">
        <v>0.24133059337272031</v>
      </c>
      <c r="P176" s="33">
        <v>4.9444444444444446</v>
      </c>
      <c r="Q176" s="33">
        <v>4.7861111111111114</v>
      </c>
      <c r="R176" s="33">
        <v>0.22495504752119191</v>
      </c>
      <c r="S176" s="33">
        <v>10.958333333333334</v>
      </c>
      <c r="T176" s="33">
        <v>2.6333333333333333</v>
      </c>
      <c r="U176" s="33">
        <v>0</v>
      </c>
      <c r="V176" s="33">
        <v>0.31421782686873878</v>
      </c>
      <c r="W176" s="33">
        <v>6.875</v>
      </c>
      <c r="X176" s="33">
        <v>2.7027777777777779</v>
      </c>
      <c r="Y176" s="33">
        <v>0</v>
      </c>
      <c r="Z176" s="33">
        <v>0.22142306704341125</v>
      </c>
      <c r="AA176" s="33">
        <v>0</v>
      </c>
      <c r="AB176" s="33">
        <v>0</v>
      </c>
      <c r="AC176" s="33">
        <v>0</v>
      </c>
      <c r="AD176" s="33">
        <v>0</v>
      </c>
      <c r="AE176" s="33">
        <v>0</v>
      </c>
      <c r="AF176" s="33">
        <v>0</v>
      </c>
      <c r="AG176" s="33">
        <v>0</v>
      </c>
      <c r="AH176" t="s">
        <v>130</v>
      </c>
      <c r="AI176" s="34">
        <v>10</v>
      </c>
    </row>
    <row r="177" spans="1:35" x14ac:dyDescent="0.25">
      <c r="A177" t="s">
        <v>546</v>
      </c>
      <c r="B177" t="s">
        <v>223</v>
      </c>
      <c r="C177" t="s">
        <v>415</v>
      </c>
      <c r="D177" t="s">
        <v>479</v>
      </c>
      <c r="E177" s="33">
        <v>92.2</v>
      </c>
      <c r="F177" s="33">
        <v>5.6888888888888891</v>
      </c>
      <c r="G177" s="33">
        <v>0.72222222222222221</v>
      </c>
      <c r="H177" s="33">
        <v>0.53388888888888897</v>
      </c>
      <c r="I177" s="33">
        <v>2.2777777777777777</v>
      </c>
      <c r="J177" s="33">
        <v>0</v>
      </c>
      <c r="K177" s="33">
        <v>0</v>
      </c>
      <c r="L177" s="33">
        <v>1.8111111111111111</v>
      </c>
      <c r="M177" s="33">
        <v>5.5111111111111111</v>
      </c>
      <c r="N177" s="33">
        <v>4.041666666666667</v>
      </c>
      <c r="O177" s="33">
        <v>0.10360930344661363</v>
      </c>
      <c r="P177" s="33">
        <v>5.0333333333333332</v>
      </c>
      <c r="Q177" s="33">
        <v>16.983333333333334</v>
      </c>
      <c r="R177" s="33">
        <v>0.23879248011569051</v>
      </c>
      <c r="S177" s="33">
        <v>4.7583333333333337</v>
      </c>
      <c r="T177" s="33">
        <v>5.7194444444444441</v>
      </c>
      <c r="U177" s="33">
        <v>0</v>
      </c>
      <c r="V177" s="33">
        <v>0.11364184140756808</v>
      </c>
      <c r="W177" s="33">
        <v>2.0388888888888888</v>
      </c>
      <c r="X177" s="33">
        <v>7.5250000000000004</v>
      </c>
      <c r="Y177" s="33">
        <v>0</v>
      </c>
      <c r="Z177" s="33">
        <v>0.1037298144131116</v>
      </c>
      <c r="AA177" s="33">
        <v>0</v>
      </c>
      <c r="AB177" s="33">
        <v>0</v>
      </c>
      <c r="AC177" s="33">
        <v>0</v>
      </c>
      <c r="AD177" s="33">
        <v>0</v>
      </c>
      <c r="AE177" s="33">
        <v>0</v>
      </c>
      <c r="AF177" s="33">
        <v>0</v>
      </c>
      <c r="AG177" s="33">
        <v>0</v>
      </c>
      <c r="AH177" t="s">
        <v>28</v>
      </c>
      <c r="AI177" s="34">
        <v>10</v>
      </c>
    </row>
    <row r="178" spans="1:35" x14ac:dyDescent="0.25">
      <c r="A178" t="s">
        <v>546</v>
      </c>
      <c r="B178" t="s">
        <v>293</v>
      </c>
      <c r="C178" t="s">
        <v>415</v>
      </c>
      <c r="D178" t="s">
        <v>479</v>
      </c>
      <c r="E178" s="33">
        <v>63.4</v>
      </c>
      <c r="F178" s="33">
        <v>5.6888888888888891</v>
      </c>
      <c r="G178" s="33">
        <v>0.36666666666666664</v>
      </c>
      <c r="H178" s="33">
        <v>0</v>
      </c>
      <c r="I178" s="33">
        <v>0.78888888888888886</v>
      </c>
      <c r="J178" s="33">
        <v>0</v>
      </c>
      <c r="K178" s="33">
        <v>0</v>
      </c>
      <c r="L178" s="33">
        <v>3.3509999999999995</v>
      </c>
      <c r="M178" s="33">
        <v>0</v>
      </c>
      <c r="N178" s="33">
        <v>7.8205555555555559</v>
      </c>
      <c r="O178" s="33">
        <v>0.12335261128636524</v>
      </c>
      <c r="P178" s="33">
        <v>5.5111111111111111</v>
      </c>
      <c r="Q178" s="33">
        <v>6.6792222222222213</v>
      </c>
      <c r="R178" s="33">
        <v>0.19227655099894844</v>
      </c>
      <c r="S178" s="33">
        <v>8.870333333333333</v>
      </c>
      <c r="T178" s="33">
        <v>4.0067777777777787</v>
      </c>
      <c r="U178" s="33">
        <v>0</v>
      </c>
      <c r="V178" s="33">
        <v>0.20310900806168947</v>
      </c>
      <c r="W178" s="33">
        <v>12.772222222222224</v>
      </c>
      <c r="X178" s="33">
        <v>9.2537777777777741</v>
      </c>
      <c r="Y178" s="33">
        <v>0</v>
      </c>
      <c r="Z178" s="33">
        <v>0.34741324921135641</v>
      </c>
      <c r="AA178" s="33">
        <v>0</v>
      </c>
      <c r="AB178" s="33">
        <v>0</v>
      </c>
      <c r="AC178" s="33">
        <v>0</v>
      </c>
      <c r="AD178" s="33">
        <v>0</v>
      </c>
      <c r="AE178" s="33">
        <v>0</v>
      </c>
      <c r="AF178" s="33">
        <v>0</v>
      </c>
      <c r="AG178" s="33">
        <v>0</v>
      </c>
      <c r="AH178" t="s">
        <v>98</v>
      </c>
      <c r="AI178" s="34">
        <v>10</v>
      </c>
    </row>
    <row r="179" spans="1:35" x14ac:dyDescent="0.25">
      <c r="A179" t="s">
        <v>546</v>
      </c>
      <c r="B179" t="s">
        <v>232</v>
      </c>
      <c r="C179" t="s">
        <v>425</v>
      </c>
      <c r="D179" t="s">
        <v>473</v>
      </c>
      <c r="E179" s="33">
        <v>70.222222222222229</v>
      </c>
      <c r="F179" s="33">
        <v>5.4222222222222225</v>
      </c>
      <c r="G179" s="33">
        <v>0</v>
      </c>
      <c r="H179" s="33">
        <v>0</v>
      </c>
      <c r="I179" s="33">
        <v>5.6222222222222218</v>
      </c>
      <c r="J179" s="33">
        <v>0</v>
      </c>
      <c r="K179" s="33">
        <v>0</v>
      </c>
      <c r="L179" s="33">
        <v>4.403444444444446</v>
      </c>
      <c r="M179" s="33">
        <v>0</v>
      </c>
      <c r="N179" s="33">
        <v>16.82566666666666</v>
      </c>
      <c r="O179" s="33">
        <v>0.23960601265822773</v>
      </c>
      <c r="P179" s="33">
        <v>5.6571111111111119</v>
      </c>
      <c r="Q179" s="33">
        <v>5.3708888888888877</v>
      </c>
      <c r="R179" s="33">
        <v>0.15704430379746831</v>
      </c>
      <c r="S179" s="33">
        <v>5.1907777777777788</v>
      </c>
      <c r="T179" s="33">
        <v>5.6712222222222213</v>
      </c>
      <c r="U179" s="33">
        <v>0</v>
      </c>
      <c r="V179" s="33">
        <v>0.15468037974683543</v>
      </c>
      <c r="W179" s="33">
        <v>11.129777777777777</v>
      </c>
      <c r="X179" s="33">
        <v>5.5262222222222217</v>
      </c>
      <c r="Y179" s="33">
        <v>0</v>
      </c>
      <c r="Z179" s="33">
        <v>0.23718987341772149</v>
      </c>
      <c r="AA179" s="33">
        <v>0</v>
      </c>
      <c r="AB179" s="33">
        <v>0</v>
      </c>
      <c r="AC179" s="33">
        <v>0</v>
      </c>
      <c r="AD179" s="33">
        <v>0</v>
      </c>
      <c r="AE179" s="33">
        <v>0</v>
      </c>
      <c r="AF179" s="33">
        <v>0</v>
      </c>
      <c r="AG179" s="33">
        <v>0</v>
      </c>
      <c r="AH179" t="s">
        <v>37</v>
      </c>
      <c r="AI179" s="34">
        <v>10</v>
      </c>
    </row>
    <row r="180" spans="1:35" x14ac:dyDescent="0.25">
      <c r="A180" t="s">
        <v>546</v>
      </c>
      <c r="B180" t="s">
        <v>344</v>
      </c>
      <c r="C180" t="s">
        <v>406</v>
      </c>
      <c r="D180" t="s">
        <v>481</v>
      </c>
      <c r="E180" s="33">
        <v>25.288888888888888</v>
      </c>
      <c r="F180" s="33">
        <v>6.177777777777778</v>
      </c>
      <c r="G180" s="33">
        <v>0</v>
      </c>
      <c r="H180" s="33">
        <v>0</v>
      </c>
      <c r="I180" s="33">
        <v>0.85555555555555551</v>
      </c>
      <c r="J180" s="33">
        <v>0</v>
      </c>
      <c r="K180" s="33">
        <v>3.911111111111111</v>
      </c>
      <c r="L180" s="33">
        <v>1.6440000000000001</v>
      </c>
      <c r="M180" s="33">
        <v>5.833333333333333</v>
      </c>
      <c r="N180" s="33">
        <v>0</v>
      </c>
      <c r="O180" s="33">
        <v>0.23066783831282953</v>
      </c>
      <c r="P180" s="33">
        <v>0</v>
      </c>
      <c r="Q180" s="33">
        <v>0</v>
      </c>
      <c r="R180" s="33">
        <v>0</v>
      </c>
      <c r="S180" s="33">
        <v>3.1604444444444439</v>
      </c>
      <c r="T180" s="33">
        <v>5.7657777777777772</v>
      </c>
      <c r="U180" s="33">
        <v>0</v>
      </c>
      <c r="V180" s="33">
        <v>0.35297012302284708</v>
      </c>
      <c r="W180" s="33">
        <v>5.2835555555555551</v>
      </c>
      <c r="X180" s="33">
        <v>7.711666666666666</v>
      </c>
      <c r="Y180" s="33">
        <v>0</v>
      </c>
      <c r="Z180" s="33">
        <v>0.51387082601054479</v>
      </c>
      <c r="AA180" s="33">
        <v>0</v>
      </c>
      <c r="AB180" s="33">
        <v>0</v>
      </c>
      <c r="AC180" s="33">
        <v>0</v>
      </c>
      <c r="AD180" s="33">
        <v>0</v>
      </c>
      <c r="AE180" s="33">
        <v>0</v>
      </c>
      <c r="AF180" s="33">
        <v>0</v>
      </c>
      <c r="AG180" s="33">
        <v>3.6444444444444444</v>
      </c>
      <c r="AH180" t="s">
        <v>152</v>
      </c>
      <c r="AI180" s="34">
        <v>10</v>
      </c>
    </row>
    <row r="181" spans="1:35" x14ac:dyDescent="0.25">
      <c r="A181" t="s">
        <v>546</v>
      </c>
      <c r="B181" t="s">
        <v>214</v>
      </c>
      <c r="C181" t="s">
        <v>416</v>
      </c>
      <c r="D181" t="s">
        <v>482</v>
      </c>
      <c r="E181" s="33">
        <v>55.322222222222223</v>
      </c>
      <c r="F181" s="33">
        <v>5.6888888888888891</v>
      </c>
      <c r="G181" s="33">
        <v>0.4</v>
      </c>
      <c r="H181" s="33">
        <v>0</v>
      </c>
      <c r="I181" s="33">
        <v>2.2555555555555555</v>
      </c>
      <c r="J181" s="33">
        <v>0</v>
      </c>
      <c r="K181" s="33">
        <v>0.1</v>
      </c>
      <c r="L181" s="33">
        <v>2.5225555555555559</v>
      </c>
      <c r="M181" s="33">
        <v>0</v>
      </c>
      <c r="N181" s="33">
        <v>6.4688888888888902</v>
      </c>
      <c r="O181" s="33">
        <v>0.11693111066479216</v>
      </c>
      <c r="P181" s="33">
        <v>5.2697777777777777</v>
      </c>
      <c r="Q181" s="33">
        <v>6.5777777777777782E-2</v>
      </c>
      <c r="R181" s="33">
        <v>9.6445069291022298E-2</v>
      </c>
      <c r="S181" s="33">
        <v>0.88444444444444437</v>
      </c>
      <c r="T181" s="33">
        <v>4.3309999999999995</v>
      </c>
      <c r="U181" s="33">
        <v>0</v>
      </c>
      <c r="V181" s="33">
        <v>9.4273950592488442E-2</v>
      </c>
      <c r="W181" s="33">
        <v>2.0114444444444444</v>
      </c>
      <c r="X181" s="33">
        <v>4.3227777777777776</v>
      </c>
      <c r="Y181" s="33">
        <v>0</v>
      </c>
      <c r="Z181" s="33">
        <v>0.11449688692508535</v>
      </c>
      <c r="AA181" s="33">
        <v>8.8888888888888892E-2</v>
      </c>
      <c r="AB181" s="33">
        <v>0</v>
      </c>
      <c r="AC181" s="33">
        <v>0</v>
      </c>
      <c r="AD181" s="33">
        <v>0</v>
      </c>
      <c r="AE181" s="33">
        <v>0</v>
      </c>
      <c r="AF181" s="33">
        <v>0</v>
      </c>
      <c r="AG181" s="33">
        <v>0.1111111111111111</v>
      </c>
      <c r="AH181" t="s">
        <v>19</v>
      </c>
      <c r="AI181" s="34">
        <v>10</v>
      </c>
    </row>
    <row r="182" spans="1:35" x14ac:dyDescent="0.25">
      <c r="A182" t="s">
        <v>546</v>
      </c>
      <c r="B182" t="s">
        <v>357</v>
      </c>
      <c r="C182" t="s">
        <v>408</v>
      </c>
      <c r="D182" t="s">
        <v>484</v>
      </c>
      <c r="E182" s="33">
        <v>25.488888888888887</v>
      </c>
      <c r="F182" s="33">
        <v>5.0666666666666664</v>
      </c>
      <c r="G182" s="33">
        <v>1.1111111111111112E-2</v>
      </c>
      <c r="H182" s="33">
        <v>0</v>
      </c>
      <c r="I182" s="33">
        <v>0.13333333333333333</v>
      </c>
      <c r="J182" s="33">
        <v>0</v>
      </c>
      <c r="K182" s="33">
        <v>0</v>
      </c>
      <c r="L182" s="33">
        <v>1.9237777777777785</v>
      </c>
      <c r="M182" s="33">
        <v>0</v>
      </c>
      <c r="N182" s="33">
        <v>9.6283333333333339</v>
      </c>
      <c r="O182" s="33">
        <v>0.37774629468177862</v>
      </c>
      <c r="P182" s="33">
        <v>0.56244444444444452</v>
      </c>
      <c r="Q182" s="33">
        <v>6.8446666666666651</v>
      </c>
      <c r="R182" s="33">
        <v>0.2906015693112467</v>
      </c>
      <c r="S182" s="33">
        <v>3.5327777777777771</v>
      </c>
      <c r="T182" s="33">
        <v>2.4613333333333327</v>
      </c>
      <c r="U182" s="33">
        <v>0</v>
      </c>
      <c r="V182" s="33">
        <v>0.23516564952048818</v>
      </c>
      <c r="W182" s="33">
        <v>4.8975555555555568</v>
      </c>
      <c r="X182" s="33">
        <v>7.9674444444444434</v>
      </c>
      <c r="Y182" s="33">
        <v>0</v>
      </c>
      <c r="Z182" s="33">
        <v>0.50472972972972974</v>
      </c>
      <c r="AA182" s="33">
        <v>0</v>
      </c>
      <c r="AB182" s="33">
        <v>0</v>
      </c>
      <c r="AC182" s="33">
        <v>0</v>
      </c>
      <c r="AD182" s="33">
        <v>0</v>
      </c>
      <c r="AE182" s="33">
        <v>0</v>
      </c>
      <c r="AF182" s="33">
        <v>0</v>
      </c>
      <c r="AG182" s="33">
        <v>0</v>
      </c>
      <c r="AH182" t="s">
        <v>165</v>
      </c>
      <c r="AI182" s="34">
        <v>10</v>
      </c>
    </row>
    <row r="183" spans="1:35" x14ac:dyDescent="0.25">
      <c r="A183" t="s">
        <v>546</v>
      </c>
      <c r="B183" t="s">
        <v>257</v>
      </c>
      <c r="C183" t="s">
        <v>425</v>
      </c>
      <c r="D183" t="s">
        <v>473</v>
      </c>
      <c r="E183" s="33">
        <v>76.733333333333334</v>
      </c>
      <c r="F183" s="33">
        <v>11.544444444444444</v>
      </c>
      <c r="G183" s="33">
        <v>3.2555555555555555</v>
      </c>
      <c r="H183" s="33">
        <v>0.5161111111111113</v>
      </c>
      <c r="I183" s="33">
        <v>1.1777777777777778</v>
      </c>
      <c r="J183" s="33">
        <v>0</v>
      </c>
      <c r="K183" s="33">
        <v>0</v>
      </c>
      <c r="L183" s="33">
        <v>0</v>
      </c>
      <c r="M183" s="33">
        <v>0</v>
      </c>
      <c r="N183" s="33">
        <v>24.832777777777782</v>
      </c>
      <c r="O183" s="33">
        <v>0.32362438459310749</v>
      </c>
      <c r="P183" s="33">
        <v>0</v>
      </c>
      <c r="Q183" s="33">
        <v>10.459000000000001</v>
      </c>
      <c r="R183" s="33">
        <v>0.1363032145960035</v>
      </c>
      <c r="S183" s="33">
        <v>19.574888888888886</v>
      </c>
      <c r="T183" s="33">
        <v>0</v>
      </c>
      <c r="U183" s="33">
        <v>0</v>
      </c>
      <c r="V183" s="33">
        <v>0.25510280915146244</v>
      </c>
      <c r="W183" s="33">
        <v>10.84288888888889</v>
      </c>
      <c r="X183" s="33">
        <v>0</v>
      </c>
      <c r="Y183" s="33">
        <v>0</v>
      </c>
      <c r="Z183" s="33">
        <v>0.14130611062843906</v>
      </c>
      <c r="AA183" s="33">
        <v>0</v>
      </c>
      <c r="AB183" s="33">
        <v>0</v>
      </c>
      <c r="AC183" s="33">
        <v>0</v>
      </c>
      <c r="AD183" s="33">
        <v>0</v>
      </c>
      <c r="AE183" s="33">
        <v>54.144444444444446</v>
      </c>
      <c r="AF183" s="33">
        <v>0</v>
      </c>
      <c r="AG183" s="33">
        <v>1.3111111111111111</v>
      </c>
      <c r="AH183" t="s">
        <v>62</v>
      </c>
      <c r="AI183" s="34">
        <v>10</v>
      </c>
    </row>
    <row r="184" spans="1:35" x14ac:dyDescent="0.25">
      <c r="A184" t="s">
        <v>546</v>
      </c>
      <c r="B184" t="s">
        <v>301</v>
      </c>
      <c r="C184" t="s">
        <v>397</v>
      </c>
      <c r="D184" t="s">
        <v>492</v>
      </c>
      <c r="E184" s="33">
        <v>38.18888888888889</v>
      </c>
      <c r="F184" s="33">
        <v>5.6888888888888891</v>
      </c>
      <c r="G184" s="33">
        <v>0.6</v>
      </c>
      <c r="H184" s="33">
        <v>0</v>
      </c>
      <c r="I184" s="33">
        <v>1.1777777777777778</v>
      </c>
      <c r="J184" s="33">
        <v>0</v>
      </c>
      <c r="K184" s="33">
        <v>0</v>
      </c>
      <c r="L184" s="33">
        <v>2.3019999999999996</v>
      </c>
      <c r="M184" s="33">
        <v>5.1527777777777777</v>
      </c>
      <c r="N184" s="33">
        <v>0</v>
      </c>
      <c r="O184" s="33">
        <v>0.13492871690427699</v>
      </c>
      <c r="P184" s="33">
        <v>5.0222222222222221</v>
      </c>
      <c r="Q184" s="33">
        <v>4.9694444444444441</v>
      </c>
      <c r="R184" s="33">
        <v>0.26163805644457377</v>
      </c>
      <c r="S184" s="33">
        <v>5.350666666666668</v>
      </c>
      <c r="T184" s="33">
        <v>0.50444444444444447</v>
      </c>
      <c r="U184" s="33">
        <v>0</v>
      </c>
      <c r="V184" s="33">
        <v>0.15331975560081468</v>
      </c>
      <c r="W184" s="33">
        <v>2.4411111111111112</v>
      </c>
      <c r="X184" s="33">
        <v>2.3634444444444451</v>
      </c>
      <c r="Y184" s="33">
        <v>0</v>
      </c>
      <c r="Z184" s="33">
        <v>0.12581029967995344</v>
      </c>
      <c r="AA184" s="33">
        <v>0</v>
      </c>
      <c r="AB184" s="33">
        <v>0</v>
      </c>
      <c r="AC184" s="33">
        <v>0</v>
      </c>
      <c r="AD184" s="33">
        <v>0</v>
      </c>
      <c r="AE184" s="33">
        <v>0</v>
      </c>
      <c r="AF184" s="33">
        <v>0</v>
      </c>
      <c r="AG184" s="33">
        <v>0.42222222222222222</v>
      </c>
      <c r="AH184" t="s">
        <v>106</v>
      </c>
      <c r="AI184" s="34">
        <v>10</v>
      </c>
    </row>
    <row r="185" spans="1:35" x14ac:dyDescent="0.25">
      <c r="A185" t="s">
        <v>546</v>
      </c>
      <c r="B185" t="s">
        <v>321</v>
      </c>
      <c r="C185" t="s">
        <v>456</v>
      </c>
      <c r="D185" t="s">
        <v>492</v>
      </c>
      <c r="E185" s="33">
        <v>30.177777777777777</v>
      </c>
      <c r="F185" s="33">
        <v>5.2666666666666666</v>
      </c>
      <c r="G185" s="33">
        <v>0.22222222222222221</v>
      </c>
      <c r="H185" s="33">
        <v>0</v>
      </c>
      <c r="I185" s="33">
        <v>0.56666666666666665</v>
      </c>
      <c r="J185" s="33">
        <v>0</v>
      </c>
      <c r="K185" s="33">
        <v>0</v>
      </c>
      <c r="L185" s="33">
        <v>1.9027777777777777</v>
      </c>
      <c r="M185" s="33">
        <v>4.5861111111111112</v>
      </c>
      <c r="N185" s="33">
        <v>0</v>
      </c>
      <c r="O185" s="33">
        <v>0.15196980854197351</v>
      </c>
      <c r="P185" s="33">
        <v>4.6749999999999998</v>
      </c>
      <c r="Q185" s="33">
        <v>0</v>
      </c>
      <c r="R185" s="33">
        <v>0.15491531664212077</v>
      </c>
      <c r="S185" s="33">
        <v>0.38611111111111113</v>
      </c>
      <c r="T185" s="33">
        <v>0.18611111111111112</v>
      </c>
      <c r="U185" s="33">
        <v>3.6888888888888891</v>
      </c>
      <c r="V185" s="33">
        <v>0.14120029455081001</v>
      </c>
      <c r="W185" s="33">
        <v>7.0638888888888891</v>
      </c>
      <c r="X185" s="33">
        <v>5.333333333333333</v>
      </c>
      <c r="Y185" s="33">
        <v>0</v>
      </c>
      <c r="Z185" s="33">
        <v>0.4108063328424153</v>
      </c>
      <c r="AA185" s="33">
        <v>0</v>
      </c>
      <c r="AB185" s="33">
        <v>0</v>
      </c>
      <c r="AC185" s="33">
        <v>0</v>
      </c>
      <c r="AD185" s="33">
        <v>2.7611111111111111</v>
      </c>
      <c r="AE185" s="33">
        <v>0</v>
      </c>
      <c r="AF185" s="33">
        <v>0</v>
      </c>
      <c r="AG185" s="33">
        <v>0</v>
      </c>
      <c r="AH185" t="s">
        <v>126</v>
      </c>
      <c r="AI185" s="34">
        <v>10</v>
      </c>
    </row>
    <row r="186" spans="1:35" x14ac:dyDescent="0.25">
      <c r="A186" t="s">
        <v>546</v>
      </c>
      <c r="B186" t="s">
        <v>194</v>
      </c>
      <c r="C186" t="s">
        <v>406</v>
      </c>
      <c r="D186" t="s">
        <v>481</v>
      </c>
      <c r="E186" s="33">
        <v>127.47777777777777</v>
      </c>
      <c r="F186" s="33">
        <v>6.3111111111111109</v>
      </c>
      <c r="G186" s="33">
        <v>0.15555555555555556</v>
      </c>
      <c r="H186" s="33">
        <v>0</v>
      </c>
      <c r="I186" s="33">
        <v>0</v>
      </c>
      <c r="J186" s="33">
        <v>0</v>
      </c>
      <c r="K186" s="33">
        <v>0</v>
      </c>
      <c r="L186" s="33">
        <v>6.13011111111111</v>
      </c>
      <c r="M186" s="33">
        <v>6.0977777777777744</v>
      </c>
      <c r="N186" s="33">
        <v>12.30222222222223</v>
      </c>
      <c r="O186" s="33">
        <v>0.1443388825939162</v>
      </c>
      <c r="P186" s="33">
        <v>5.9644444444444398</v>
      </c>
      <c r="Q186" s="33">
        <v>15.721111111111099</v>
      </c>
      <c r="R186" s="33">
        <v>0.17011243789767266</v>
      </c>
      <c r="S186" s="33">
        <v>3.0567777777777771</v>
      </c>
      <c r="T186" s="33">
        <v>3.4724444444444438</v>
      </c>
      <c r="U186" s="33">
        <v>0</v>
      </c>
      <c r="V186" s="33">
        <v>5.1218513030593556E-2</v>
      </c>
      <c r="W186" s="33">
        <v>2.2293333333333334</v>
      </c>
      <c r="X186" s="33">
        <v>3.3760000000000003</v>
      </c>
      <c r="Y186" s="33">
        <v>0</v>
      </c>
      <c r="Z186" s="33">
        <v>4.3971062494552432E-2</v>
      </c>
      <c r="AA186" s="33">
        <v>0</v>
      </c>
      <c r="AB186" s="33">
        <v>0</v>
      </c>
      <c r="AC186" s="33">
        <v>0</v>
      </c>
      <c r="AD186" s="33">
        <v>0</v>
      </c>
      <c r="AE186" s="33">
        <v>0</v>
      </c>
      <c r="AF186" s="33">
        <v>0</v>
      </c>
      <c r="AG186" s="33">
        <v>0</v>
      </c>
      <c r="AH186" t="s">
        <v>4</v>
      </c>
      <c r="AI186" s="34">
        <v>10</v>
      </c>
    </row>
    <row r="187" spans="1:35" x14ac:dyDescent="0.25">
      <c r="A187" t="s">
        <v>546</v>
      </c>
      <c r="B187" t="s">
        <v>330</v>
      </c>
      <c r="C187" t="s">
        <v>410</v>
      </c>
      <c r="D187" t="s">
        <v>485</v>
      </c>
      <c r="E187" s="33">
        <v>81.788888888888891</v>
      </c>
      <c r="F187" s="33">
        <v>5.6888888888888891</v>
      </c>
      <c r="G187" s="33">
        <v>1.4222222222222223</v>
      </c>
      <c r="H187" s="33">
        <v>0.3611111111111111</v>
      </c>
      <c r="I187" s="33">
        <v>0</v>
      </c>
      <c r="J187" s="33">
        <v>0</v>
      </c>
      <c r="K187" s="33">
        <v>0</v>
      </c>
      <c r="L187" s="33">
        <v>0.29966666666666669</v>
      </c>
      <c r="M187" s="33">
        <v>17.310222222222222</v>
      </c>
      <c r="N187" s="33">
        <v>6.0831111111111111</v>
      </c>
      <c r="O187" s="33">
        <v>0.28602092107050675</v>
      </c>
      <c r="P187" s="33">
        <v>0.44444444444444442</v>
      </c>
      <c r="Q187" s="33">
        <v>18.644777777777776</v>
      </c>
      <c r="R187" s="33">
        <v>0.23339627767966303</v>
      </c>
      <c r="S187" s="33">
        <v>3.246777777777778</v>
      </c>
      <c r="T187" s="33">
        <v>0.6153333333333334</v>
      </c>
      <c r="U187" s="33">
        <v>0</v>
      </c>
      <c r="V187" s="33">
        <v>4.7220486346963728E-2</v>
      </c>
      <c r="W187" s="33">
        <v>3.4226666666666667</v>
      </c>
      <c r="X187" s="33">
        <v>2.9377777777777783</v>
      </c>
      <c r="Y187" s="33">
        <v>0</v>
      </c>
      <c r="Z187" s="33">
        <v>7.7766607797853562E-2</v>
      </c>
      <c r="AA187" s="33">
        <v>0</v>
      </c>
      <c r="AB187" s="33">
        <v>0</v>
      </c>
      <c r="AC187" s="33">
        <v>0</v>
      </c>
      <c r="AD187" s="33">
        <v>0</v>
      </c>
      <c r="AE187" s="33">
        <v>0</v>
      </c>
      <c r="AF187" s="33">
        <v>0</v>
      </c>
      <c r="AG187" s="33">
        <v>0</v>
      </c>
      <c r="AH187" t="s">
        <v>136</v>
      </c>
      <c r="AI187" s="34">
        <v>10</v>
      </c>
    </row>
    <row r="188" spans="1:35" x14ac:dyDescent="0.25">
      <c r="A188" t="s">
        <v>546</v>
      </c>
      <c r="B188" t="s">
        <v>379</v>
      </c>
      <c r="C188" t="s">
        <v>410</v>
      </c>
      <c r="D188" t="s">
        <v>485</v>
      </c>
      <c r="E188" s="33">
        <v>60.06666666666667</v>
      </c>
      <c r="F188" s="33">
        <v>1.8666666666666667</v>
      </c>
      <c r="G188" s="33">
        <v>0.57777777777777772</v>
      </c>
      <c r="H188" s="33">
        <v>0</v>
      </c>
      <c r="I188" s="33">
        <v>1.7666666666666666</v>
      </c>
      <c r="J188" s="33">
        <v>0</v>
      </c>
      <c r="K188" s="33">
        <v>1.1111111111111112</v>
      </c>
      <c r="L188" s="33">
        <v>0.71777777777777785</v>
      </c>
      <c r="M188" s="33">
        <v>7.2</v>
      </c>
      <c r="N188" s="33">
        <v>0</v>
      </c>
      <c r="O188" s="33">
        <v>0.11986681465038845</v>
      </c>
      <c r="P188" s="33">
        <v>0</v>
      </c>
      <c r="Q188" s="33">
        <v>11.446666666666665</v>
      </c>
      <c r="R188" s="33">
        <v>0.19056603773584901</v>
      </c>
      <c r="S188" s="33">
        <v>2.4977777777777774</v>
      </c>
      <c r="T188" s="33">
        <v>0</v>
      </c>
      <c r="U188" s="33">
        <v>0</v>
      </c>
      <c r="V188" s="33">
        <v>4.1583425823159444E-2</v>
      </c>
      <c r="W188" s="33">
        <v>1.8233333333333333</v>
      </c>
      <c r="X188" s="33">
        <v>8.42</v>
      </c>
      <c r="Y188" s="33">
        <v>8.5555555555555554</v>
      </c>
      <c r="Z188" s="33">
        <v>0.31296707362190157</v>
      </c>
      <c r="AA188" s="33">
        <v>0</v>
      </c>
      <c r="AB188" s="33">
        <v>0</v>
      </c>
      <c r="AC188" s="33">
        <v>0</v>
      </c>
      <c r="AD188" s="33">
        <v>0</v>
      </c>
      <c r="AE188" s="33">
        <v>0</v>
      </c>
      <c r="AF188" s="33">
        <v>0</v>
      </c>
      <c r="AG188" s="33">
        <v>0</v>
      </c>
      <c r="AH188" t="s">
        <v>187</v>
      </c>
      <c r="AI188" s="34">
        <v>10</v>
      </c>
    </row>
    <row r="189" spans="1:35" x14ac:dyDescent="0.25">
      <c r="A189" t="s">
        <v>546</v>
      </c>
      <c r="B189" t="s">
        <v>369</v>
      </c>
      <c r="C189" t="s">
        <v>467</v>
      </c>
      <c r="D189" t="s">
        <v>487</v>
      </c>
      <c r="E189" s="33">
        <v>186.42222222222222</v>
      </c>
      <c r="F189" s="33">
        <v>4.8888888888888893</v>
      </c>
      <c r="G189" s="33">
        <v>8.8888888888888892E-2</v>
      </c>
      <c r="H189" s="33">
        <v>6.6666666666666666E-2</v>
      </c>
      <c r="I189" s="33">
        <v>4.177777777777778</v>
      </c>
      <c r="J189" s="33">
        <v>0</v>
      </c>
      <c r="K189" s="33">
        <v>0</v>
      </c>
      <c r="L189" s="33">
        <v>0</v>
      </c>
      <c r="M189" s="33">
        <v>19.761111111111113</v>
      </c>
      <c r="N189" s="33">
        <v>0</v>
      </c>
      <c r="O189" s="33">
        <v>0.10600190725950651</v>
      </c>
      <c r="P189" s="33">
        <v>12.833333333333334</v>
      </c>
      <c r="Q189" s="33">
        <v>0</v>
      </c>
      <c r="R189" s="33">
        <v>6.884014781261176E-2</v>
      </c>
      <c r="S189" s="33">
        <v>0</v>
      </c>
      <c r="T189" s="33">
        <v>0</v>
      </c>
      <c r="U189" s="33">
        <v>0</v>
      </c>
      <c r="V189" s="33">
        <v>0</v>
      </c>
      <c r="W189" s="33">
        <v>0</v>
      </c>
      <c r="X189" s="33">
        <v>0</v>
      </c>
      <c r="Y189" s="33">
        <v>0</v>
      </c>
      <c r="Z189" s="33">
        <v>0</v>
      </c>
      <c r="AA189" s="33">
        <v>0</v>
      </c>
      <c r="AB189" s="33">
        <v>0</v>
      </c>
      <c r="AC189" s="33">
        <v>0</v>
      </c>
      <c r="AD189" s="33">
        <v>0</v>
      </c>
      <c r="AE189" s="33">
        <v>0</v>
      </c>
      <c r="AF189" s="33">
        <v>0</v>
      </c>
      <c r="AG189" s="33">
        <v>3.0333333333333332</v>
      </c>
      <c r="AH189" t="s">
        <v>177</v>
      </c>
      <c r="AI189" s="34">
        <v>10</v>
      </c>
    </row>
    <row r="190" spans="1:35" x14ac:dyDescent="0.25">
      <c r="A190" t="s">
        <v>546</v>
      </c>
      <c r="B190" t="s">
        <v>348</v>
      </c>
      <c r="C190" t="s">
        <v>392</v>
      </c>
      <c r="D190" t="s">
        <v>481</v>
      </c>
      <c r="E190" s="33">
        <v>80.3</v>
      </c>
      <c r="F190" s="33">
        <v>46.388888888888886</v>
      </c>
      <c r="G190" s="33">
        <v>0.65555555555555556</v>
      </c>
      <c r="H190" s="33">
        <v>0.29288888888888898</v>
      </c>
      <c r="I190" s="33">
        <v>3.0444444444444443</v>
      </c>
      <c r="J190" s="33">
        <v>0</v>
      </c>
      <c r="K190" s="33">
        <v>0</v>
      </c>
      <c r="L190" s="33">
        <v>1.7716666666666663</v>
      </c>
      <c r="M190" s="33">
        <v>0</v>
      </c>
      <c r="N190" s="33">
        <v>0</v>
      </c>
      <c r="O190" s="33">
        <v>0</v>
      </c>
      <c r="P190" s="33">
        <v>0</v>
      </c>
      <c r="Q190" s="33">
        <v>32.891222222222225</v>
      </c>
      <c r="R190" s="33">
        <v>0.40960426179604265</v>
      </c>
      <c r="S190" s="33">
        <v>4.2224444444444451</v>
      </c>
      <c r="T190" s="33">
        <v>1.7255555555555553</v>
      </c>
      <c r="U190" s="33">
        <v>0</v>
      </c>
      <c r="V190" s="33">
        <v>7.4072229140722298E-2</v>
      </c>
      <c r="W190" s="33">
        <v>3.0921111111111106</v>
      </c>
      <c r="X190" s="33">
        <v>4.2697777777777794</v>
      </c>
      <c r="Y190" s="33">
        <v>0</v>
      </c>
      <c r="Z190" s="33">
        <v>9.1679811816798129E-2</v>
      </c>
      <c r="AA190" s="33">
        <v>0</v>
      </c>
      <c r="AB190" s="33">
        <v>0</v>
      </c>
      <c r="AC190" s="33">
        <v>0</v>
      </c>
      <c r="AD190" s="33">
        <v>0.5023333333333333</v>
      </c>
      <c r="AE190" s="33">
        <v>0</v>
      </c>
      <c r="AF190" s="33">
        <v>0</v>
      </c>
      <c r="AG190" s="33">
        <v>0</v>
      </c>
      <c r="AH190" t="s">
        <v>156</v>
      </c>
      <c r="AI190" s="34">
        <v>10</v>
      </c>
    </row>
    <row r="191" spans="1:35" x14ac:dyDescent="0.25">
      <c r="A191" t="s">
        <v>546</v>
      </c>
      <c r="B191" t="s">
        <v>295</v>
      </c>
      <c r="C191" t="s">
        <v>450</v>
      </c>
      <c r="D191" t="s">
        <v>498</v>
      </c>
      <c r="E191" s="33">
        <v>34.5</v>
      </c>
      <c r="F191" s="33">
        <v>13.022222222222222</v>
      </c>
      <c r="G191" s="33">
        <v>0</v>
      </c>
      <c r="H191" s="33">
        <v>0.24288888888888888</v>
      </c>
      <c r="I191" s="33">
        <v>0.85555555555555551</v>
      </c>
      <c r="J191" s="33">
        <v>0</v>
      </c>
      <c r="K191" s="33">
        <v>0</v>
      </c>
      <c r="L191" s="33">
        <v>1.0875555555555556</v>
      </c>
      <c r="M191" s="33">
        <v>5.1281111111111111</v>
      </c>
      <c r="N191" s="33">
        <v>0</v>
      </c>
      <c r="O191" s="33">
        <v>0.14864090177133654</v>
      </c>
      <c r="P191" s="33">
        <v>0</v>
      </c>
      <c r="Q191" s="33">
        <v>7.8252222222222212</v>
      </c>
      <c r="R191" s="33">
        <v>0.22681803542673104</v>
      </c>
      <c r="S191" s="33">
        <v>0.65900000000000003</v>
      </c>
      <c r="T191" s="33">
        <v>2.104222222222222</v>
      </c>
      <c r="U191" s="33">
        <v>0</v>
      </c>
      <c r="V191" s="33">
        <v>8.0093397745571643E-2</v>
      </c>
      <c r="W191" s="33">
        <v>1.1223333333333334</v>
      </c>
      <c r="X191" s="33">
        <v>6.6748888888888906</v>
      </c>
      <c r="Y191" s="33">
        <v>0</v>
      </c>
      <c r="Z191" s="33">
        <v>0.22600644122383259</v>
      </c>
      <c r="AA191" s="33">
        <v>0</v>
      </c>
      <c r="AB191" s="33">
        <v>0</v>
      </c>
      <c r="AC191" s="33">
        <v>0</v>
      </c>
      <c r="AD191" s="33">
        <v>0</v>
      </c>
      <c r="AE191" s="33">
        <v>0</v>
      </c>
      <c r="AF191" s="33">
        <v>0</v>
      </c>
      <c r="AG191" s="33">
        <v>0</v>
      </c>
      <c r="AH191" t="s">
        <v>100</v>
      </c>
      <c r="AI191" s="34">
        <v>10</v>
      </c>
    </row>
    <row r="192" spans="1:35" x14ac:dyDescent="0.25">
      <c r="A192" t="s">
        <v>546</v>
      </c>
      <c r="B192" t="s">
        <v>302</v>
      </c>
      <c r="C192" t="s">
        <v>407</v>
      </c>
      <c r="D192" t="s">
        <v>482</v>
      </c>
      <c r="E192" s="33">
        <v>58.011111111111113</v>
      </c>
      <c r="F192" s="33">
        <v>5.6888888888888891</v>
      </c>
      <c r="G192" s="33">
        <v>0.66666666666666663</v>
      </c>
      <c r="H192" s="33">
        <v>0</v>
      </c>
      <c r="I192" s="33">
        <v>0</v>
      </c>
      <c r="J192" s="33">
        <v>0</v>
      </c>
      <c r="K192" s="33">
        <v>0</v>
      </c>
      <c r="L192" s="33">
        <v>0</v>
      </c>
      <c r="M192" s="33">
        <v>0</v>
      </c>
      <c r="N192" s="33">
        <v>5.791666666666667</v>
      </c>
      <c r="O192" s="33">
        <v>9.9837195939475196E-2</v>
      </c>
      <c r="P192" s="33">
        <v>5.7861111111111114</v>
      </c>
      <c r="Q192" s="33">
        <v>10.908333333333333</v>
      </c>
      <c r="R192" s="33">
        <v>0.28778011875119708</v>
      </c>
      <c r="S192" s="33">
        <v>10.406999999999998</v>
      </c>
      <c r="T192" s="33">
        <v>0.49633333333333335</v>
      </c>
      <c r="U192" s="33">
        <v>0</v>
      </c>
      <c r="V192" s="33">
        <v>0.1879524995211645</v>
      </c>
      <c r="W192" s="33">
        <v>2.15</v>
      </c>
      <c r="X192" s="33">
        <v>1.6613333333333338</v>
      </c>
      <c r="Y192" s="33">
        <v>0</v>
      </c>
      <c r="Z192" s="33">
        <v>6.5700057460256658E-2</v>
      </c>
      <c r="AA192" s="33">
        <v>0</v>
      </c>
      <c r="AB192" s="33">
        <v>0</v>
      </c>
      <c r="AC192" s="33">
        <v>0</v>
      </c>
      <c r="AD192" s="33">
        <v>0</v>
      </c>
      <c r="AE192" s="33">
        <v>0</v>
      </c>
      <c r="AF192" s="33">
        <v>0</v>
      </c>
      <c r="AG192" s="33">
        <v>0</v>
      </c>
      <c r="AH192" t="s">
        <v>107</v>
      </c>
      <c r="AI192" s="34">
        <v>10</v>
      </c>
    </row>
    <row r="193" spans="1:35" x14ac:dyDescent="0.25">
      <c r="A193" t="s">
        <v>546</v>
      </c>
      <c r="B193" t="s">
        <v>240</v>
      </c>
      <c r="C193" t="s">
        <v>385</v>
      </c>
      <c r="D193" t="s">
        <v>491</v>
      </c>
      <c r="E193" s="33">
        <v>33.866666666666667</v>
      </c>
      <c r="F193" s="33">
        <v>0</v>
      </c>
      <c r="G193" s="33">
        <v>1.1555555555555554</v>
      </c>
      <c r="H193" s="33">
        <v>0.26666666666666666</v>
      </c>
      <c r="I193" s="33">
        <v>1.0666666666666667</v>
      </c>
      <c r="J193" s="33">
        <v>0</v>
      </c>
      <c r="K193" s="33">
        <v>0</v>
      </c>
      <c r="L193" s="33">
        <v>0.30099999999999993</v>
      </c>
      <c r="M193" s="33">
        <v>0</v>
      </c>
      <c r="N193" s="33">
        <v>0.90833333333333333</v>
      </c>
      <c r="O193" s="33">
        <v>2.6820866141732284E-2</v>
      </c>
      <c r="P193" s="33">
        <v>0</v>
      </c>
      <c r="Q193" s="33">
        <v>0</v>
      </c>
      <c r="R193" s="33">
        <v>0</v>
      </c>
      <c r="S193" s="33">
        <v>1.1507777777777777</v>
      </c>
      <c r="T193" s="33">
        <v>0.23199999999999998</v>
      </c>
      <c r="U193" s="33">
        <v>0</v>
      </c>
      <c r="V193" s="33">
        <v>4.0830052493438317E-2</v>
      </c>
      <c r="W193" s="33">
        <v>0.43255555555555553</v>
      </c>
      <c r="X193" s="33">
        <v>1.5593333333333337</v>
      </c>
      <c r="Y193" s="33">
        <v>0</v>
      </c>
      <c r="Z193" s="33">
        <v>5.8815616797900275E-2</v>
      </c>
      <c r="AA193" s="33">
        <v>0.26666666666666666</v>
      </c>
      <c r="AB193" s="33">
        <v>0</v>
      </c>
      <c r="AC193" s="33">
        <v>0</v>
      </c>
      <c r="AD193" s="33">
        <v>0</v>
      </c>
      <c r="AE193" s="33">
        <v>0</v>
      </c>
      <c r="AF193" s="33">
        <v>0</v>
      </c>
      <c r="AG193" s="33">
        <v>0</v>
      </c>
      <c r="AH193" t="s">
        <v>45</v>
      </c>
      <c r="AI193" s="34">
        <v>10</v>
      </c>
    </row>
  </sheetData>
  <pageMargins left="0.7" right="0.7" top="0.75" bottom="0.75" header="0.3" footer="0.3"/>
  <pageSetup orientation="portrait" horizontalDpi="1200" verticalDpi="1200" r:id="rId1"/>
  <ignoredErrors>
    <ignoredError sqref="AH2:AH19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701</v>
      </c>
      <c r="C2" s="1" t="s">
        <v>702</v>
      </c>
      <c r="D2" s="1" t="s">
        <v>703</v>
      </c>
      <c r="E2" s="2"/>
      <c r="F2" s="3" t="s">
        <v>550</v>
      </c>
      <c r="G2" s="3" t="s">
        <v>551</v>
      </c>
      <c r="H2" s="3" t="s">
        <v>552</v>
      </c>
      <c r="I2" s="3" t="s">
        <v>553</v>
      </c>
      <c r="J2" s="4" t="s">
        <v>554</v>
      </c>
      <c r="K2" s="3" t="s">
        <v>555</v>
      </c>
      <c r="L2" s="4" t="s">
        <v>626</v>
      </c>
      <c r="M2" s="3" t="s">
        <v>625</v>
      </c>
      <c r="N2" s="3"/>
      <c r="O2" s="3" t="s">
        <v>556</v>
      </c>
      <c r="P2" s="3" t="s">
        <v>551</v>
      </c>
      <c r="Q2" s="3" t="s">
        <v>552</v>
      </c>
      <c r="R2" s="3" t="s">
        <v>553</v>
      </c>
      <c r="S2" s="4" t="s">
        <v>554</v>
      </c>
      <c r="T2" s="3" t="s">
        <v>555</v>
      </c>
      <c r="U2" s="4" t="s">
        <v>626</v>
      </c>
      <c r="V2" s="3" t="s">
        <v>625</v>
      </c>
      <c r="X2" s="5" t="s">
        <v>557</v>
      </c>
      <c r="Y2" s="5" t="s">
        <v>704</v>
      </c>
      <c r="Z2" s="6" t="s">
        <v>558</v>
      </c>
      <c r="AA2" s="6" t="s">
        <v>559</v>
      </c>
    </row>
    <row r="3" spans="2:33" ht="15" customHeight="1" x14ac:dyDescent="0.25">
      <c r="B3" s="7" t="s">
        <v>560</v>
      </c>
      <c r="C3" s="49">
        <f>AVERAGE(Nurse[MDS Census])</f>
        <v>61.930150462962928</v>
      </c>
      <c r="D3" s="8">
        <v>77.140845685707092</v>
      </c>
      <c r="E3" s="8"/>
      <c r="F3" s="5">
        <v>1</v>
      </c>
      <c r="G3" s="9">
        <v>69115.888888888876</v>
      </c>
      <c r="H3" s="10">
        <v>3.6672718204368535</v>
      </c>
      <c r="I3" s="9">
        <v>5</v>
      </c>
      <c r="J3" s="11">
        <v>0.69112838501518359</v>
      </c>
      <c r="K3" s="9">
        <v>3</v>
      </c>
      <c r="L3" s="30">
        <v>9.5793251673751564E-2</v>
      </c>
      <c r="M3" s="9">
        <v>6</v>
      </c>
      <c r="O3" t="s">
        <v>500</v>
      </c>
      <c r="P3" s="9">
        <v>633.73333333333335</v>
      </c>
      <c r="Q3" s="10">
        <v>6.0408624377586086</v>
      </c>
      <c r="R3" s="12">
        <v>1</v>
      </c>
      <c r="S3" s="11">
        <v>1.8757404095658883</v>
      </c>
      <c r="T3" s="12">
        <v>1</v>
      </c>
      <c r="U3" s="30">
        <v>9.682463009433584E-2</v>
      </c>
      <c r="V3" s="12">
        <v>24</v>
      </c>
      <c r="X3" s="13" t="s">
        <v>561</v>
      </c>
      <c r="Y3" s="9">
        <f>SUM(Nurse[Total Nurse Staff Hours])</f>
        <v>49128.995555555535</v>
      </c>
      <c r="Z3" s="14" t="s">
        <v>562</v>
      </c>
      <c r="AA3" s="10">
        <f>Category[[#This Row],[State Total]]/D9</f>
        <v>4.3172041481079164E-2</v>
      </c>
    </row>
    <row r="4" spans="2:33" ht="15" customHeight="1" x14ac:dyDescent="0.25">
      <c r="B4" s="15" t="s">
        <v>552</v>
      </c>
      <c r="C4" s="16">
        <f>SUM(Nurse[Total Nurse Staff Hours])/SUM(Nurse[MDS Census])</f>
        <v>4.1317546182648659</v>
      </c>
      <c r="D4" s="16">
        <v>3.6162767648550016</v>
      </c>
      <c r="E4" s="8"/>
      <c r="F4" s="5">
        <v>2</v>
      </c>
      <c r="G4" s="9">
        <v>129923.92222222219</v>
      </c>
      <c r="H4" s="10">
        <v>3.478915026597186</v>
      </c>
      <c r="I4" s="9">
        <v>7</v>
      </c>
      <c r="J4" s="11">
        <v>0.63723178256540391</v>
      </c>
      <c r="K4" s="9">
        <v>6</v>
      </c>
      <c r="L4" s="30">
        <v>0.12604617718952438</v>
      </c>
      <c r="M4" s="9">
        <v>2</v>
      </c>
      <c r="O4" t="s">
        <v>499</v>
      </c>
      <c r="P4" s="9">
        <v>16131.511111111107</v>
      </c>
      <c r="Q4" s="10">
        <v>3.6069247284128507</v>
      </c>
      <c r="R4" s="12">
        <v>34</v>
      </c>
      <c r="S4" s="11">
        <v>0.55170316068757097</v>
      </c>
      <c r="T4" s="12">
        <v>39</v>
      </c>
      <c r="U4" s="30">
        <v>5.0037531820096057E-2</v>
      </c>
      <c r="V4" s="12">
        <v>46</v>
      </c>
      <c r="X4" s="9" t="s">
        <v>563</v>
      </c>
      <c r="Y4" s="9">
        <f>SUM(Nurse[Total Direct Care Staff Hours])</f>
        <v>45023.73488888891</v>
      </c>
      <c r="Z4" s="14">
        <f>Category[[#This Row],[State Total]]/Y3</f>
        <v>0.91643914921842118</v>
      </c>
      <c r="AA4" s="10">
        <f>Category[[#This Row],[State Total]]/D9</f>
        <v>3.9564548964942575E-2</v>
      </c>
    </row>
    <row r="5" spans="2:33" ht="15" customHeight="1" x14ac:dyDescent="0.25">
      <c r="B5" s="17" t="s">
        <v>564</v>
      </c>
      <c r="C5" s="18">
        <f>SUM(Nurse[Total Direct Care Staff Hours])/SUM(Nurse[MDS Census])</f>
        <v>3.7865016871419361</v>
      </c>
      <c r="D5" s="18">
        <v>3.341917987105413</v>
      </c>
      <c r="E5" s="19"/>
      <c r="F5" s="5">
        <v>3</v>
      </c>
      <c r="G5" s="9">
        <v>125277.33333333326</v>
      </c>
      <c r="H5" s="10">
        <v>3.5524562064965219</v>
      </c>
      <c r="I5" s="9">
        <v>6</v>
      </c>
      <c r="J5" s="11">
        <v>0.67245584197194497</v>
      </c>
      <c r="K5" s="9">
        <v>5</v>
      </c>
      <c r="L5" s="30">
        <v>0.12712919180650573</v>
      </c>
      <c r="M5" s="9">
        <v>1</v>
      </c>
      <c r="O5" t="s">
        <v>502</v>
      </c>
      <c r="P5" s="9">
        <v>14363.788888888885</v>
      </c>
      <c r="Q5" s="10">
        <v>3.8190037447562974</v>
      </c>
      <c r="R5" s="12">
        <v>19</v>
      </c>
      <c r="S5" s="11">
        <v>0.36973406119245866</v>
      </c>
      <c r="T5" s="12">
        <v>48</v>
      </c>
      <c r="U5" s="30">
        <v>2.0994468864578082E-2</v>
      </c>
      <c r="V5" s="12">
        <v>50</v>
      </c>
      <c r="X5" s="13" t="s">
        <v>565</v>
      </c>
      <c r="Y5" s="9">
        <f>SUM(Nurse[Total RN Hours (w/ Admin, DON)])</f>
        <v>10434.495333333332</v>
      </c>
      <c r="Z5" s="14">
        <f>Category[[#This Row],[State Total]]/Y3</f>
        <v>0.21238975507923638</v>
      </c>
      <c r="AA5" s="10">
        <f>Category[[#This Row],[State Total]]/D9</f>
        <v>9.1692993164370368E-3</v>
      </c>
      <c r="AB5" s="20"/>
      <c r="AC5" s="20"/>
      <c r="AF5" s="20"/>
      <c r="AG5" s="20"/>
    </row>
    <row r="6" spans="2:33" ht="15" customHeight="1" x14ac:dyDescent="0.25">
      <c r="B6" s="21" t="s">
        <v>566</v>
      </c>
      <c r="C6" s="18">
        <f>SUM(Nurse[Total RN Hours (w/ Admin, DON)])/SUM(Nurse[MDS Census])</f>
        <v>0.87754235142077852</v>
      </c>
      <c r="D6" s="18">
        <v>0.6053127868931506</v>
      </c>
      <c r="E6"/>
      <c r="F6" s="5">
        <v>4</v>
      </c>
      <c r="G6" s="9">
        <v>213135.8888888885</v>
      </c>
      <c r="H6" s="10">
        <v>3.7068517101504894</v>
      </c>
      <c r="I6" s="9">
        <v>4</v>
      </c>
      <c r="J6" s="11">
        <v>0.55803789966025963</v>
      </c>
      <c r="K6" s="9">
        <v>9</v>
      </c>
      <c r="L6" s="30">
        <v>0.10911916801909696</v>
      </c>
      <c r="M6" s="9">
        <v>4</v>
      </c>
      <c r="O6" t="s">
        <v>501</v>
      </c>
      <c r="P6" s="9">
        <v>10745.944444444447</v>
      </c>
      <c r="Q6" s="10">
        <v>3.8629575912359715</v>
      </c>
      <c r="R6" s="12">
        <v>17</v>
      </c>
      <c r="S6" s="11">
        <v>0.63364813598928815</v>
      </c>
      <c r="T6" s="12">
        <v>33</v>
      </c>
      <c r="U6" s="30">
        <v>9.0585542030926697E-2</v>
      </c>
      <c r="V6" s="12">
        <v>32</v>
      </c>
      <c r="X6" s="22" t="s">
        <v>567</v>
      </c>
      <c r="Y6" s="9">
        <f>SUM(Nurse[RN Hours (excl. Admin, DON)])</f>
        <v>7452.0765555555536</v>
      </c>
      <c r="Z6" s="14">
        <f>Category[[#This Row],[State Total]]/Y3</f>
        <v>0.15168387774443046</v>
      </c>
      <c r="AA6" s="10">
        <f>Category[[#This Row],[State Total]]/D9</f>
        <v>6.5485026619934925E-3</v>
      </c>
      <c r="AB6" s="20"/>
      <c r="AC6" s="20"/>
      <c r="AF6" s="20"/>
      <c r="AG6" s="20"/>
    </row>
    <row r="7" spans="2:33" ht="15" customHeight="1" thickBot="1" x14ac:dyDescent="0.3">
      <c r="B7" s="23" t="s">
        <v>568</v>
      </c>
      <c r="C7" s="18">
        <f>SUM(Nurse[RN Hours (excl. Admin, DON)])/SUM(Nurse[MDS Census])</f>
        <v>0.62672056238687379</v>
      </c>
      <c r="D7" s="18">
        <v>0.40828202400980046</v>
      </c>
      <c r="E7"/>
      <c r="F7" s="5">
        <v>5</v>
      </c>
      <c r="G7" s="9">
        <v>223314.35555555581</v>
      </c>
      <c r="H7" s="10">
        <v>3.4643764455208377</v>
      </c>
      <c r="I7" s="9">
        <v>8</v>
      </c>
      <c r="J7" s="11">
        <v>0.67870255392846079</v>
      </c>
      <c r="K7" s="9">
        <v>4</v>
      </c>
      <c r="L7" s="30">
        <v>9.3639223792473358E-2</v>
      </c>
      <c r="M7" s="9">
        <v>7</v>
      </c>
      <c r="O7" t="s">
        <v>503</v>
      </c>
      <c r="P7" s="9">
        <v>90543.855555555419</v>
      </c>
      <c r="Q7" s="10">
        <v>4.139123059703298</v>
      </c>
      <c r="R7" s="12">
        <v>7</v>
      </c>
      <c r="S7" s="11">
        <v>0.54285651385387712</v>
      </c>
      <c r="T7" s="12">
        <v>40</v>
      </c>
      <c r="U7" s="30">
        <v>4.2846744192113692E-2</v>
      </c>
      <c r="V7" s="12">
        <v>49</v>
      </c>
      <c r="X7" s="22" t="s">
        <v>569</v>
      </c>
      <c r="Y7" s="9">
        <f>SUM(Nurse[RN Admin Hours])</f>
        <v>2021.103333333333</v>
      </c>
      <c r="Z7" s="14">
        <f>Category[[#This Row],[State Total]]/Y3</f>
        <v>4.1138706592278078E-2</v>
      </c>
      <c r="AA7" s="10">
        <f>Category[[#This Row],[State Total]]/D9</f>
        <v>1.776041947479774E-3</v>
      </c>
      <c r="AB7" s="20"/>
      <c r="AC7" s="20"/>
      <c r="AD7" s="20"/>
      <c r="AE7" s="20"/>
      <c r="AF7" s="20"/>
      <c r="AG7" s="20"/>
    </row>
    <row r="8" spans="2:33" ht="15" customHeight="1" thickTop="1" x14ac:dyDescent="0.25">
      <c r="B8" s="24" t="s">
        <v>570</v>
      </c>
      <c r="C8" s="25">
        <f>COUNTA(Nurse[Provider])</f>
        <v>192</v>
      </c>
      <c r="D8" s="25">
        <v>14752</v>
      </c>
      <c r="F8" s="5">
        <v>6</v>
      </c>
      <c r="G8" s="9">
        <v>136685.9333333332</v>
      </c>
      <c r="H8" s="10">
        <v>3.4116199317917255</v>
      </c>
      <c r="I8" s="9">
        <v>10</v>
      </c>
      <c r="J8" s="11">
        <v>0.34571454479506697</v>
      </c>
      <c r="K8" s="9">
        <v>10</v>
      </c>
      <c r="L8" s="30">
        <v>6.5849029186353242E-2</v>
      </c>
      <c r="M8" s="9">
        <v>9</v>
      </c>
      <c r="O8" t="s">
        <v>504</v>
      </c>
      <c r="P8" s="9">
        <v>14179.644444444439</v>
      </c>
      <c r="Q8" s="10">
        <v>3.608602864199701</v>
      </c>
      <c r="R8" s="12">
        <v>33</v>
      </c>
      <c r="S8" s="11">
        <v>0.84407096087662437</v>
      </c>
      <c r="T8" s="12">
        <v>11</v>
      </c>
      <c r="U8" s="30">
        <v>0.12009944446296228</v>
      </c>
      <c r="V8" s="12">
        <v>12</v>
      </c>
      <c r="X8" s="22" t="s">
        <v>571</v>
      </c>
      <c r="Y8" s="9">
        <f>SUM(Nurse[RN DON Hours])</f>
        <v>961.31544444444421</v>
      </c>
      <c r="Z8" s="14">
        <f>Category[[#This Row],[State Total]]/Y3</f>
        <v>1.9567170742527791E-2</v>
      </c>
      <c r="AA8" s="10">
        <f>Category[[#This Row],[State Total]]/D9</f>
        <v>8.4475470696376842E-4</v>
      </c>
      <c r="AB8" s="20"/>
      <c r="AC8" s="20"/>
      <c r="AD8" s="20"/>
      <c r="AE8" s="20"/>
      <c r="AF8" s="20"/>
      <c r="AG8" s="20"/>
    </row>
    <row r="9" spans="2:33" ht="15" customHeight="1" x14ac:dyDescent="0.25">
      <c r="B9" s="24" t="s">
        <v>572</v>
      </c>
      <c r="C9" s="25">
        <f>SUM(Nurse[MDS Census])</f>
        <v>11890.588888888882</v>
      </c>
      <c r="D9" s="25">
        <v>1137981.755555551</v>
      </c>
      <c r="F9" s="5">
        <v>7</v>
      </c>
      <c r="G9" s="9">
        <v>75220.511111111104</v>
      </c>
      <c r="H9" s="10">
        <v>3.4625035872307905</v>
      </c>
      <c r="I9" s="9">
        <v>9</v>
      </c>
      <c r="J9" s="11">
        <v>0.5754256167717845</v>
      </c>
      <c r="K9" s="9">
        <v>8</v>
      </c>
      <c r="L9" s="30">
        <v>0.10630393346411013</v>
      </c>
      <c r="M9" s="9">
        <v>5</v>
      </c>
      <c r="O9" t="s">
        <v>505</v>
      </c>
      <c r="P9" s="9">
        <v>18939.155555555557</v>
      </c>
      <c r="Q9" s="10">
        <v>3.5327644550619404</v>
      </c>
      <c r="R9" s="12">
        <v>40</v>
      </c>
      <c r="S9" s="11">
        <v>0.65219798606531798</v>
      </c>
      <c r="T9" s="12">
        <v>28</v>
      </c>
      <c r="U9" s="30">
        <v>6.2207938320487134E-2</v>
      </c>
      <c r="V9" s="12">
        <v>43</v>
      </c>
      <c r="X9" s="13" t="s">
        <v>573</v>
      </c>
      <c r="Y9" s="9">
        <f>SUM(Nurse[Total LPN Hours (w/ Admin)])</f>
        <v>9735.7288888888907</v>
      </c>
      <c r="Z9" s="14">
        <f>Category[[#This Row],[State Total]]/Y3</f>
        <v>0.19816665858514523</v>
      </c>
      <c r="AA9" s="10">
        <f>Category[[#This Row],[State Total]]/D9</f>
        <v>8.555259204604742E-3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507</v>
      </c>
      <c r="P10" s="9">
        <v>1995.3555555555556</v>
      </c>
      <c r="Q10" s="10">
        <v>3.6311877025537078</v>
      </c>
      <c r="R10" s="12">
        <v>29</v>
      </c>
      <c r="S10" s="11">
        <v>1.0242601151563075</v>
      </c>
      <c r="T10" s="12">
        <v>6</v>
      </c>
      <c r="U10" s="30">
        <v>2.0791633501174179E-2</v>
      </c>
      <c r="V10" s="12">
        <v>51</v>
      </c>
      <c r="X10" s="22" t="s">
        <v>574</v>
      </c>
      <c r="Y10" s="9">
        <f>SUM(Nurse[LPN Hours (excl. Admin)])</f>
        <v>8612.8870000000006</v>
      </c>
      <c r="Z10" s="14">
        <f>Category[[#This Row],[State Total]]/Y3</f>
        <v>0.17531168513837142</v>
      </c>
      <c r="AA10" s="10">
        <f>Category[[#This Row],[State Total]]/D9</f>
        <v>7.5685633429116595E-3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506</v>
      </c>
      <c r="P11" s="9">
        <v>3466.344444444444</v>
      </c>
      <c r="Q11" s="10">
        <v>4.0400154822082825</v>
      </c>
      <c r="R11" s="12">
        <v>12</v>
      </c>
      <c r="S11" s="11">
        <v>0.93927759310961634</v>
      </c>
      <c r="T11" s="12">
        <v>8</v>
      </c>
      <c r="U11" s="30">
        <v>9.6508608476128244E-2</v>
      </c>
      <c r="V11" s="12">
        <v>26</v>
      </c>
      <c r="X11" s="22" t="s">
        <v>575</v>
      </c>
      <c r="Y11" s="9">
        <f>SUM(Nurse[LPN Admin Hours])</f>
        <v>1122.8418888888882</v>
      </c>
      <c r="Z11" s="14">
        <f>Category[[#This Row],[State Total]]/Y3</f>
        <v>2.2854973446773768E-2</v>
      </c>
      <c r="AA11" s="10">
        <f>Category[[#This Row],[State Total]]/D9</f>
        <v>9.8669586169307984E-4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508</v>
      </c>
      <c r="P12" s="9">
        <v>66243.377777777816</v>
      </c>
      <c r="Q12" s="10">
        <v>4.0475484157410087</v>
      </c>
      <c r="R12" s="12">
        <v>10</v>
      </c>
      <c r="S12" s="11">
        <v>0.64545731195940048</v>
      </c>
      <c r="T12" s="12">
        <v>30</v>
      </c>
      <c r="U12" s="30">
        <v>0.11186683571267629</v>
      </c>
      <c r="V12" s="12">
        <v>16</v>
      </c>
      <c r="X12" s="13" t="s">
        <v>576</v>
      </c>
      <c r="Y12" s="9">
        <f>SUM(Nurse[Total CNA, NA TR, Med Aide/Tech Hours])</f>
        <v>28958.771333333352</v>
      </c>
      <c r="Z12" s="14">
        <f>Category[[#This Row],[State Total]]/Y3</f>
        <v>0.58944358633561922</v>
      </c>
      <c r="AA12" s="10">
        <f>Category[[#This Row],[State Total]]/D9</f>
        <v>2.5447482960037418E-2</v>
      </c>
      <c r="AB12" s="20"/>
      <c r="AC12" s="20"/>
      <c r="AD12" s="20"/>
      <c r="AE12" s="20"/>
      <c r="AF12" s="20"/>
      <c r="AG12" s="20"/>
    </row>
    <row r="13" spans="2:33" ht="15" customHeight="1" x14ac:dyDescent="0.25">
      <c r="I13" s="9"/>
      <c r="J13" s="9"/>
      <c r="K13" s="9"/>
      <c r="L13" s="9"/>
      <c r="M13" s="9"/>
      <c r="O13" t="s">
        <v>509</v>
      </c>
      <c r="P13" s="9">
        <v>26792.522222222229</v>
      </c>
      <c r="Q13" s="10">
        <v>3.3340848130510681</v>
      </c>
      <c r="R13" s="12">
        <v>47</v>
      </c>
      <c r="S13" s="11">
        <v>0.40397606794930702</v>
      </c>
      <c r="T13" s="12">
        <v>46</v>
      </c>
      <c r="U13" s="30">
        <v>0.10382108270128565</v>
      </c>
      <c r="V13" s="12">
        <v>22</v>
      </c>
      <c r="X13" s="22" t="s">
        <v>577</v>
      </c>
      <c r="Y13" s="9">
        <f>SUM(Nurse[CNA Hours])</f>
        <v>25785.797111111122</v>
      </c>
      <c r="Z13" s="14">
        <f>Category[[#This Row],[State Total]]/Y3</f>
        <v>0.52485903323531813</v>
      </c>
      <c r="AA13" s="10">
        <f>Category[[#This Row],[State Total]]/D9</f>
        <v>2.2659235954554262E-2</v>
      </c>
      <c r="AB13" s="20"/>
      <c r="AC13" s="20"/>
      <c r="AD13" s="20"/>
      <c r="AE13" s="20"/>
      <c r="AF13" s="20"/>
      <c r="AG13" s="20"/>
    </row>
    <row r="14" spans="2:33" ht="15" customHeight="1" x14ac:dyDescent="0.25">
      <c r="G14" s="10"/>
      <c r="I14" s="9"/>
      <c r="J14" s="9"/>
      <c r="K14" s="9"/>
      <c r="L14" s="9"/>
      <c r="M14" s="9"/>
      <c r="O14" t="s">
        <v>510</v>
      </c>
      <c r="P14" s="9">
        <v>3182.6222222222227</v>
      </c>
      <c r="Q14" s="10">
        <v>4.4477925609909361</v>
      </c>
      <c r="R14" s="12">
        <v>4</v>
      </c>
      <c r="S14" s="11">
        <v>1.4693429247720258</v>
      </c>
      <c r="T14" s="12">
        <v>2</v>
      </c>
      <c r="U14" s="30">
        <v>4.4632540782262482E-2</v>
      </c>
      <c r="V14" s="12">
        <v>48</v>
      </c>
      <c r="X14" s="22" t="s">
        <v>578</v>
      </c>
      <c r="Y14" s="9">
        <f>SUM(Nurse[NA TR Hours])</f>
        <v>2902.2601111111126</v>
      </c>
      <c r="Z14" s="14">
        <f>Category[[#This Row],[State Total]]/Y3</f>
        <v>5.9074281456237165E-2</v>
      </c>
      <c r="AA14" s="10">
        <f>Category[[#This Row],[State Total]]/D9</f>
        <v>2.5503573294936165E-3</v>
      </c>
    </row>
    <row r="15" spans="2:33" ht="15" customHeight="1" x14ac:dyDescent="0.25">
      <c r="I15" s="9"/>
      <c r="J15" s="9"/>
      <c r="K15" s="9"/>
      <c r="L15" s="9"/>
      <c r="M15" s="9"/>
      <c r="O15" t="s">
        <v>514</v>
      </c>
      <c r="P15" s="9">
        <v>19943.144444444424</v>
      </c>
      <c r="Q15" s="10">
        <v>3.6351922214428489</v>
      </c>
      <c r="R15" s="12">
        <v>28</v>
      </c>
      <c r="S15" s="11">
        <v>0.69859209764647734</v>
      </c>
      <c r="T15" s="12">
        <v>23</v>
      </c>
      <c r="U15" s="30">
        <v>0.11811421029817698</v>
      </c>
      <c r="V15" s="12">
        <v>13</v>
      </c>
      <c r="X15" s="26" t="s">
        <v>579</v>
      </c>
      <c r="Y15" s="27">
        <f>SUM(Nurse[Med Aide/Tech Hours])</f>
        <v>270.71411111111115</v>
      </c>
      <c r="Z15" s="14">
        <f>Category[[#This Row],[State Total]]/Y3</f>
        <v>5.5102716440637396E-3</v>
      </c>
      <c r="AA15" s="10">
        <f>Category[[#This Row],[State Total]]/D9</f>
        <v>2.3788967598953404E-4</v>
      </c>
    </row>
    <row r="16" spans="2:33" ht="15" customHeight="1" x14ac:dyDescent="0.25">
      <c r="I16" s="9"/>
      <c r="J16" s="9"/>
      <c r="K16" s="9"/>
      <c r="L16" s="9"/>
      <c r="M16" s="9"/>
      <c r="O16" t="s">
        <v>511</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512</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513</v>
      </c>
      <c r="P18" s="9">
        <v>33971.28888888895</v>
      </c>
      <c r="Q18" s="10">
        <v>3.4103972406764318</v>
      </c>
      <c r="R18" s="12">
        <v>45</v>
      </c>
      <c r="S18" s="11">
        <v>0.56801137300256033</v>
      </c>
      <c r="T18" s="12">
        <v>37</v>
      </c>
      <c r="U18" s="30">
        <v>9.4044956305848859E-2</v>
      </c>
      <c r="V18" s="12">
        <v>29</v>
      </c>
      <c r="X18" s="5" t="s">
        <v>580</v>
      </c>
      <c r="Y18" s="5" t="s">
        <v>704</v>
      </c>
    </row>
    <row r="19" spans="9:27" ht="15" customHeight="1" x14ac:dyDescent="0.25">
      <c r="O19" t="s">
        <v>515</v>
      </c>
      <c r="P19" s="9">
        <v>14539.022222222233</v>
      </c>
      <c r="Q19" s="10">
        <v>3.7830361127754224</v>
      </c>
      <c r="R19" s="12">
        <v>22</v>
      </c>
      <c r="S19" s="11">
        <v>0.66929399195421835</v>
      </c>
      <c r="T19" s="12">
        <v>26</v>
      </c>
      <c r="U19" s="30">
        <v>0.10640719510586769</v>
      </c>
      <c r="V19" s="12">
        <v>20</v>
      </c>
      <c r="X19" s="5" t="s">
        <v>581</v>
      </c>
      <c r="Y19" s="9">
        <f>SUM(Nurse[RN Hours Contract (excl. Admin, DON)])</f>
        <v>429.83844444444446</v>
      </c>
    </row>
    <row r="20" spans="9:27" ht="15" customHeight="1" x14ac:dyDescent="0.25">
      <c r="O20" t="s">
        <v>516</v>
      </c>
      <c r="P20" s="9">
        <v>19903.311111111125</v>
      </c>
      <c r="Q20" s="10">
        <v>3.6214136062229723</v>
      </c>
      <c r="R20" s="12">
        <v>31</v>
      </c>
      <c r="S20" s="11">
        <v>0.63213508305150701</v>
      </c>
      <c r="T20" s="12">
        <v>34</v>
      </c>
      <c r="U20" s="30">
        <v>0.1026357196584672</v>
      </c>
      <c r="V20" s="12">
        <v>23</v>
      </c>
      <c r="X20" s="5" t="s">
        <v>582</v>
      </c>
      <c r="Y20" s="9">
        <f>SUM(Nurse[RN Admin Hours Contract])</f>
        <v>46.682333333333339</v>
      </c>
      <c r="AA20" s="9"/>
    </row>
    <row r="21" spans="9:27" ht="15" customHeight="1" x14ac:dyDescent="0.25">
      <c r="O21" t="s">
        <v>517</v>
      </c>
      <c r="P21" s="9">
        <v>21850.977777777804</v>
      </c>
      <c r="Q21" s="10">
        <v>3.3855345807052606</v>
      </c>
      <c r="R21" s="12">
        <v>46</v>
      </c>
      <c r="S21" s="11">
        <v>0.23443491468472266</v>
      </c>
      <c r="T21" s="12">
        <v>51</v>
      </c>
      <c r="U21" s="30">
        <v>7.876193237857794E-2</v>
      </c>
      <c r="V21" s="12">
        <v>38</v>
      </c>
      <c r="X21" s="5" t="s">
        <v>583</v>
      </c>
      <c r="Y21" s="9">
        <f>SUM(Nurse[RN DON Hours Contract])</f>
        <v>21.923888888888893</v>
      </c>
    </row>
    <row r="22" spans="9:27" ht="15" customHeight="1" x14ac:dyDescent="0.25">
      <c r="O22" t="s">
        <v>520</v>
      </c>
      <c r="P22" s="9">
        <v>31441.377777777765</v>
      </c>
      <c r="Q22" s="10">
        <v>3.612648449106699</v>
      </c>
      <c r="R22" s="12">
        <v>32</v>
      </c>
      <c r="S22" s="11">
        <v>0.64042077248523221</v>
      </c>
      <c r="T22" s="12">
        <v>31</v>
      </c>
      <c r="U22" s="30">
        <v>9.1118562469651498E-2</v>
      </c>
      <c r="V22" s="12">
        <v>30</v>
      </c>
      <c r="X22" s="5" t="s">
        <v>584</v>
      </c>
      <c r="Y22" s="9">
        <f>SUM(Nurse[LPN Hours Contract (excl. Admin)])</f>
        <v>754.74222222222227</v>
      </c>
    </row>
    <row r="23" spans="9:27" ht="15" customHeight="1" x14ac:dyDescent="0.25">
      <c r="O23" t="s">
        <v>519</v>
      </c>
      <c r="P23" s="9">
        <v>21280.533333333344</v>
      </c>
      <c r="Q23" s="10">
        <v>3.7019066773597968</v>
      </c>
      <c r="R23" s="12">
        <v>23</v>
      </c>
      <c r="S23" s="11">
        <v>0.75533815986232589</v>
      </c>
      <c r="T23" s="12">
        <v>16</v>
      </c>
      <c r="U23" s="30">
        <v>0.13465961777276614</v>
      </c>
      <c r="V23" s="12">
        <v>7</v>
      </c>
      <c r="X23" s="5" t="s">
        <v>585</v>
      </c>
      <c r="Y23" s="9">
        <f>SUM(Nurse[LPN Admin Hours Contract])</f>
        <v>6.8362222222222213</v>
      </c>
    </row>
    <row r="24" spans="9:27" ht="15" customHeight="1" x14ac:dyDescent="0.25">
      <c r="O24" t="s">
        <v>518</v>
      </c>
      <c r="P24" s="9">
        <v>4669.8666666666668</v>
      </c>
      <c r="Q24" s="10">
        <v>4.3362414344449514</v>
      </c>
      <c r="R24" s="12">
        <v>5</v>
      </c>
      <c r="S24" s="11">
        <v>1.0474073968326478</v>
      </c>
      <c r="T24" s="12">
        <v>4</v>
      </c>
      <c r="U24" s="30">
        <v>0.1764471116960461</v>
      </c>
      <c r="V24" s="12">
        <v>2</v>
      </c>
      <c r="X24" s="5" t="s">
        <v>586</v>
      </c>
      <c r="Y24" s="9">
        <f>SUM(Nurse[CNA Hours Contract])</f>
        <v>2642.6712222222227</v>
      </c>
    </row>
    <row r="25" spans="9:27" ht="15" customHeight="1" x14ac:dyDescent="0.25">
      <c r="O25" t="s">
        <v>521</v>
      </c>
      <c r="P25" s="9">
        <v>31828.177777777779</v>
      </c>
      <c r="Q25" s="10">
        <v>3.7844598008193975</v>
      </c>
      <c r="R25" s="12">
        <v>21</v>
      </c>
      <c r="S25" s="11">
        <v>0.6969405690834396</v>
      </c>
      <c r="T25" s="12">
        <v>24</v>
      </c>
      <c r="U25" s="30">
        <v>8.3478585199017852E-2</v>
      </c>
      <c r="V25" s="12">
        <v>35</v>
      </c>
      <c r="X25" s="5" t="s">
        <v>587</v>
      </c>
      <c r="Y25" s="9">
        <f>SUM(Nurse[NA TR Hours Contract])</f>
        <v>111.98199999999997</v>
      </c>
    </row>
    <row r="26" spans="9:27" ht="15" customHeight="1" x14ac:dyDescent="0.25">
      <c r="O26" t="s">
        <v>522</v>
      </c>
      <c r="P26" s="9">
        <v>19703.922222222227</v>
      </c>
      <c r="Q26" s="10">
        <v>4.1595973672472448</v>
      </c>
      <c r="R26" s="12">
        <v>6</v>
      </c>
      <c r="S26" s="11">
        <v>1.0329733392054474</v>
      </c>
      <c r="T26" s="12">
        <v>5</v>
      </c>
      <c r="U26" s="30">
        <v>6.6358337756642433E-2</v>
      </c>
      <c r="V26" s="12">
        <v>41</v>
      </c>
      <c r="X26" s="5" t="s">
        <v>588</v>
      </c>
      <c r="Y26" s="9">
        <f>SUM(Nurse[Med Aide/Tech Hours Contract])</f>
        <v>0</v>
      </c>
    </row>
    <row r="27" spans="9:27" ht="15" customHeight="1" x14ac:dyDescent="0.25">
      <c r="O27" t="s">
        <v>524</v>
      </c>
      <c r="P27" s="9">
        <v>31408.444444444438</v>
      </c>
      <c r="Q27" s="10">
        <v>3.0728472986741018</v>
      </c>
      <c r="R27" s="12">
        <v>50</v>
      </c>
      <c r="S27" s="11">
        <v>0.40359808402552727</v>
      </c>
      <c r="T27" s="12">
        <v>47</v>
      </c>
      <c r="U27" s="30">
        <v>9.531767465274292E-2</v>
      </c>
      <c r="V27" s="12">
        <v>28</v>
      </c>
      <c r="X27" s="5" t="s">
        <v>589</v>
      </c>
      <c r="Y27" s="9">
        <f>SUM(Nurse[Total Contract Hours])</f>
        <v>4014.6763333333333</v>
      </c>
    </row>
    <row r="28" spans="9:27" ht="15" customHeight="1" x14ac:dyDescent="0.25">
      <c r="O28" t="s">
        <v>523</v>
      </c>
      <c r="P28" s="9">
        <v>13539.144444444451</v>
      </c>
      <c r="Q28" s="10">
        <v>3.8714198008572667</v>
      </c>
      <c r="R28" s="12">
        <v>16</v>
      </c>
      <c r="S28" s="11">
        <v>0.53560995565943359</v>
      </c>
      <c r="T28" s="12">
        <v>41</v>
      </c>
      <c r="U28" s="30">
        <v>0.10681777824095051</v>
      </c>
      <c r="V28" s="12">
        <v>18</v>
      </c>
      <c r="X28" s="5" t="s">
        <v>590</v>
      </c>
      <c r="Y28" s="9">
        <f>SUM(Nurse[Total Nurse Staff Hours])</f>
        <v>49128.995555555535</v>
      </c>
    </row>
    <row r="29" spans="9:27" ht="15" customHeight="1" x14ac:dyDescent="0.25">
      <c r="O29" t="s">
        <v>525</v>
      </c>
      <c r="P29" s="9">
        <v>3092.2666666666673</v>
      </c>
      <c r="Q29" s="10">
        <v>3.7017095693917428</v>
      </c>
      <c r="R29" s="12">
        <v>24</v>
      </c>
      <c r="S29" s="11">
        <v>0.83524200155225914</v>
      </c>
      <c r="T29" s="12">
        <v>14</v>
      </c>
      <c r="U29" s="30">
        <v>0.15404402121381064</v>
      </c>
      <c r="V29" s="12">
        <v>3</v>
      </c>
      <c r="X29" s="5" t="s">
        <v>591</v>
      </c>
      <c r="Y29" s="28">
        <f>Y27/Y28</f>
        <v>8.1717044851721002E-2</v>
      </c>
    </row>
    <row r="30" spans="9:27" ht="15" customHeight="1" x14ac:dyDescent="0.25">
      <c r="O30" t="s">
        <v>532</v>
      </c>
      <c r="P30" s="9">
        <v>31580.033333333373</v>
      </c>
      <c r="Q30" s="10">
        <v>3.4683107716092008</v>
      </c>
      <c r="R30" s="12">
        <v>41</v>
      </c>
      <c r="S30" s="11">
        <v>0.50992706361931184</v>
      </c>
      <c r="T30" s="12">
        <v>44</v>
      </c>
      <c r="U30" s="30">
        <v>0.15179285834331796</v>
      </c>
      <c r="V30" s="12">
        <v>4</v>
      </c>
    </row>
    <row r="31" spans="9:27" ht="15" customHeight="1" x14ac:dyDescent="0.25">
      <c r="O31" t="s">
        <v>533</v>
      </c>
      <c r="P31" s="9">
        <v>4496.5</v>
      </c>
      <c r="Q31" s="10">
        <v>4.4839297725391347</v>
      </c>
      <c r="R31" s="12">
        <v>3</v>
      </c>
      <c r="S31" s="11">
        <v>0.84335767325203514</v>
      </c>
      <c r="T31" s="12">
        <v>12</v>
      </c>
      <c r="U31" s="30">
        <v>0.1363681678426896</v>
      </c>
      <c r="V31" s="12">
        <v>6</v>
      </c>
      <c r="Y31" s="9"/>
    </row>
    <row r="32" spans="9:27" ht="15" customHeight="1" x14ac:dyDescent="0.25">
      <c r="O32" t="s">
        <v>526</v>
      </c>
      <c r="P32" s="9">
        <v>9329.8999999999942</v>
      </c>
      <c r="Q32" s="10">
        <v>3.9056288086927231</v>
      </c>
      <c r="R32" s="12">
        <v>15</v>
      </c>
      <c r="S32" s="11">
        <v>0.7443185528962446</v>
      </c>
      <c r="T32" s="12">
        <v>18</v>
      </c>
      <c r="U32" s="30">
        <v>0.11174944138799575</v>
      </c>
      <c r="V32" s="12">
        <v>17</v>
      </c>
    </row>
    <row r="33" spans="15:27" ht="15" customHeight="1" x14ac:dyDescent="0.25">
      <c r="O33" t="s">
        <v>528</v>
      </c>
      <c r="P33" s="9">
        <v>5365.7111111111117</v>
      </c>
      <c r="Q33" s="10">
        <v>3.8162251042628679</v>
      </c>
      <c r="R33" s="12">
        <v>20</v>
      </c>
      <c r="S33" s="11">
        <v>0.73197927581308475</v>
      </c>
      <c r="T33" s="12">
        <v>20</v>
      </c>
      <c r="U33" s="30">
        <v>8.9797522397923935E-2</v>
      </c>
      <c r="V33" s="12">
        <v>33</v>
      </c>
      <c r="X33" s="5" t="s">
        <v>557</v>
      </c>
      <c r="Y33" s="6" t="s">
        <v>559</v>
      </c>
    </row>
    <row r="34" spans="15:27" ht="15" customHeight="1" x14ac:dyDescent="0.25">
      <c r="O34" t="s">
        <v>529</v>
      </c>
      <c r="P34" s="9">
        <v>37460.744444444455</v>
      </c>
      <c r="Q34" s="10">
        <v>3.6413362995989567</v>
      </c>
      <c r="R34" s="12">
        <v>27</v>
      </c>
      <c r="S34" s="11">
        <v>0.66883166289333307</v>
      </c>
      <c r="T34" s="12">
        <v>27</v>
      </c>
      <c r="U34" s="30">
        <v>0.12463542513544852</v>
      </c>
      <c r="V34" s="12">
        <v>10</v>
      </c>
      <c r="X34" s="50" t="s">
        <v>592</v>
      </c>
      <c r="Y34" s="10">
        <f>SUM(Nurse[Total Nurse Staff Hours])/SUM(Nurse[MDS Census])</f>
        <v>4.1317546182648659</v>
      </c>
    </row>
    <row r="35" spans="15:27" ht="15" customHeight="1" x14ac:dyDescent="0.25">
      <c r="O35" t="s">
        <v>530</v>
      </c>
      <c r="P35" s="9">
        <v>4885.844444444444</v>
      </c>
      <c r="Q35" s="10">
        <v>3.430016965110092</v>
      </c>
      <c r="R35" s="12">
        <v>43</v>
      </c>
      <c r="S35" s="11">
        <v>0.6266838440301461</v>
      </c>
      <c r="T35" s="12">
        <v>35</v>
      </c>
      <c r="U35" s="30">
        <v>0.12207197523643744</v>
      </c>
      <c r="V35" s="12">
        <v>11</v>
      </c>
      <c r="X35" s="9" t="s">
        <v>593</v>
      </c>
      <c r="Y35" s="18">
        <f>SUM(Nurse[Total RN Hours (w/ Admin, DON)])/SUM(Nurse[MDS Census])</f>
        <v>0.87754235142077852</v>
      </c>
    </row>
    <row r="36" spans="15:27" ht="15" customHeight="1" x14ac:dyDescent="0.25">
      <c r="O36" t="s">
        <v>527</v>
      </c>
      <c r="P36" s="9">
        <v>4987.2666666666664</v>
      </c>
      <c r="Q36" s="10">
        <v>3.9056977770054404</v>
      </c>
      <c r="R36" s="12">
        <v>14</v>
      </c>
      <c r="S36" s="11">
        <v>0.7421679209720754</v>
      </c>
      <c r="T36" s="12">
        <v>19</v>
      </c>
      <c r="U36" s="30">
        <v>7.9975097885413154E-2</v>
      </c>
      <c r="V36" s="12">
        <v>37</v>
      </c>
      <c r="X36" s="9" t="s">
        <v>594</v>
      </c>
      <c r="Y36" s="18">
        <f>SUM(Nurse[Total LPN Hours (w/ Admin)])/SUM(Nurse[MDS Census])</f>
        <v>0.81877600679529061</v>
      </c>
    </row>
    <row r="37" spans="15:27" ht="15" customHeight="1" x14ac:dyDescent="0.25">
      <c r="O37" t="s">
        <v>531</v>
      </c>
      <c r="P37" s="9">
        <v>92388.255555555588</v>
      </c>
      <c r="Q37" s="10">
        <v>3.4130274230382516</v>
      </c>
      <c r="R37" s="12">
        <v>44</v>
      </c>
      <c r="S37" s="11">
        <v>0.62277743936428642</v>
      </c>
      <c r="T37" s="12">
        <v>36</v>
      </c>
      <c r="U37" s="30">
        <v>0.12676177749909556</v>
      </c>
      <c r="V37" s="12">
        <v>8</v>
      </c>
      <c r="X37" s="9" t="s">
        <v>595</v>
      </c>
      <c r="Y37" s="18">
        <f>SUM(Nurse[Total CNA, NA TR, Med Aide/Tech Hours])/SUM(Nurse[MDS Census])</f>
        <v>2.4354362600487995</v>
      </c>
      <c r="AA37" s="10"/>
    </row>
    <row r="38" spans="15:27" ht="15" customHeight="1" x14ac:dyDescent="0.25">
      <c r="O38" t="s">
        <v>534</v>
      </c>
      <c r="P38" s="9">
        <v>63300.822222222116</v>
      </c>
      <c r="Q38" s="10">
        <v>3.4499657561056791</v>
      </c>
      <c r="R38" s="12">
        <v>42</v>
      </c>
      <c r="S38" s="11">
        <v>0.56644055527451564</v>
      </c>
      <c r="T38" s="12">
        <v>38</v>
      </c>
      <c r="U38" s="30">
        <v>0.11426020867290131</v>
      </c>
      <c r="V38" s="12">
        <v>14</v>
      </c>
    </row>
    <row r="39" spans="15:27" ht="15" customHeight="1" x14ac:dyDescent="0.25">
      <c r="O39" t="s">
        <v>535</v>
      </c>
      <c r="P39" s="9">
        <v>15008.399999999994</v>
      </c>
      <c r="Q39" s="10">
        <v>3.6774995113847346</v>
      </c>
      <c r="R39" s="12">
        <v>25</v>
      </c>
      <c r="S39" s="11">
        <v>0.34457592637012174</v>
      </c>
      <c r="T39" s="12">
        <v>50</v>
      </c>
      <c r="U39" s="30">
        <v>5.8758763905221979E-2</v>
      </c>
      <c r="V39" s="12">
        <v>44</v>
      </c>
    </row>
    <row r="40" spans="15:27" ht="15" customHeight="1" x14ac:dyDescent="0.25">
      <c r="O40" t="s">
        <v>536</v>
      </c>
      <c r="P40" s="9">
        <v>6114.1222222222214</v>
      </c>
      <c r="Q40" s="10">
        <v>4.8794973931026719</v>
      </c>
      <c r="R40" s="12">
        <v>2</v>
      </c>
      <c r="S40" s="11">
        <v>0.70236496199145571</v>
      </c>
      <c r="T40" s="12">
        <v>22</v>
      </c>
      <c r="U40" s="30">
        <v>0.12607208269299203</v>
      </c>
      <c r="V40" s="12">
        <v>9</v>
      </c>
    </row>
    <row r="41" spans="15:27" ht="15" customHeight="1" x14ac:dyDescent="0.25">
      <c r="O41" t="s">
        <v>537</v>
      </c>
      <c r="P41" s="9">
        <v>64129.100000000064</v>
      </c>
      <c r="Q41" s="10">
        <v>3.5513666269377713</v>
      </c>
      <c r="R41" s="12">
        <v>39</v>
      </c>
      <c r="S41" s="11">
        <v>0.69262959665216972</v>
      </c>
      <c r="T41" s="12">
        <v>25</v>
      </c>
      <c r="U41" s="30">
        <v>0.14341731835489568</v>
      </c>
      <c r="V41" s="12">
        <v>5</v>
      </c>
    </row>
    <row r="42" spans="15:27" ht="15" customHeight="1" x14ac:dyDescent="0.25">
      <c r="O42" t="s">
        <v>538</v>
      </c>
      <c r="P42" s="9">
        <v>6509.5222222222219</v>
      </c>
      <c r="Q42" s="10">
        <v>3.5910978276268777</v>
      </c>
      <c r="R42" s="12">
        <v>35</v>
      </c>
      <c r="S42" s="11">
        <v>0.75295208557719706</v>
      </c>
      <c r="T42" s="12">
        <v>17</v>
      </c>
      <c r="U42" s="30">
        <v>9.0587839608705881E-2</v>
      </c>
      <c r="V42" s="12">
        <v>31</v>
      </c>
    </row>
    <row r="43" spans="15:27" ht="15" customHeight="1" x14ac:dyDescent="0.25">
      <c r="O43" t="s">
        <v>539</v>
      </c>
      <c r="P43" s="9">
        <v>15186.211111111117</v>
      </c>
      <c r="Q43" s="10">
        <v>3.6276710817342326</v>
      </c>
      <c r="R43" s="12">
        <v>30</v>
      </c>
      <c r="S43" s="11">
        <v>0.52269220835567909</v>
      </c>
      <c r="T43" s="12">
        <v>43</v>
      </c>
      <c r="U43" s="30">
        <v>9.6755928483920478E-2</v>
      </c>
      <c r="V43" s="12">
        <v>25</v>
      </c>
    </row>
    <row r="44" spans="15:27" ht="15" customHeight="1" x14ac:dyDescent="0.25">
      <c r="O44" t="s">
        <v>540</v>
      </c>
      <c r="P44" s="9">
        <v>4648.6333333333323</v>
      </c>
      <c r="Q44" s="10">
        <v>3.5707482724910817</v>
      </c>
      <c r="R44" s="12">
        <v>38</v>
      </c>
      <c r="S44" s="11">
        <v>0.84182213649411886</v>
      </c>
      <c r="T44" s="12">
        <v>13</v>
      </c>
      <c r="U44" s="30">
        <v>6.5365935682119805E-2</v>
      </c>
      <c r="V44" s="12">
        <v>42</v>
      </c>
    </row>
    <row r="45" spans="15:27" ht="15" customHeight="1" x14ac:dyDescent="0.25">
      <c r="O45" t="s">
        <v>541</v>
      </c>
      <c r="P45" s="9">
        <v>23759.777777777777</v>
      </c>
      <c r="Q45" s="10">
        <v>3.5906221953067243</v>
      </c>
      <c r="R45" s="12">
        <v>36</v>
      </c>
      <c r="S45" s="11">
        <v>0.52958315640812159</v>
      </c>
      <c r="T45" s="12">
        <v>42</v>
      </c>
      <c r="U45" s="30">
        <v>0.10641439767292675</v>
      </c>
      <c r="V45" s="12">
        <v>19</v>
      </c>
    </row>
    <row r="46" spans="15:27" ht="15" customHeight="1" x14ac:dyDescent="0.25">
      <c r="O46" t="s">
        <v>542</v>
      </c>
      <c r="P46" s="9">
        <v>80576.922222222172</v>
      </c>
      <c r="Q46" s="10">
        <v>3.2954340993416555</v>
      </c>
      <c r="R46" s="12">
        <v>49</v>
      </c>
      <c r="S46" s="11">
        <v>0.35478505770124719</v>
      </c>
      <c r="T46" s="12">
        <v>49</v>
      </c>
      <c r="U46" s="30">
        <v>6.9443172093357111E-2</v>
      </c>
      <c r="V46" s="12">
        <v>40</v>
      </c>
    </row>
    <row r="47" spans="15:27" ht="15" customHeight="1" x14ac:dyDescent="0.25">
      <c r="O47" t="s">
        <v>543</v>
      </c>
      <c r="P47" s="9">
        <v>5266.666666666667</v>
      </c>
      <c r="Q47" s="10">
        <v>3.9413782067510534</v>
      </c>
      <c r="R47" s="12">
        <v>13</v>
      </c>
      <c r="S47" s="11">
        <v>1.1104552742616027</v>
      </c>
      <c r="T47" s="12">
        <v>3</v>
      </c>
      <c r="U47" s="30">
        <v>0.11206664857915286</v>
      </c>
      <c r="V47" s="12">
        <v>15</v>
      </c>
    </row>
    <row r="48" spans="15:27" ht="15" customHeight="1" x14ac:dyDescent="0.25">
      <c r="O48" t="s">
        <v>545</v>
      </c>
      <c r="P48" s="9">
        <v>25625.711111111112</v>
      </c>
      <c r="Q48" s="10">
        <v>3.3270070380702683</v>
      </c>
      <c r="R48" s="12">
        <v>48</v>
      </c>
      <c r="S48" s="11">
        <v>0.50090903060034342</v>
      </c>
      <c r="T48" s="12">
        <v>45</v>
      </c>
      <c r="U48" s="30">
        <v>0.10524352854397334</v>
      </c>
      <c r="V48" s="12">
        <v>21</v>
      </c>
    </row>
    <row r="49" spans="15:22" ht="15" customHeight="1" x14ac:dyDescent="0.25">
      <c r="O49" t="s">
        <v>544</v>
      </c>
      <c r="P49" s="9">
        <v>2190.2555555555559</v>
      </c>
      <c r="Q49" s="10">
        <v>4.0496505227700457</v>
      </c>
      <c r="R49" s="12">
        <v>9</v>
      </c>
      <c r="S49" s="11">
        <v>0.71222810123628377</v>
      </c>
      <c r="T49" s="12">
        <v>21</v>
      </c>
      <c r="U49" s="30">
        <v>0.25243054667360382</v>
      </c>
      <c r="V49" s="12">
        <v>1</v>
      </c>
    </row>
    <row r="50" spans="15:22" ht="15" customHeight="1" x14ac:dyDescent="0.25">
      <c r="O50" t="s">
        <v>546</v>
      </c>
      <c r="P50" s="9">
        <v>11890.588888888882</v>
      </c>
      <c r="Q50" s="10">
        <v>4.1317546182648659</v>
      </c>
      <c r="R50" s="12">
        <v>8</v>
      </c>
      <c r="S50" s="11">
        <v>0.87754235142077852</v>
      </c>
      <c r="T50" s="12">
        <v>9</v>
      </c>
      <c r="U50" s="30">
        <v>8.1717044851721002E-2</v>
      </c>
      <c r="V50" s="12">
        <v>36</v>
      </c>
    </row>
    <row r="51" spans="15:22" ht="15" customHeight="1" x14ac:dyDescent="0.25">
      <c r="O51" t="s">
        <v>548</v>
      </c>
      <c r="P51" s="9">
        <v>17355.088888888884</v>
      </c>
      <c r="Q51" s="10">
        <v>3.8241929680567601</v>
      </c>
      <c r="R51" s="12">
        <v>18</v>
      </c>
      <c r="S51" s="11">
        <v>0.96725767914374128</v>
      </c>
      <c r="T51" s="12">
        <v>7</v>
      </c>
      <c r="U51" s="30">
        <v>7.2288399533598988E-2</v>
      </c>
      <c r="V51" s="12">
        <v>39</v>
      </c>
    </row>
    <row r="52" spans="15:22" ht="15" customHeight="1" x14ac:dyDescent="0.25">
      <c r="O52" t="s">
        <v>547</v>
      </c>
      <c r="P52" s="9">
        <v>8780.2888888888938</v>
      </c>
      <c r="Q52" s="10">
        <v>3.6458059339986262</v>
      </c>
      <c r="R52" s="12">
        <v>26</v>
      </c>
      <c r="S52" s="11">
        <v>0.6396133764264903</v>
      </c>
      <c r="T52" s="12">
        <v>32</v>
      </c>
      <c r="U52" s="30">
        <v>8.8467653142718011E-2</v>
      </c>
      <c r="V52" s="12">
        <v>34</v>
      </c>
    </row>
    <row r="53" spans="15:22" ht="15" customHeight="1" x14ac:dyDescent="0.25">
      <c r="O53" t="s">
        <v>549</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642</v>
      </c>
      <c r="D2" s="40"/>
    </row>
    <row r="3" spans="2:4" x14ac:dyDescent="0.25">
      <c r="C3" s="41" t="s">
        <v>577</v>
      </c>
      <c r="D3" s="42" t="s">
        <v>643</v>
      </c>
    </row>
    <row r="4" spans="2:4" x14ac:dyDescent="0.25">
      <c r="C4" s="43" t="s">
        <v>559</v>
      </c>
      <c r="D4" s="44" t="s">
        <v>644</v>
      </c>
    </row>
    <row r="5" spans="2:4" x14ac:dyDescent="0.25">
      <c r="C5" s="43" t="s">
        <v>645</v>
      </c>
      <c r="D5" s="44" t="s">
        <v>646</v>
      </c>
    </row>
    <row r="6" spans="2:4" ht="15.6" customHeight="1" x14ac:dyDescent="0.25">
      <c r="C6" s="43" t="s">
        <v>579</v>
      </c>
      <c r="D6" s="44" t="s">
        <v>647</v>
      </c>
    </row>
    <row r="7" spans="2:4" ht="15.6" customHeight="1" x14ac:dyDescent="0.25">
      <c r="C7" s="43" t="s">
        <v>578</v>
      </c>
      <c r="D7" s="44" t="s">
        <v>648</v>
      </c>
    </row>
    <row r="8" spans="2:4" x14ac:dyDescent="0.25">
      <c r="C8" s="43" t="s">
        <v>649</v>
      </c>
      <c r="D8" s="44" t="s">
        <v>650</v>
      </c>
    </row>
    <row r="9" spans="2:4" x14ac:dyDescent="0.25">
      <c r="C9" s="45" t="s">
        <v>651</v>
      </c>
      <c r="D9" s="43" t="s">
        <v>652</v>
      </c>
    </row>
    <row r="10" spans="2:4" x14ac:dyDescent="0.25">
      <c r="B10" s="46"/>
      <c r="C10" s="43" t="s">
        <v>653</v>
      </c>
      <c r="D10" s="44" t="s">
        <v>654</v>
      </c>
    </row>
    <row r="11" spans="2:4" x14ac:dyDescent="0.25">
      <c r="C11" s="43" t="s">
        <v>537</v>
      </c>
      <c r="D11" s="44" t="s">
        <v>655</v>
      </c>
    </row>
    <row r="12" spans="2:4" x14ac:dyDescent="0.25">
      <c r="C12" s="43" t="s">
        <v>656</v>
      </c>
      <c r="D12" s="44" t="s">
        <v>657</v>
      </c>
    </row>
    <row r="13" spans="2:4" x14ac:dyDescent="0.25">
      <c r="C13" s="43" t="s">
        <v>653</v>
      </c>
      <c r="D13" s="44" t="s">
        <v>654</v>
      </c>
    </row>
    <row r="14" spans="2:4" x14ac:dyDescent="0.25">
      <c r="C14" s="43" t="s">
        <v>537</v>
      </c>
      <c r="D14" s="44" t="s">
        <v>658</v>
      </c>
    </row>
    <row r="15" spans="2:4" x14ac:dyDescent="0.25">
      <c r="C15" s="47" t="s">
        <v>656</v>
      </c>
      <c r="D15" s="48" t="s">
        <v>657</v>
      </c>
    </row>
    <row r="17" spans="3:4" ht="23.25" x14ac:dyDescent="0.35">
      <c r="C17" s="39" t="s">
        <v>659</v>
      </c>
      <c r="D17" s="40"/>
    </row>
    <row r="18" spans="3:4" x14ac:dyDescent="0.25">
      <c r="C18" s="43" t="s">
        <v>559</v>
      </c>
      <c r="D18" s="44" t="s">
        <v>660</v>
      </c>
    </row>
    <row r="19" spans="3:4" x14ac:dyDescent="0.25">
      <c r="C19" s="43" t="s">
        <v>592</v>
      </c>
      <c r="D19" s="44" t="s">
        <v>661</v>
      </c>
    </row>
    <row r="20" spans="3:4" x14ac:dyDescent="0.25">
      <c r="C20" s="45" t="s">
        <v>662</v>
      </c>
      <c r="D20" s="43" t="s">
        <v>663</v>
      </c>
    </row>
    <row r="21" spans="3:4" x14ac:dyDescent="0.25">
      <c r="C21" s="43" t="s">
        <v>664</v>
      </c>
      <c r="D21" s="44" t="s">
        <v>665</v>
      </c>
    </row>
    <row r="22" spans="3:4" x14ac:dyDescent="0.25">
      <c r="C22" s="43" t="s">
        <v>666</v>
      </c>
      <c r="D22" s="44" t="s">
        <v>667</v>
      </c>
    </row>
    <row r="23" spans="3:4" x14ac:dyDescent="0.25">
      <c r="C23" s="43" t="s">
        <v>668</v>
      </c>
      <c r="D23" s="44" t="s">
        <v>669</v>
      </c>
    </row>
    <row r="24" spans="3:4" x14ac:dyDescent="0.25">
      <c r="C24" s="43" t="s">
        <v>670</v>
      </c>
      <c r="D24" s="44" t="s">
        <v>671</v>
      </c>
    </row>
    <row r="25" spans="3:4" x14ac:dyDescent="0.25">
      <c r="C25" s="43" t="s">
        <v>565</v>
      </c>
      <c r="D25" s="44" t="s">
        <v>672</v>
      </c>
    </row>
    <row r="26" spans="3:4" x14ac:dyDescent="0.25">
      <c r="C26" s="43" t="s">
        <v>666</v>
      </c>
      <c r="D26" s="44" t="s">
        <v>667</v>
      </c>
    </row>
    <row r="27" spans="3:4" x14ac:dyDescent="0.25">
      <c r="C27" s="43" t="s">
        <v>668</v>
      </c>
      <c r="D27" s="44" t="s">
        <v>669</v>
      </c>
    </row>
    <row r="28" spans="3:4" x14ac:dyDescent="0.25">
      <c r="C28" s="47" t="s">
        <v>670</v>
      </c>
      <c r="D28" s="48" t="s">
        <v>671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2022-08-16T20:27:20Z</dcterms:modified>
</cp:coreProperties>
</file>