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FF29DE1-829C-42A0-8388-FCAC569FAB80}" xr6:coauthVersionLast="47" xr6:coauthVersionMax="47" xr10:uidLastSave="{00000000-0000-0000-0000-000000000000}"/>
  <bookViews>
    <workbookView xWindow="-120" yWindow="-120" windowWidth="29040" windowHeight="15720" activeTab="2"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<sst xmlns="http://schemas.openxmlformats.org/spreadsheetml/2006/main" count="1898" uniqueCount="467">
  <si>
    <t>465003</t>
  </si>
  <si>
    <t>465006</t>
  </si>
  <si>
    <t>465009</t>
  </si>
  <si>
    <t>465020</t>
  </si>
  <si>
    <t>465049</t>
  </si>
  <si>
    <t>465057</t>
  </si>
  <si>
    <t>465059</t>
  </si>
  <si>
    <t>465064</t>
  </si>
  <si>
    <t>465066</t>
  </si>
  <si>
    <t>465067</t>
  </si>
  <si>
    <t>465069</t>
  </si>
  <si>
    <t>465072</t>
  </si>
  <si>
    <t>465074</t>
  </si>
  <si>
    <t>465075</t>
  </si>
  <si>
    <t>465078</t>
  </si>
  <si>
    <t>465079</t>
  </si>
  <si>
    <t>465083</t>
  </si>
  <si>
    <t>465084</t>
  </si>
  <si>
    <t>465085</t>
  </si>
  <si>
    <t>465086</t>
  </si>
  <si>
    <t>465088</t>
  </si>
  <si>
    <t>465089</t>
  </si>
  <si>
    <t>465090</t>
  </si>
  <si>
    <t>465091</t>
  </si>
  <si>
    <t>465092</t>
  </si>
  <si>
    <t>465093</t>
  </si>
  <si>
    <t>465094</t>
  </si>
  <si>
    <t>465095</t>
  </si>
  <si>
    <t>465096</t>
  </si>
  <si>
    <t>465097</t>
  </si>
  <si>
    <t>465098</t>
  </si>
  <si>
    <t>465100</t>
  </si>
  <si>
    <t>465101</t>
  </si>
  <si>
    <t>465102</t>
  </si>
  <si>
    <t>465104</t>
  </si>
  <si>
    <t>465107</t>
  </si>
  <si>
    <t>465108</t>
  </si>
  <si>
    <t>465109</t>
  </si>
  <si>
    <t>465111</t>
  </si>
  <si>
    <t>465112</t>
  </si>
  <si>
    <t>465115</t>
  </si>
  <si>
    <t>465116</t>
  </si>
  <si>
    <t>465117</t>
  </si>
  <si>
    <t>465119</t>
  </si>
  <si>
    <t>465123</t>
  </si>
  <si>
    <t>465124</t>
  </si>
  <si>
    <t>465125</t>
  </si>
  <si>
    <t>465129</t>
  </si>
  <si>
    <t>465130</t>
  </si>
  <si>
    <t>465137</t>
  </si>
  <si>
    <t>465139</t>
  </si>
  <si>
    <t>465143</t>
  </si>
  <si>
    <t>465144</t>
  </si>
  <si>
    <t>465146</t>
  </si>
  <si>
    <t>465147</t>
  </si>
  <si>
    <t>465150</t>
  </si>
  <si>
    <t>465152</t>
  </si>
  <si>
    <t>465153</t>
  </si>
  <si>
    <t>465155</t>
  </si>
  <si>
    <t>465156</t>
  </si>
  <si>
    <t>465158</t>
  </si>
  <si>
    <t>465159</t>
  </si>
  <si>
    <t>465160</t>
  </si>
  <si>
    <t>465163</t>
  </si>
  <si>
    <t>465165</t>
  </si>
  <si>
    <t>465166</t>
  </si>
  <si>
    <t>465167</t>
  </si>
  <si>
    <t>465168</t>
  </si>
  <si>
    <t>465169</t>
  </si>
  <si>
    <t>465170</t>
  </si>
  <si>
    <t>465171</t>
  </si>
  <si>
    <t>465172</t>
  </si>
  <si>
    <t>465173</t>
  </si>
  <si>
    <t>465174</t>
  </si>
  <si>
    <t>465175</t>
  </si>
  <si>
    <t>465176</t>
  </si>
  <si>
    <t>465178</t>
  </si>
  <si>
    <t>465179</t>
  </si>
  <si>
    <t>465180</t>
  </si>
  <si>
    <t>465181</t>
  </si>
  <si>
    <t>465182</t>
  </si>
  <si>
    <t>465183</t>
  </si>
  <si>
    <t>465184</t>
  </si>
  <si>
    <t>465185</t>
  </si>
  <si>
    <t>465186</t>
  </si>
  <si>
    <t>465187</t>
  </si>
  <si>
    <t>465188</t>
  </si>
  <si>
    <t>465189</t>
  </si>
  <si>
    <t>465190</t>
  </si>
  <si>
    <t>465191</t>
  </si>
  <si>
    <t>465192</t>
  </si>
  <si>
    <t>46A058</t>
  </si>
  <si>
    <t>46A064</t>
  </si>
  <si>
    <t>46A066</t>
  </si>
  <si>
    <t>46A070</t>
  </si>
  <si>
    <t>46A071</t>
  </si>
  <si>
    <t>46A072</t>
  </si>
  <si>
    <t>PIONEER CARE CENTER</t>
  </si>
  <si>
    <t>HERITAGE CARE CENTER</t>
  </si>
  <si>
    <t>HIGHLAND CARE CENTER</t>
  </si>
  <si>
    <t>HERITAGE PARK HEALTHCARE AND REHABILITATION</t>
  </si>
  <si>
    <t>MT OLYMPUS REHABILITATION CENTER</t>
  </si>
  <si>
    <t>HARRISON POINTE HEALTHCARE AND REHABILITATION</t>
  </si>
  <si>
    <t>SPRING CREEK HEALTHCARE CENTER</t>
  </si>
  <si>
    <t>FOUR CORNERS REGIONAL CARE CENTER</t>
  </si>
  <si>
    <t>RICHFIELD REHABILITATION AND CARE CENTER</t>
  </si>
  <si>
    <t>ST GEORGE REHABILITATION</t>
  </si>
  <si>
    <t>AVALON WEST HEALTH &amp; REHABILITATION</t>
  </si>
  <si>
    <t>ROCKY MOUNTAIN CARE - CLEARFIELD</t>
  </si>
  <si>
    <t>MT OGDEN HEALTH AND REHABILITATION CENTER</t>
  </si>
  <si>
    <t>CITY CREEK POST ACUTE</t>
  </si>
  <si>
    <t>WILLOW WOOD CARE CENTER</t>
  </si>
  <si>
    <t>ROCKY MOUNTAIN CARE - HUNTER HOLLOW</t>
  </si>
  <si>
    <t>SUNSHINE TERRACE FOUNDATION</t>
  </si>
  <si>
    <t>CRESTWOOD REHABILITATION AND NURSING</t>
  </si>
  <si>
    <t>UINTAH BASIN REHABILITATION AND SENIOR VILLA</t>
  </si>
  <si>
    <t>EMERY COUNTY CARE AND REHABILITATION CENTER</t>
  </si>
  <si>
    <t>MOUNTAIN VIEW HEALTH SERVICES</t>
  </si>
  <si>
    <t>MISSION AT ALPINE REHABILITATION CENTER</t>
  </si>
  <si>
    <t>ROCKY MOUNTAIN CARE - WILLOW SPRINGS</t>
  </si>
  <si>
    <t>CASCADES AT ORCHARD PARK</t>
  </si>
  <si>
    <t>DRAPER REHABILITATION AND CARE CENTER</t>
  </si>
  <si>
    <t>UINTAH HEALTH CARE SPECIAL SERVICE DISTRICT</t>
  </si>
  <si>
    <t>WILLOW GLEN HEALTH AND REHAB</t>
  </si>
  <si>
    <t>WOODLAND PARK REHABILITATION AND CARE CENTER</t>
  </si>
  <si>
    <t>ST JOSEPH VILLA</t>
  </si>
  <si>
    <t>CANYON RIM CARE CENTER</t>
  </si>
  <si>
    <t>PINNACLE NURSING AND REHABILITATION CENTER</t>
  </si>
  <si>
    <t>PARAMOUNT HEALTH AND REHABILITATION</t>
  </si>
  <si>
    <t>HURRICANE HEALTH AND REHABILITATION</t>
  </si>
  <si>
    <t>PARKDALE HEALTH AND REHAB</t>
  </si>
  <si>
    <t>OREM REHABILITATION AND NURSING CENTER</t>
  </si>
  <si>
    <t>HERITAGE HILLS REHABILITATION AND CARE CENTER</t>
  </si>
  <si>
    <t>COPPER RIDGE HEALTH CARE</t>
  </si>
  <si>
    <t>HOLLADAY HEALTHCARE CENTER</t>
  </si>
  <si>
    <t>SANDY HEALTH AND REHAB</t>
  </si>
  <si>
    <t>LIFE CARE CENTER OF BOUNTIFUL</t>
  </si>
  <si>
    <t>THE TERRACE AT MT OGDEN</t>
  </si>
  <si>
    <t>ROCKY MOUNTAIN CARE - LOGAN</t>
  </si>
  <si>
    <t>SOUTH OGDEN POST ACUTE</t>
  </si>
  <si>
    <t>PROVO REHABILITATION AND NURSING</t>
  </si>
  <si>
    <t>LOGAN REGIONAL HOSPITAL TRANSITIONAL CARE UNIT</t>
  </si>
  <si>
    <t>MIDTOWN MANOR</t>
  </si>
  <si>
    <t>ROCKY MOUNTAIN CARE - COTTAGE ON VINE</t>
  </si>
  <si>
    <t>PARKWAY HEALTH CENTER</t>
  </si>
  <si>
    <t>STONEHENGE OF SPRINGVILLE</t>
  </si>
  <si>
    <t>RED CLIFFS HEALTH AND REHAB</t>
  </si>
  <si>
    <t>LIFE CARE CENTER OF SALT LAKE CITY</t>
  </si>
  <si>
    <t>CEDAR HEALTH AND REHABILITATION</t>
  </si>
  <si>
    <t>SEASONS HEALTHCARE AND REHABILITATION</t>
  </si>
  <si>
    <t>AVALON VALLEY REHABILITATION</t>
  </si>
  <si>
    <t>ROCKY MOUNTAIN CARE - THE LODGE</t>
  </si>
  <si>
    <t>WILLIAM E CHRISTOFFERSEN SALT LAKE VETERANS HOME</t>
  </si>
  <si>
    <t>BELLA TERRA ST GEORGE</t>
  </si>
  <si>
    <t>STONEHENGE OF CEDAR CITY</t>
  </si>
  <si>
    <t>PINE VIEW TRANSITIONAL REHAB</t>
  </si>
  <si>
    <t>AVALON CARE CENTER-BOUNTIFUL</t>
  </si>
  <si>
    <t>MEADOW BROOK REHABILITATION AND NURSING</t>
  </si>
  <si>
    <t>ASPEN RIDGE TRANSITIONAL REHAB</t>
  </si>
  <si>
    <t>CORAL DESERT REHABILITATION AND CARE</t>
  </si>
  <si>
    <t>NORTH CANYON CARE CENTER</t>
  </si>
  <si>
    <t>MISSION AT MAPLE SPRINGS</t>
  </si>
  <si>
    <t>ASPEN RIDGE WEST TRANSITIONAL REHAB</t>
  </si>
  <si>
    <t>STONEHENGE OF OREM</t>
  </si>
  <si>
    <t>ROCKY MOUNTAIN CARE - RIVERTON</t>
  </si>
  <si>
    <t>THATCHER BROOK REHABILITATION &amp; CARE CENTER</t>
  </si>
  <si>
    <t>ASPEN RIDGE OF UTAH VALLEY</t>
  </si>
  <si>
    <t>LEGACY VILLAGE REHABILITATION</t>
  </si>
  <si>
    <t>GEORGE E WAHLEN OGDEN VETERANS HOME</t>
  </si>
  <si>
    <t>STONEHENGE OF RICHFIELD</t>
  </si>
  <si>
    <t>FAIRFIELD VILLAGE REHABILITATION</t>
  </si>
  <si>
    <t>MISSION AT COMMUNITY LIVING REHABILITATION CENTER</t>
  </si>
  <si>
    <t>STONEHENGE OF SOUTH JORDAN, LLC</t>
  </si>
  <si>
    <t>STONEHENGE OF AMERICAN FORK</t>
  </si>
  <si>
    <t>NEURORESTORATIVE</t>
  </si>
  <si>
    <t>SOUTHERN UTAH VETERANS HOME - IVINS</t>
  </si>
  <si>
    <t>MERVYN SHARP BENNION CENTRAL UTAH VETERANS HOME</t>
  </si>
  <si>
    <t>STONEHENGE OF OGDEN</t>
  </si>
  <si>
    <t>SPANISH FORK REHABILITATION AND NURSING</t>
  </si>
  <si>
    <t>CASCADES AT RIVERWALK</t>
  </si>
  <si>
    <t>MILLCREEK REHABILITATION AND NURSING, LLC</t>
  </si>
  <si>
    <t>MAPLE SPRINGS SENIOR LIVING</t>
  </si>
  <si>
    <t>SOUTH DAVIS SPECIALTY CARE</t>
  </si>
  <si>
    <t>POINTE MEADOWS HEALTH AND REHABILITATION</t>
  </si>
  <si>
    <t>ADVANCED HEALTH CARE OF SALEM</t>
  </si>
  <si>
    <t>ADVANCED HEALTH CARE OF ST GEORGE</t>
  </si>
  <si>
    <t>ALPINE MEADOW REHABILITATION AND NURSING</t>
  </si>
  <si>
    <t>MEADOW PEAK REHABILITATION</t>
  </si>
  <si>
    <t>MAPLE RIDGE REHABILITATION AND NURSING</t>
  </si>
  <si>
    <t>PINE CREEK REHABILITATION AND NURSING</t>
  </si>
  <si>
    <t>LITTLE COTTONWOOD REHABILITATION AND NURSING</t>
  </si>
  <si>
    <t>CANYONLANDS CARE CENTER</t>
  </si>
  <si>
    <t>LOMOND PEAK NURSING AND REHABILITATION, LLC</t>
  </si>
  <si>
    <t>GARFIELD COUNTY NURSING HOME</t>
  </si>
  <si>
    <t>PLEASANT GROVE</t>
  </si>
  <si>
    <t>PAYSON</t>
  </si>
  <si>
    <t>SALEM</t>
  </si>
  <si>
    <t>LOGAN</t>
  </si>
  <si>
    <t>OGDEN</t>
  </si>
  <si>
    <t>MURRAY</t>
  </si>
  <si>
    <t>TAYLORSVILLE</t>
  </si>
  <si>
    <t>RICHFIELD</t>
  </si>
  <si>
    <t>RIVERTON</t>
  </si>
  <si>
    <t>SPRINGVILLE</t>
  </si>
  <si>
    <t>CLEARFIELD</t>
  </si>
  <si>
    <t>ROY</t>
  </si>
  <si>
    <t>SALT LAKE CITY</t>
  </si>
  <si>
    <t>BRIGHAM CITY</t>
  </si>
  <si>
    <t>BLANDING</t>
  </si>
  <si>
    <t>ST GEORGE</t>
  </si>
  <si>
    <t>WASHINGTON TERRACE</t>
  </si>
  <si>
    <t>WEST VALLEY CITY</t>
  </si>
  <si>
    <t>HOLLADAY</t>
  </si>
  <si>
    <t>ROOSEVELT</t>
  </si>
  <si>
    <t>FERRON</t>
  </si>
  <si>
    <t>TOOELE</t>
  </si>
  <si>
    <t>OREM</t>
  </si>
  <si>
    <t>DRAPER</t>
  </si>
  <si>
    <t>VERNAL</t>
  </si>
  <si>
    <t>AMERICAN FORK</t>
  </si>
  <si>
    <t>PRICE</t>
  </si>
  <si>
    <t>HURRICANE</t>
  </si>
  <si>
    <t>NEPHI</t>
  </si>
  <si>
    <t>WEST JORDAN</t>
  </si>
  <si>
    <t>SANDY</t>
  </si>
  <si>
    <t>BOUNTIFUL</t>
  </si>
  <si>
    <t>PROVO</t>
  </si>
  <si>
    <t>CEDAR CITY</t>
  </si>
  <si>
    <t>HEBER CITY</t>
  </si>
  <si>
    <t>BRIGHAM</t>
  </si>
  <si>
    <t>LAYTON</t>
  </si>
  <si>
    <t>CENTERFIELD</t>
  </si>
  <si>
    <t>SOUTH JORDAN</t>
  </si>
  <si>
    <t>IVINS</t>
  </si>
  <si>
    <t>SPANISH FORK</t>
  </si>
  <si>
    <t>MIDVALE</t>
  </si>
  <si>
    <t>NORTH LOGAN</t>
  </si>
  <si>
    <t>LEHI</t>
  </si>
  <si>
    <t>SOUTH SALT LAKE</t>
  </si>
  <si>
    <t>MOAB</t>
  </si>
  <si>
    <t>PANGUITCH</t>
  </si>
  <si>
    <t>Washington</t>
  </si>
  <si>
    <t>Sevier</t>
  </si>
  <si>
    <t>Garfield</t>
  </si>
  <si>
    <t>Davis</t>
  </si>
  <si>
    <t>Iron</t>
  </si>
  <si>
    <t>Carbon</t>
  </si>
  <si>
    <t>San Juan</t>
  </si>
  <si>
    <t>Weber</t>
  </si>
  <si>
    <t>Salt Lake</t>
  </si>
  <si>
    <t>Box Elder</t>
  </si>
  <si>
    <t>Cache</t>
  </si>
  <si>
    <t>Duchesne</t>
  </si>
  <si>
    <t>Emery</t>
  </si>
  <si>
    <t>Utah</t>
  </si>
  <si>
    <t>Tooele</t>
  </si>
  <si>
    <t>Uintah</t>
  </si>
  <si>
    <t>Juab</t>
  </si>
  <si>
    <t>Wasatch</t>
  </si>
  <si>
    <t>Sanpete</t>
  </si>
  <si>
    <t>Grand</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</si>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</sst>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98" totalsRowShown="0" headerRowDxfId="136">
  <autoFilter ref="A1:AG98" xr:uid="{F6C3CB19-CE12-4B14-8BE9-BE2DA56924F3}"/>
  <sortState xmlns:xlrd2="http://schemas.microsoft.com/office/spreadsheetml/2017/richdata2" ref="A2:AG98">
    <sortCondition ref="A1:A98"/>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98" totalsRowShown="0" headerRowDxfId="107">
  <autoFilter ref="A1:AN98" xr:uid="{F6C3CB19-CE12-4B14-8BE9-BE2DA56924F3}"/>
  <sortState xmlns:xlrd2="http://schemas.microsoft.com/office/spreadsheetml/2017/richdata2" ref="A2:AN98">
    <sortCondition ref="A1:A9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98" totalsRowShown="0" headerRowDxfId="71">
  <autoFilter ref="A1:AI98" xr:uid="{0BC5ADF1-15D4-4F74-902E-CBC634AC45F1}"/>
  <sortState xmlns:xlrd2="http://schemas.microsoft.com/office/spreadsheetml/2017/richdata2" ref="A2:AI98">
    <sortCondition ref="A1:A9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39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318</v>
      </c>
      <c r="B1" s="29" t="s">
        <v>385</v>
      </c>
      <c r="C1" s="29" t="s">
        <v>386</v>
      </c>
      <c r="D1" s="29" t="s">
        <v>358</v>
      </c>
      <c r="E1" s="29" t="s">
        <v>359</v>
      </c>
      <c r="F1" s="29" t="s">
        <v>314</v>
      </c>
      <c r="G1" s="29" t="s">
        <v>360</v>
      </c>
      <c r="H1" s="29" t="s">
        <v>328</v>
      </c>
      <c r="I1" s="29" t="s">
        <v>361</v>
      </c>
      <c r="J1" s="29" t="s">
        <v>362</v>
      </c>
      <c r="K1" s="29" t="s">
        <v>363</v>
      </c>
      <c r="L1" s="29" t="s">
        <v>364</v>
      </c>
      <c r="M1" s="29" t="s">
        <v>365</v>
      </c>
      <c r="N1" s="29" t="s">
        <v>366</v>
      </c>
      <c r="O1" s="29" t="s">
        <v>367</v>
      </c>
      <c r="P1" s="29" t="s">
        <v>369</v>
      </c>
      <c r="Q1" s="29" t="s">
        <v>368</v>
      </c>
      <c r="R1" s="29" t="s">
        <v>370</v>
      </c>
      <c r="S1" s="29" t="s">
        <v>371</v>
      </c>
      <c r="T1" s="29" t="s">
        <v>372</v>
      </c>
      <c r="U1" s="29" t="s">
        <v>373</v>
      </c>
      <c r="V1" s="29" t="s">
        <v>374</v>
      </c>
      <c r="W1" s="29" t="s">
        <v>375</v>
      </c>
      <c r="X1" s="29" t="s">
        <v>376</v>
      </c>
      <c r="Y1" s="29" t="s">
        <v>377</v>
      </c>
      <c r="Z1" s="29" t="s">
        <v>378</v>
      </c>
      <c r="AA1" s="29" t="s">
        <v>379</v>
      </c>
      <c r="AB1" s="29" t="s">
        <v>380</v>
      </c>
      <c r="AC1" s="29" t="s">
        <v>381</v>
      </c>
      <c r="AD1" s="29" t="s">
        <v>382</v>
      </c>
      <c r="AE1" s="29" t="s">
        <v>383</v>
      </c>
      <c r="AF1" s="29" t="s">
        <v>384</v>
      </c>
      <c r="AG1" s="31" t="s">
        <v>312</v>
      </c>
    </row>
    <row r="2" spans="1:34" x14ac:dyDescent="0.25">
      <c r="A2" t="s">
        <v>305</v>
      </c>
      <c r="B2" t="s">
        <v>184</v>
      </c>
      <c r="C2" t="s">
        <v>196</v>
      </c>
      <c r="D2" t="s">
        <v>254</v>
      </c>
      <c r="E2" s="32">
        <v>14.322222222222223</v>
      </c>
      <c r="F2" s="32">
        <v>5.7905352986811485</v>
      </c>
      <c r="G2" s="32">
        <v>4.833871217998448</v>
      </c>
      <c r="H2" s="32">
        <v>2.4358572536850267</v>
      </c>
      <c r="I2" s="32">
        <v>1.4791931730023267</v>
      </c>
      <c r="J2" s="32">
        <v>82.933333333333337</v>
      </c>
      <c r="K2" s="32">
        <v>69.231777777777779</v>
      </c>
      <c r="L2" s="32">
        <v>34.886888888888883</v>
      </c>
      <c r="M2" s="32">
        <v>21.185333333333325</v>
      </c>
      <c r="N2" s="32">
        <v>8.0126666666666679</v>
      </c>
      <c r="O2" s="32">
        <v>5.6888888888888891</v>
      </c>
      <c r="P2" s="32">
        <v>8.4178888888888874</v>
      </c>
      <c r="Q2" s="32">
        <v>8.4178888888888874</v>
      </c>
      <c r="R2" s="32">
        <v>0</v>
      </c>
      <c r="S2" s="32">
        <v>39.628555555555558</v>
      </c>
      <c r="T2" s="32">
        <v>39.628555555555558</v>
      </c>
      <c r="U2" s="32">
        <v>0</v>
      </c>
      <c r="V2" s="32">
        <v>0</v>
      </c>
      <c r="W2" s="32">
        <v>2.5716666666666663</v>
      </c>
      <c r="X2" s="32">
        <v>0.55388888888888888</v>
      </c>
      <c r="Y2" s="32">
        <v>0</v>
      </c>
      <c r="Z2" s="32">
        <v>0</v>
      </c>
      <c r="AA2" s="32">
        <v>0.36944444444444446</v>
      </c>
      <c r="AB2" s="32">
        <v>0</v>
      </c>
      <c r="AC2" s="32">
        <v>1.6483333333333332</v>
      </c>
      <c r="AD2" s="32">
        <v>0</v>
      </c>
      <c r="AE2" s="32">
        <v>0</v>
      </c>
      <c r="AF2" t="s">
        <v>87</v>
      </c>
      <c r="AG2">
        <v>8</v>
      </c>
      <c r="AH2"/>
    </row>
    <row r="3" spans="1:34" x14ac:dyDescent="0.25">
      <c r="A3" t="s">
        <v>305</v>
      </c>
      <c r="B3" t="s">
        <v>185</v>
      </c>
      <c r="C3" t="s">
        <v>209</v>
      </c>
      <c r="D3" t="s">
        <v>241</v>
      </c>
      <c r="E3" s="32">
        <v>28.822222222222223</v>
      </c>
      <c r="F3" s="32">
        <v>6.1357825751734767</v>
      </c>
      <c r="G3" s="32">
        <v>5.2368311488049342</v>
      </c>
      <c r="H3" s="32">
        <v>1.8596299151888982</v>
      </c>
      <c r="I3" s="32">
        <v>1.1552158828064769</v>
      </c>
      <c r="J3" s="32">
        <v>176.84688888888888</v>
      </c>
      <c r="K3" s="32">
        <v>150.93711111111111</v>
      </c>
      <c r="L3" s="32">
        <v>53.598666666666688</v>
      </c>
      <c r="M3" s="32">
        <v>33.295888888888904</v>
      </c>
      <c r="N3" s="32">
        <v>14.613888888888896</v>
      </c>
      <c r="O3" s="32">
        <v>5.6888888888888891</v>
      </c>
      <c r="P3" s="32">
        <v>26.818000000000005</v>
      </c>
      <c r="Q3" s="32">
        <v>21.211000000000006</v>
      </c>
      <c r="R3" s="32">
        <v>5.6070000000000002</v>
      </c>
      <c r="S3" s="32">
        <v>96.430222222222199</v>
      </c>
      <c r="T3" s="32">
        <v>96.430222222222199</v>
      </c>
      <c r="U3" s="32">
        <v>0</v>
      </c>
      <c r="V3" s="32">
        <v>0</v>
      </c>
      <c r="W3" s="32">
        <v>0</v>
      </c>
      <c r="X3" s="32">
        <v>0</v>
      </c>
      <c r="Y3" s="32">
        <v>0</v>
      </c>
      <c r="Z3" s="32">
        <v>0</v>
      </c>
      <c r="AA3" s="32">
        <v>0</v>
      </c>
      <c r="AB3" s="32">
        <v>0</v>
      </c>
      <c r="AC3" s="32">
        <v>0</v>
      </c>
      <c r="AD3" s="32">
        <v>0</v>
      </c>
      <c r="AE3" s="32">
        <v>0</v>
      </c>
      <c r="AF3" t="s">
        <v>88</v>
      </c>
      <c r="AG3">
        <v>8</v>
      </c>
      <c r="AH3"/>
    </row>
    <row r="4" spans="1:34" x14ac:dyDescent="0.25">
      <c r="A4" t="s">
        <v>305</v>
      </c>
      <c r="B4" t="s">
        <v>186</v>
      </c>
      <c r="C4" t="s">
        <v>211</v>
      </c>
      <c r="D4" t="s">
        <v>249</v>
      </c>
      <c r="E4" s="32">
        <v>38.6</v>
      </c>
      <c r="F4" s="32">
        <v>2.4549740932642492</v>
      </c>
      <c r="G4" s="32">
        <v>2.2424553828439842</v>
      </c>
      <c r="H4" s="32">
        <v>0.6009470351180195</v>
      </c>
      <c r="I4" s="32">
        <v>0.38842832469775462</v>
      </c>
      <c r="J4" s="32">
        <v>94.762000000000029</v>
      </c>
      <c r="K4" s="32">
        <v>86.558777777777792</v>
      </c>
      <c r="L4" s="32">
        <v>23.196555555555555</v>
      </c>
      <c r="M4" s="32">
        <v>14.993333333333329</v>
      </c>
      <c r="N4" s="32">
        <v>0</v>
      </c>
      <c r="O4" s="32">
        <v>8.2032222222222249</v>
      </c>
      <c r="P4" s="32">
        <v>14.01733333333333</v>
      </c>
      <c r="Q4" s="32">
        <v>14.01733333333333</v>
      </c>
      <c r="R4" s="32">
        <v>0</v>
      </c>
      <c r="S4" s="32">
        <v>57.548111111111133</v>
      </c>
      <c r="T4" s="32">
        <v>57.548111111111133</v>
      </c>
      <c r="U4" s="32">
        <v>0</v>
      </c>
      <c r="V4" s="32">
        <v>0</v>
      </c>
      <c r="W4" s="32">
        <v>0.98144444444444456</v>
      </c>
      <c r="X4" s="32">
        <v>0.18777777777777777</v>
      </c>
      <c r="Y4" s="32">
        <v>0</v>
      </c>
      <c r="Z4" s="32">
        <v>0</v>
      </c>
      <c r="AA4" s="32">
        <v>0</v>
      </c>
      <c r="AB4" s="32">
        <v>0</v>
      </c>
      <c r="AC4" s="32">
        <v>0.79366666666666674</v>
      </c>
      <c r="AD4" s="32">
        <v>0</v>
      </c>
      <c r="AE4" s="32">
        <v>0</v>
      </c>
      <c r="AF4" t="s">
        <v>89</v>
      </c>
      <c r="AG4">
        <v>8</v>
      </c>
      <c r="AH4"/>
    </row>
    <row r="5" spans="1:34" x14ac:dyDescent="0.25">
      <c r="A5" t="s">
        <v>305</v>
      </c>
      <c r="B5" t="s">
        <v>166</v>
      </c>
      <c r="C5" t="s">
        <v>216</v>
      </c>
      <c r="D5" t="s">
        <v>254</v>
      </c>
      <c r="E5" s="32">
        <v>21.766666666666666</v>
      </c>
      <c r="F5" s="32">
        <v>5.9391322103113842</v>
      </c>
      <c r="G5" s="32">
        <v>4.8573864216436959</v>
      </c>
      <c r="H5" s="32">
        <v>1.9452526799387448</v>
      </c>
      <c r="I5" s="32">
        <v>1.0099336396120473</v>
      </c>
      <c r="J5" s="32">
        <v>129.27511111111113</v>
      </c>
      <c r="K5" s="32">
        <v>105.72911111111111</v>
      </c>
      <c r="L5" s="32">
        <v>42.341666666666676</v>
      </c>
      <c r="M5" s="32">
        <v>21.982888888888894</v>
      </c>
      <c r="N5" s="32">
        <v>14.403222222222224</v>
      </c>
      <c r="O5" s="32">
        <v>5.9555555555555557</v>
      </c>
      <c r="P5" s="32">
        <v>16.931999999999999</v>
      </c>
      <c r="Q5" s="32">
        <v>13.744777777777776</v>
      </c>
      <c r="R5" s="32">
        <v>3.1872222222222231</v>
      </c>
      <c r="S5" s="32">
        <v>70.001444444444445</v>
      </c>
      <c r="T5" s="32">
        <v>70.001444444444445</v>
      </c>
      <c r="U5" s="32">
        <v>0</v>
      </c>
      <c r="V5" s="32">
        <v>0</v>
      </c>
      <c r="W5" s="32">
        <v>0</v>
      </c>
      <c r="X5" s="32">
        <v>0</v>
      </c>
      <c r="Y5" s="32">
        <v>0</v>
      </c>
      <c r="Z5" s="32">
        <v>0</v>
      </c>
      <c r="AA5" s="32">
        <v>0</v>
      </c>
      <c r="AB5" s="32">
        <v>0</v>
      </c>
      <c r="AC5" s="32">
        <v>0</v>
      </c>
      <c r="AD5" s="32">
        <v>0</v>
      </c>
      <c r="AE5" s="32">
        <v>0</v>
      </c>
      <c r="AF5" t="s">
        <v>69</v>
      </c>
      <c r="AG5">
        <v>8</v>
      </c>
      <c r="AH5"/>
    </row>
    <row r="6" spans="1:34" x14ac:dyDescent="0.25">
      <c r="A6" t="s">
        <v>305</v>
      </c>
      <c r="B6" t="s">
        <v>158</v>
      </c>
      <c r="C6" t="s">
        <v>199</v>
      </c>
      <c r="D6" t="s">
        <v>249</v>
      </c>
      <c r="E6" s="32">
        <v>35.6</v>
      </c>
      <c r="F6" s="32">
        <v>6.0358364544319576</v>
      </c>
      <c r="G6" s="32">
        <v>5.3344350811485626</v>
      </c>
      <c r="H6" s="32">
        <v>1.9989294631710355</v>
      </c>
      <c r="I6" s="32">
        <v>1.29752808988764</v>
      </c>
      <c r="J6" s="32">
        <v>214.8757777777777</v>
      </c>
      <c r="K6" s="32">
        <v>189.90588888888882</v>
      </c>
      <c r="L6" s="32">
        <v>71.161888888888868</v>
      </c>
      <c r="M6" s="32">
        <v>46.191999999999986</v>
      </c>
      <c r="N6" s="32">
        <v>19.280999999999999</v>
      </c>
      <c r="O6" s="32">
        <v>5.6888888888888891</v>
      </c>
      <c r="P6" s="32">
        <v>5.7175555555555544</v>
      </c>
      <c r="Q6" s="32">
        <v>5.7175555555555544</v>
      </c>
      <c r="R6" s="32">
        <v>0</v>
      </c>
      <c r="S6" s="32">
        <v>137.99633333333327</v>
      </c>
      <c r="T6" s="32">
        <v>137.95188888888882</v>
      </c>
      <c r="U6" s="32">
        <v>4.4444444444444446E-2</v>
      </c>
      <c r="V6" s="32">
        <v>0</v>
      </c>
      <c r="W6" s="32">
        <v>0</v>
      </c>
      <c r="X6" s="32">
        <v>0</v>
      </c>
      <c r="Y6" s="32">
        <v>0</v>
      </c>
      <c r="Z6" s="32">
        <v>0</v>
      </c>
      <c r="AA6" s="32">
        <v>0</v>
      </c>
      <c r="AB6" s="32">
        <v>0</v>
      </c>
      <c r="AC6" s="32">
        <v>0</v>
      </c>
      <c r="AD6" s="32">
        <v>0</v>
      </c>
      <c r="AE6" s="32">
        <v>0</v>
      </c>
      <c r="AF6" t="s">
        <v>61</v>
      </c>
      <c r="AG6">
        <v>8</v>
      </c>
      <c r="AH6"/>
    </row>
    <row r="7" spans="1:34" x14ac:dyDescent="0.25">
      <c r="A7" t="s">
        <v>305</v>
      </c>
      <c r="B7" t="s">
        <v>162</v>
      </c>
      <c r="C7" t="s">
        <v>199</v>
      </c>
      <c r="D7" t="s">
        <v>249</v>
      </c>
      <c r="E7" s="32">
        <v>35.177777777777777</v>
      </c>
      <c r="F7" s="32">
        <v>5.6498041692987977</v>
      </c>
      <c r="G7" s="32">
        <v>4.8427479469361954</v>
      </c>
      <c r="H7" s="32">
        <v>1.7135312697409983</v>
      </c>
      <c r="I7" s="32">
        <v>0.90647504737839546</v>
      </c>
      <c r="J7" s="32">
        <v>198.74755555555549</v>
      </c>
      <c r="K7" s="32">
        <v>170.35711111111104</v>
      </c>
      <c r="L7" s="32">
        <v>60.278222222222226</v>
      </c>
      <c r="M7" s="32">
        <v>31.887777777777778</v>
      </c>
      <c r="N7" s="32">
        <v>22.701555555555558</v>
      </c>
      <c r="O7" s="32">
        <v>5.6888888888888891</v>
      </c>
      <c r="P7" s="32">
        <v>12.687999999999999</v>
      </c>
      <c r="Q7" s="32">
        <v>12.687999999999999</v>
      </c>
      <c r="R7" s="32">
        <v>0</v>
      </c>
      <c r="S7" s="32">
        <v>125.78133333333327</v>
      </c>
      <c r="T7" s="32">
        <v>125.78133333333327</v>
      </c>
      <c r="U7" s="32">
        <v>0</v>
      </c>
      <c r="V7" s="32">
        <v>0</v>
      </c>
      <c r="W7" s="32">
        <v>0</v>
      </c>
      <c r="X7" s="32">
        <v>0</v>
      </c>
      <c r="Y7" s="32">
        <v>0</v>
      </c>
      <c r="Z7" s="32">
        <v>0</v>
      </c>
      <c r="AA7" s="32">
        <v>0</v>
      </c>
      <c r="AB7" s="32">
        <v>0</v>
      </c>
      <c r="AC7" s="32">
        <v>0</v>
      </c>
      <c r="AD7" s="32">
        <v>0</v>
      </c>
      <c r="AE7" s="32">
        <v>0</v>
      </c>
      <c r="AF7" t="s">
        <v>65</v>
      </c>
      <c r="AG7">
        <v>8</v>
      </c>
      <c r="AH7"/>
    </row>
    <row r="8" spans="1:34" x14ac:dyDescent="0.25">
      <c r="A8" t="s">
        <v>305</v>
      </c>
      <c r="B8" t="s">
        <v>156</v>
      </c>
      <c r="C8" t="s">
        <v>225</v>
      </c>
      <c r="D8" t="s">
        <v>244</v>
      </c>
      <c r="E8" s="32">
        <v>50.3</v>
      </c>
      <c r="F8" s="32">
        <v>4.4640689198144461</v>
      </c>
      <c r="G8" s="32">
        <v>3.7906074663132312</v>
      </c>
      <c r="H8" s="32">
        <v>1.7137044400265076</v>
      </c>
      <c r="I8" s="32">
        <v>1.1434128561961563</v>
      </c>
      <c r="J8" s="32">
        <v>224.54266666666661</v>
      </c>
      <c r="K8" s="32">
        <v>190.66755555555551</v>
      </c>
      <c r="L8" s="32">
        <v>86.199333333333328</v>
      </c>
      <c r="M8" s="32">
        <v>57.513666666666659</v>
      </c>
      <c r="N8" s="32">
        <v>23.846777777777785</v>
      </c>
      <c r="O8" s="32">
        <v>4.8388888888888886</v>
      </c>
      <c r="P8" s="32">
        <v>21.334666666666664</v>
      </c>
      <c r="Q8" s="32">
        <v>16.14522222222222</v>
      </c>
      <c r="R8" s="32">
        <v>5.1894444444444456</v>
      </c>
      <c r="S8" s="32">
        <v>117.00866666666664</v>
      </c>
      <c r="T8" s="32">
        <v>97.592999999999975</v>
      </c>
      <c r="U8" s="32">
        <v>13.87233333333333</v>
      </c>
      <c r="V8" s="32">
        <v>5.5433333333333312</v>
      </c>
      <c r="W8" s="32">
        <v>63.279777777777781</v>
      </c>
      <c r="X8" s="32">
        <v>14.415111111111113</v>
      </c>
      <c r="Y8" s="32">
        <v>0</v>
      </c>
      <c r="Z8" s="32">
        <v>0</v>
      </c>
      <c r="AA8" s="32">
        <v>3.1655555555555552</v>
      </c>
      <c r="AB8" s="32">
        <v>0</v>
      </c>
      <c r="AC8" s="32">
        <v>45.699111111111115</v>
      </c>
      <c r="AD8" s="32">
        <v>0</v>
      </c>
      <c r="AE8" s="32">
        <v>0</v>
      </c>
      <c r="AF8" t="s">
        <v>59</v>
      </c>
      <c r="AG8">
        <v>8</v>
      </c>
      <c r="AH8"/>
    </row>
    <row r="9" spans="1:34" x14ac:dyDescent="0.25">
      <c r="A9" t="s">
        <v>305</v>
      </c>
      <c r="B9" t="s">
        <v>150</v>
      </c>
      <c r="C9" t="s">
        <v>206</v>
      </c>
      <c r="D9" t="s">
        <v>249</v>
      </c>
      <c r="E9" s="32">
        <v>96.966666666666669</v>
      </c>
      <c r="F9" s="32">
        <v>3.5846854589205903</v>
      </c>
      <c r="G9" s="32">
        <v>3.2225220579809779</v>
      </c>
      <c r="H9" s="32">
        <v>1.3203712616019245</v>
      </c>
      <c r="I9" s="32">
        <v>1.0384691188266297</v>
      </c>
      <c r="J9" s="32">
        <v>347.59499999999991</v>
      </c>
      <c r="K9" s="32">
        <v>312.47722222222217</v>
      </c>
      <c r="L9" s="32">
        <v>128.03199999999995</v>
      </c>
      <c r="M9" s="32">
        <v>100.69688888888886</v>
      </c>
      <c r="N9" s="32">
        <v>21.315666666666662</v>
      </c>
      <c r="O9" s="32">
        <v>6.0194444444444448</v>
      </c>
      <c r="P9" s="32">
        <v>41.976888888888887</v>
      </c>
      <c r="Q9" s="32">
        <v>34.194222222222216</v>
      </c>
      <c r="R9" s="32">
        <v>7.7826666666666684</v>
      </c>
      <c r="S9" s="32">
        <v>177.58611111111108</v>
      </c>
      <c r="T9" s="32">
        <v>166.81144444444442</v>
      </c>
      <c r="U9" s="32">
        <v>10.774666666666665</v>
      </c>
      <c r="V9" s="32">
        <v>0</v>
      </c>
      <c r="W9" s="32">
        <v>138.785</v>
      </c>
      <c r="X9" s="32">
        <v>48.383444444444457</v>
      </c>
      <c r="Y9" s="32">
        <v>0</v>
      </c>
      <c r="Z9" s="32">
        <v>0</v>
      </c>
      <c r="AA9" s="32">
        <v>25.027555555555544</v>
      </c>
      <c r="AB9" s="32">
        <v>0</v>
      </c>
      <c r="AC9" s="32">
        <v>65.373999999999995</v>
      </c>
      <c r="AD9" s="32">
        <v>0</v>
      </c>
      <c r="AE9" s="32">
        <v>0</v>
      </c>
      <c r="AF9" t="s">
        <v>53</v>
      </c>
      <c r="AG9">
        <v>8</v>
      </c>
      <c r="AH9"/>
    </row>
    <row r="10" spans="1:34" x14ac:dyDescent="0.25">
      <c r="A10" t="s">
        <v>305</v>
      </c>
      <c r="B10" t="s">
        <v>107</v>
      </c>
      <c r="C10" t="s">
        <v>206</v>
      </c>
      <c r="D10" t="s">
        <v>249</v>
      </c>
      <c r="E10" s="32">
        <v>86.055555555555557</v>
      </c>
      <c r="F10" s="32">
        <v>4.0212730794060683</v>
      </c>
      <c r="G10" s="32">
        <v>3.778706262104583</v>
      </c>
      <c r="H10" s="32">
        <v>1.2395971594577144</v>
      </c>
      <c r="I10" s="32">
        <v>0.99703034215622943</v>
      </c>
      <c r="J10" s="32">
        <v>346.05288888888884</v>
      </c>
      <c r="K10" s="32">
        <v>325.17866666666663</v>
      </c>
      <c r="L10" s="32">
        <v>106.6742222222222</v>
      </c>
      <c r="M10" s="32">
        <v>85.799999999999969</v>
      </c>
      <c r="N10" s="32">
        <v>15.377555555555563</v>
      </c>
      <c r="O10" s="32">
        <v>5.4966666666666661</v>
      </c>
      <c r="P10" s="32">
        <v>20.274666666666675</v>
      </c>
      <c r="Q10" s="32">
        <v>20.274666666666675</v>
      </c>
      <c r="R10" s="32">
        <v>0</v>
      </c>
      <c r="S10" s="32">
        <v>219.10399999999998</v>
      </c>
      <c r="T10" s="32">
        <v>214.24633333333333</v>
      </c>
      <c r="U10" s="32">
        <v>4.8576666666666668</v>
      </c>
      <c r="V10" s="32">
        <v>0</v>
      </c>
      <c r="W10" s="32">
        <v>100.58844444444442</v>
      </c>
      <c r="X10" s="32">
        <v>14.527555555555555</v>
      </c>
      <c r="Y10" s="32">
        <v>0</v>
      </c>
      <c r="Z10" s="32">
        <v>0</v>
      </c>
      <c r="AA10" s="32">
        <v>9.4752222222222215</v>
      </c>
      <c r="AB10" s="32">
        <v>0</v>
      </c>
      <c r="AC10" s="32">
        <v>76.58566666666664</v>
      </c>
      <c r="AD10" s="32">
        <v>0</v>
      </c>
      <c r="AE10" s="32">
        <v>0</v>
      </c>
      <c r="AF10" t="s">
        <v>8</v>
      </c>
      <c r="AG10">
        <v>8</v>
      </c>
      <c r="AH10"/>
    </row>
    <row r="11" spans="1:34" x14ac:dyDescent="0.25">
      <c r="A11" t="s">
        <v>305</v>
      </c>
      <c r="B11" t="s">
        <v>153</v>
      </c>
      <c r="C11" t="s">
        <v>209</v>
      </c>
      <c r="D11" t="s">
        <v>241</v>
      </c>
      <c r="E11" s="32">
        <v>52.43333333333333</v>
      </c>
      <c r="F11" s="32">
        <v>2.6985399449035823</v>
      </c>
      <c r="G11" s="32">
        <v>2.5249904640813745</v>
      </c>
      <c r="H11" s="32">
        <v>0.44556897647806731</v>
      </c>
      <c r="I11" s="32">
        <v>0.36250052977325703</v>
      </c>
      <c r="J11" s="32">
        <v>141.49344444444449</v>
      </c>
      <c r="K11" s="32">
        <v>132.39366666666672</v>
      </c>
      <c r="L11" s="32">
        <v>23.362666666666662</v>
      </c>
      <c r="M11" s="32">
        <v>19.007111111111108</v>
      </c>
      <c r="N11" s="32">
        <v>4.3555555555555552</v>
      </c>
      <c r="O11" s="32">
        <v>0</v>
      </c>
      <c r="P11" s="32">
        <v>40.927333333333344</v>
      </c>
      <c r="Q11" s="32">
        <v>36.183111111111124</v>
      </c>
      <c r="R11" s="32">
        <v>4.7442222222222226</v>
      </c>
      <c r="S11" s="32">
        <v>77.203444444444486</v>
      </c>
      <c r="T11" s="32">
        <v>73.708777777777811</v>
      </c>
      <c r="U11" s="32">
        <v>3.4946666666666677</v>
      </c>
      <c r="V11" s="32">
        <v>0</v>
      </c>
      <c r="W11" s="32">
        <v>0</v>
      </c>
      <c r="X11" s="32">
        <v>0</v>
      </c>
      <c r="Y11" s="32">
        <v>0</v>
      </c>
      <c r="Z11" s="32">
        <v>0</v>
      </c>
      <c r="AA11" s="32">
        <v>0</v>
      </c>
      <c r="AB11" s="32">
        <v>0</v>
      </c>
      <c r="AC11" s="32">
        <v>0</v>
      </c>
      <c r="AD11" s="32">
        <v>0</v>
      </c>
      <c r="AE11" s="32">
        <v>0</v>
      </c>
      <c r="AF11" t="s">
        <v>56</v>
      </c>
      <c r="AG11">
        <v>8</v>
      </c>
      <c r="AH11"/>
    </row>
    <row r="12" spans="1:34" x14ac:dyDescent="0.25">
      <c r="A12" t="s">
        <v>305</v>
      </c>
      <c r="B12" t="s">
        <v>126</v>
      </c>
      <c r="C12" t="s">
        <v>206</v>
      </c>
      <c r="D12" t="s">
        <v>249</v>
      </c>
      <c r="E12" s="32">
        <v>52.5</v>
      </c>
      <c r="F12" s="32">
        <v>3.6474243386243392</v>
      </c>
      <c r="G12" s="32">
        <v>3.2967978835978839</v>
      </c>
      <c r="H12" s="32">
        <v>0.80368888888888868</v>
      </c>
      <c r="I12" s="32">
        <v>0.62683809523809508</v>
      </c>
      <c r="J12" s="32">
        <v>191.48977777777782</v>
      </c>
      <c r="K12" s="32">
        <v>173.0818888888889</v>
      </c>
      <c r="L12" s="32">
        <v>42.193666666666658</v>
      </c>
      <c r="M12" s="32">
        <v>32.908999999999992</v>
      </c>
      <c r="N12" s="32">
        <v>3.9513333333333338</v>
      </c>
      <c r="O12" s="32">
        <v>5.333333333333333</v>
      </c>
      <c r="P12" s="32">
        <v>48.59988888888892</v>
      </c>
      <c r="Q12" s="32">
        <v>39.476666666666695</v>
      </c>
      <c r="R12" s="32">
        <v>9.123222222222223</v>
      </c>
      <c r="S12" s="32">
        <v>100.69622222222222</v>
      </c>
      <c r="T12" s="32">
        <v>100.69622222222222</v>
      </c>
      <c r="U12" s="32">
        <v>0</v>
      </c>
      <c r="V12" s="32">
        <v>0</v>
      </c>
      <c r="W12" s="32">
        <v>75.352888888888884</v>
      </c>
      <c r="X12" s="32">
        <v>9.253555555555554</v>
      </c>
      <c r="Y12" s="32">
        <v>0</v>
      </c>
      <c r="Z12" s="32">
        <v>0</v>
      </c>
      <c r="AA12" s="32">
        <v>10.029666666666666</v>
      </c>
      <c r="AB12" s="32">
        <v>0</v>
      </c>
      <c r="AC12" s="32">
        <v>56.06966666666667</v>
      </c>
      <c r="AD12" s="32">
        <v>0</v>
      </c>
      <c r="AE12" s="32">
        <v>0</v>
      </c>
      <c r="AF12" t="s">
        <v>28</v>
      </c>
      <c r="AG12">
        <v>8</v>
      </c>
      <c r="AH12"/>
    </row>
    <row r="13" spans="1:34" x14ac:dyDescent="0.25">
      <c r="A13" t="s">
        <v>305</v>
      </c>
      <c r="B13" t="s">
        <v>191</v>
      </c>
      <c r="C13" t="s">
        <v>239</v>
      </c>
      <c r="D13" t="s">
        <v>260</v>
      </c>
      <c r="E13" s="32">
        <v>31.566666666666666</v>
      </c>
      <c r="F13" s="32">
        <v>4.5377437521999306</v>
      </c>
      <c r="G13" s="32">
        <v>4.3489475536782836</v>
      </c>
      <c r="H13" s="32">
        <v>0.71729320661738794</v>
      </c>
      <c r="I13" s="32">
        <v>0.52849700809574074</v>
      </c>
      <c r="J13" s="32">
        <v>143.24144444444448</v>
      </c>
      <c r="K13" s="32">
        <v>137.28177777777782</v>
      </c>
      <c r="L13" s="32">
        <v>22.642555555555546</v>
      </c>
      <c r="M13" s="32">
        <v>16.682888888888883</v>
      </c>
      <c r="N13" s="32">
        <v>5.581888888888888</v>
      </c>
      <c r="O13" s="32">
        <v>0.37777777777777777</v>
      </c>
      <c r="P13" s="32">
        <v>19.814888888888895</v>
      </c>
      <c r="Q13" s="32">
        <v>19.814888888888895</v>
      </c>
      <c r="R13" s="32">
        <v>0</v>
      </c>
      <c r="S13" s="32">
        <v>100.78400000000002</v>
      </c>
      <c r="T13" s="32">
        <v>74.080444444444467</v>
      </c>
      <c r="U13" s="32">
        <v>26.703555555555557</v>
      </c>
      <c r="V13" s="32">
        <v>0</v>
      </c>
      <c r="W13" s="32">
        <v>0</v>
      </c>
      <c r="X13" s="32">
        <v>0</v>
      </c>
      <c r="Y13" s="32">
        <v>0</v>
      </c>
      <c r="Z13" s="32">
        <v>0</v>
      </c>
      <c r="AA13" s="32">
        <v>0</v>
      </c>
      <c r="AB13" s="32">
        <v>0</v>
      </c>
      <c r="AC13" s="32">
        <v>0</v>
      </c>
      <c r="AD13" s="32">
        <v>0</v>
      </c>
      <c r="AE13" s="32">
        <v>0</v>
      </c>
      <c r="AF13" t="s">
        <v>94</v>
      </c>
      <c r="AG13">
        <v>8</v>
      </c>
      <c r="AH13"/>
    </row>
    <row r="14" spans="1:34" x14ac:dyDescent="0.25">
      <c r="A14" t="s">
        <v>305</v>
      </c>
      <c r="B14" t="s">
        <v>120</v>
      </c>
      <c r="C14" t="s">
        <v>216</v>
      </c>
      <c r="D14" t="s">
        <v>254</v>
      </c>
      <c r="E14" s="32">
        <v>38.799999999999997</v>
      </c>
      <c r="F14" s="32">
        <v>2.983207331042383</v>
      </c>
      <c r="G14" s="32">
        <v>2.5436512027491416</v>
      </c>
      <c r="H14" s="32">
        <v>0.97186426116838442</v>
      </c>
      <c r="I14" s="32">
        <v>0.76610824742268036</v>
      </c>
      <c r="J14" s="32">
        <v>115.74844444444444</v>
      </c>
      <c r="K14" s="32">
        <v>98.693666666666687</v>
      </c>
      <c r="L14" s="32">
        <v>37.708333333333314</v>
      </c>
      <c r="M14" s="32">
        <v>29.724999999999994</v>
      </c>
      <c r="N14" s="32">
        <v>2.5999999999999961</v>
      </c>
      <c r="O14" s="32">
        <v>5.3833333333333266</v>
      </c>
      <c r="P14" s="32">
        <v>17.082888888888888</v>
      </c>
      <c r="Q14" s="32">
        <v>8.011444444444443</v>
      </c>
      <c r="R14" s="32">
        <v>9.0714444444444471</v>
      </c>
      <c r="S14" s="32">
        <v>60.957222222222249</v>
      </c>
      <c r="T14" s="32">
        <v>55.061000000000028</v>
      </c>
      <c r="U14" s="32">
        <v>5.8962222222222209</v>
      </c>
      <c r="V14" s="32">
        <v>0</v>
      </c>
      <c r="W14" s="32">
        <v>19.676555555555552</v>
      </c>
      <c r="X14" s="32">
        <v>3.9637777777777781</v>
      </c>
      <c r="Y14" s="32">
        <v>2.5999999999999961</v>
      </c>
      <c r="Z14" s="32">
        <v>0</v>
      </c>
      <c r="AA14" s="32">
        <v>0.59011111111111114</v>
      </c>
      <c r="AB14" s="32">
        <v>0.52000000000000079</v>
      </c>
      <c r="AC14" s="32">
        <v>12.002666666666666</v>
      </c>
      <c r="AD14" s="32">
        <v>0</v>
      </c>
      <c r="AE14" s="32">
        <v>0</v>
      </c>
      <c r="AF14" t="s">
        <v>22</v>
      </c>
      <c r="AG14">
        <v>8</v>
      </c>
      <c r="AH14"/>
    </row>
    <row r="15" spans="1:34" x14ac:dyDescent="0.25">
      <c r="A15" t="s">
        <v>305</v>
      </c>
      <c r="B15" t="s">
        <v>179</v>
      </c>
      <c r="C15" t="s">
        <v>235</v>
      </c>
      <c r="D15" t="s">
        <v>249</v>
      </c>
      <c r="E15" s="32">
        <v>78.944444444444443</v>
      </c>
      <c r="F15" s="32">
        <v>3.5309598874032364</v>
      </c>
      <c r="G15" s="32">
        <v>3.307722730471498</v>
      </c>
      <c r="H15" s="32">
        <v>0.73962420830401121</v>
      </c>
      <c r="I15" s="32">
        <v>0.5590752990851513</v>
      </c>
      <c r="J15" s="32">
        <v>278.7496666666666</v>
      </c>
      <c r="K15" s="32">
        <v>261.12633333333326</v>
      </c>
      <c r="L15" s="32">
        <v>58.389222222222216</v>
      </c>
      <c r="M15" s="32">
        <v>44.135888888888886</v>
      </c>
      <c r="N15" s="32">
        <v>11.403333333333327</v>
      </c>
      <c r="O15" s="32">
        <v>2.8499999999999983</v>
      </c>
      <c r="P15" s="32">
        <v>56.723999999999982</v>
      </c>
      <c r="Q15" s="32">
        <v>53.353999999999978</v>
      </c>
      <c r="R15" s="32">
        <v>3.3700000000000032</v>
      </c>
      <c r="S15" s="32">
        <v>163.63644444444444</v>
      </c>
      <c r="T15" s="32">
        <v>145.48022222222221</v>
      </c>
      <c r="U15" s="32">
        <v>18.156222222222226</v>
      </c>
      <c r="V15" s="32">
        <v>0</v>
      </c>
      <c r="W15" s="32">
        <v>25.317888888888881</v>
      </c>
      <c r="X15" s="32">
        <v>4.2358888888888879</v>
      </c>
      <c r="Y15" s="32">
        <v>2.5999999999999961</v>
      </c>
      <c r="Z15" s="32">
        <v>0</v>
      </c>
      <c r="AA15" s="32">
        <v>2.031333333333333</v>
      </c>
      <c r="AB15" s="32">
        <v>0.52000000000000079</v>
      </c>
      <c r="AC15" s="32">
        <v>15.930666666666664</v>
      </c>
      <c r="AD15" s="32">
        <v>0</v>
      </c>
      <c r="AE15" s="32">
        <v>0</v>
      </c>
      <c r="AF15" t="s">
        <v>82</v>
      </c>
      <c r="AG15">
        <v>8</v>
      </c>
      <c r="AH15"/>
    </row>
    <row r="16" spans="1:34" x14ac:dyDescent="0.25">
      <c r="A16" t="s">
        <v>305</v>
      </c>
      <c r="B16" t="s">
        <v>148</v>
      </c>
      <c r="C16" t="s">
        <v>227</v>
      </c>
      <c r="D16" t="s">
        <v>245</v>
      </c>
      <c r="E16" s="32">
        <v>67.233333333333334</v>
      </c>
      <c r="F16" s="32">
        <v>3.5955379276152697</v>
      </c>
      <c r="G16" s="32">
        <v>3.1956453478763835</v>
      </c>
      <c r="H16" s="32">
        <v>0.72517269872748302</v>
      </c>
      <c r="I16" s="32">
        <v>0.48566683192860671</v>
      </c>
      <c r="J16" s="32">
        <v>241.73999999999998</v>
      </c>
      <c r="K16" s="32">
        <v>214.85388888888886</v>
      </c>
      <c r="L16" s="32">
        <v>48.755777777777773</v>
      </c>
      <c r="M16" s="32">
        <v>32.652999999999992</v>
      </c>
      <c r="N16" s="32">
        <v>10.725</v>
      </c>
      <c r="O16" s="32">
        <v>5.3777777777777782</v>
      </c>
      <c r="P16" s="32">
        <v>44.271333333333338</v>
      </c>
      <c r="Q16" s="32">
        <v>33.488000000000007</v>
      </c>
      <c r="R16" s="32">
        <v>10.783333333333333</v>
      </c>
      <c r="S16" s="32">
        <v>148.71288888888887</v>
      </c>
      <c r="T16" s="32">
        <v>141.57088888888887</v>
      </c>
      <c r="U16" s="32">
        <v>0</v>
      </c>
      <c r="V16" s="32">
        <v>7.1420000000000012</v>
      </c>
      <c r="W16" s="32">
        <v>0</v>
      </c>
      <c r="X16" s="32">
        <v>0</v>
      </c>
      <c r="Y16" s="32">
        <v>0</v>
      </c>
      <c r="Z16" s="32">
        <v>0</v>
      </c>
      <c r="AA16" s="32">
        <v>0</v>
      </c>
      <c r="AB16" s="32">
        <v>0</v>
      </c>
      <c r="AC16" s="32">
        <v>0</v>
      </c>
      <c r="AD16" s="32">
        <v>0</v>
      </c>
      <c r="AE16" s="32">
        <v>0</v>
      </c>
      <c r="AF16" t="s">
        <v>51</v>
      </c>
      <c r="AG16">
        <v>8</v>
      </c>
      <c r="AH16"/>
    </row>
    <row r="17" spans="1:34" x14ac:dyDescent="0.25">
      <c r="A17" t="s">
        <v>305</v>
      </c>
      <c r="B17" t="s">
        <v>110</v>
      </c>
      <c r="C17" t="s">
        <v>206</v>
      </c>
      <c r="D17" t="s">
        <v>249</v>
      </c>
      <c r="E17" s="32">
        <v>39.37777777777778</v>
      </c>
      <c r="F17" s="32">
        <v>4.2549858916478547</v>
      </c>
      <c r="G17" s="32">
        <v>3.6775253950338596</v>
      </c>
      <c r="H17" s="32">
        <v>1.3586484198645599</v>
      </c>
      <c r="I17" s="32">
        <v>0.78118792325056441</v>
      </c>
      <c r="J17" s="32">
        <v>167.55188888888887</v>
      </c>
      <c r="K17" s="32">
        <v>144.81277777777777</v>
      </c>
      <c r="L17" s="32">
        <v>53.500555555555565</v>
      </c>
      <c r="M17" s="32">
        <v>30.76144444444445</v>
      </c>
      <c r="N17" s="32">
        <v>17.183555555555554</v>
      </c>
      <c r="O17" s="32">
        <v>5.5555555555555554</v>
      </c>
      <c r="P17" s="32">
        <v>14.268111111111107</v>
      </c>
      <c r="Q17" s="32">
        <v>14.268111111111107</v>
      </c>
      <c r="R17" s="32">
        <v>0</v>
      </c>
      <c r="S17" s="32">
        <v>99.783222222222179</v>
      </c>
      <c r="T17" s="32">
        <v>92.655999999999963</v>
      </c>
      <c r="U17" s="32">
        <v>7.1272222222222226</v>
      </c>
      <c r="V17" s="32">
        <v>0</v>
      </c>
      <c r="W17" s="32">
        <v>4.2666666666666666</v>
      </c>
      <c r="X17" s="32">
        <v>4</v>
      </c>
      <c r="Y17" s="32">
        <v>0.26666666666666666</v>
      </c>
      <c r="Z17" s="32">
        <v>0</v>
      </c>
      <c r="AA17" s="32">
        <v>0</v>
      </c>
      <c r="AB17" s="32">
        <v>0</v>
      </c>
      <c r="AC17" s="32">
        <v>0</v>
      </c>
      <c r="AD17" s="32">
        <v>0</v>
      </c>
      <c r="AE17" s="32">
        <v>0</v>
      </c>
      <c r="AF17" t="s">
        <v>11</v>
      </c>
      <c r="AG17">
        <v>8</v>
      </c>
      <c r="AH17"/>
    </row>
    <row r="18" spans="1:34" x14ac:dyDescent="0.25">
      <c r="A18" t="s">
        <v>305</v>
      </c>
      <c r="B18" t="s">
        <v>133</v>
      </c>
      <c r="C18" t="s">
        <v>223</v>
      </c>
      <c r="D18" t="s">
        <v>249</v>
      </c>
      <c r="E18" s="32">
        <v>92.1</v>
      </c>
      <c r="F18" s="32">
        <v>3.52620943418989</v>
      </c>
      <c r="G18" s="32">
        <v>3.3988116781276392</v>
      </c>
      <c r="H18" s="32">
        <v>0.57680178549885375</v>
      </c>
      <c r="I18" s="32">
        <v>0.44940402943660257</v>
      </c>
      <c r="J18" s="32">
        <v>324.76388888888886</v>
      </c>
      <c r="K18" s="32">
        <v>313.03055555555557</v>
      </c>
      <c r="L18" s="32">
        <v>53.123444444444431</v>
      </c>
      <c r="M18" s="32">
        <v>41.390111111111096</v>
      </c>
      <c r="N18" s="32">
        <v>6.3111111111111109</v>
      </c>
      <c r="O18" s="32">
        <v>5.4222222222222225</v>
      </c>
      <c r="P18" s="32">
        <v>69.911333333333317</v>
      </c>
      <c r="Q18" s="32">
        <v>69.911333333333317</v>
      </c>
      <c r="R18" s="32">
        <v>0</v>
      </c>
      <c r="S18" s="32">
        <v>201.72911111111111</v>
      </c>
      <c r="T18" s="32">
        <v>198.67500000000001</v>
      </c>
      <c r="U18" s="32">
        <v>3.0541111111111112</v>
      </c>
      <c r="V18" s="32">
        <v>0</v>
      </c>
      <c r="W18" s="32">
        <v>9.166666666666666E-2</v>
      </c>
      <c r="X18" s="32">
        <v>0</v>
      </c>
      <c r="Y18" s="32">
        <v>0</v>
      </c>
      <c r="Z18" s="32">
        <v>0</v>
      </c>
      <c r="AA18" s="32">
        <v>0</v>
      </c>
      <c r="AB18" s="32">
        <v>0</v>
      </c>
      <c r="AC18" s="32">
        <v>9.166666666666666E-2</v>
      </c>
      <c r="AD18" s="32">
        <v>0</v>
      </c>
      <c r="AE18" s="32">
        <v>0</v>
      </c>
      <c r="AF18" t="s">
        <v>36</v>
      </c>
      <c r="AG18">
        <v>8</v>
      </c>
      <c r="AH18"/>
    </row>
    <row r="19" spans="1:34" x14ac:dyDescent="0.25">
      <c r="A19" t="s">
        <v>305</v>
      </c>
      <c r="B19" t="s">
        <v>159</v>
      </c>
      <c r="C19" t="s">
        <v>209</v>
      </c>
      <c r="D19" t="s">
        <v>241</v>
      </c>
      <c r="E19" s="32">
        <v>27.211111111111112</v>
      </c>
      <c r="F19" s="32">
        <v>4.0734463046141283</v>
      </c>
      <c r="G19" s="32">
        <v>3.5259697835851371</v>
      </c>
      <c r="H19" s="32">
        <v>1.5247407104940793</v>
      </c>
      <c r="I19" s="32">
        <v>0.97726418946508797</v>
      </c>
      <c r="J19" s="32">
        <v>110.843</v>
      </c>
      <c r="K19" s="32">
        <v>95.945555555555572</v>
      </c>
      <c r="L19" s="32">
        <v>41.489888888888892</v>
      </c>
      <c r="M19" s="32">
        <v>26.59244444444445</v>
      </c>
      <c r="N19" s="32">
        <v>10.297222222222222</v>
      </c>
      <c r="O19" s="32">
        <v>4.6002222222222224</v>
      </c>
      <c r="P19" s="32">
        <v>15.48844444444444</v>
      </c>
      <c r="Q19" s="32">
        <v>15.48844444444444</v>
      </c>
      <c r="R19" s="32">
        <v>0</v>
      </c>
      <c r="S19" s="32">
        <v>53.864666666666672</v>
      </c>
      <c r="T19" s="32">
        <v>43.056222222222225</v>
      </c>
      <c r="U19" s="32">
        <v>10.808444444444445</v>
      </c>
      <c r="V19" s="32">
        <v>0</v>
      </c>
      <c r="W19" s="32">
        <v>0</v>
      </c>
      <c r="X19" s="32">
        <v>0</v>
      </c>
      <c r="Y19" s="32">
        <v>0</v>
      </c>
      <c r="Z19" s="32">
        <v>0</v>
      </c>
      <c r="AA19" s="32">
        <v>0</v>
      </c>
      <c r="AB19" s="32">
        <v>0</v>
      </c>
      <c r="AC19" s="32">
        <v>0</v>
      </c>
      <c r="AD19" s="32">
        <v>0</v>
      </c>
      <c r="AE19" s="32">
        <v>0</v>
      </c>
      <c r="AF19" t="s">
        <v>62</v>
      </c>
      <c r="AG19">
        <v>8</v>
      </c>
      <c r="AH19"/>
    </row>
    <row r="20" spans="1:34" x14ac:dyDescent="0.25">
      <c r="A20" t="s">
        <v>305</v>
      </c>
      <c r="B20" t="s">
        <v>114</v>
      </c>
      <c r="C20" t="s">
        <v>198</v>
      </c>
      <c r="D20" t="s">
        <v>248</v>
      </c>
      <c r="E20" s="32">
        <v>57.033333333333331</v>
      </c>
      <c r="F20" s="32">
        <v>2.573880771478668</v>
      </c>
      <c r="G20" s="32">
        <v>2.4490512370933177</v>
      </c>
      <c r="H20" s="32">
        <v>0.37991622832651462</v>
      </c>
      <c r="I20" s="32">
        <v>0.32975063315799719</v>
      </c>
      <c r="J20" s="32">
        <v>146.79700000000003</v>
      </c>
      <c r="K20" s="32">
        <v>139.67755555555556</v>
      </c>
      <c r="L20" s="32">
        <v>21.667888888888882</v>
      </c>
      <c r="M20" s="32">
        <v>18.806777777777771</v>
      </c>
      <c r="N20" s="32">
        <v>1.0888888888888888</v>
      </c>
      <c r="O20" s="32">
        <v>1.7722222222222221</v>
      </c>
      <c r="P20" s="32">
        <v>38.931999999999995</v>
      </c>
      <c r="Q20" s="32">
        <v>34.673666666666662</v>
      </c>
      <c r="R20" s="32">
        <v>4.2583333333333337</v>
      </c>
      <c r="S20" s="32">
        <v>86.197111111111141</v>
      </c>
      <c r="T20" s="32">
        <v>86.197111111111141</v>
      </c>
      <c r="U20" s="32">
        <v>0</v>
      </c>
      <c r="V20" s="32">
        <v>0</v>
      </c>
      <c r="W20" s="32">
        <v>1.6371111111111112</v>
      </c>
      <c r="X20" s="32">
        <v>0</v>
      </c>
      <c r="Y20" s="32">
        <v>0</v>
      </c>
      <c r="Z20" s="32">
        <v>0</v>
      </c>
      <c r="AA20" s="32">
        <v>0.27688888888888891</v>
      </c>
      <c r="AB20" s="32">
        <v>0</v>
      </c>
      <c r="AC20" s="32">
        <v>1.3602222222222222</v>
      </c>
      <c r="AD20" s="32">
        <v>0</v>
      </c>
      <c r="AE20" s="32">
        <v>0</v>
      </c>
      <c r="AF20" t="s">
        <v>16</v>
      </c>
      <c r="AG20">
        <v>8</v>
      </c>
      <c r="AH20"/>
    </row>
    <row r="21" spans="1:34" x14ac:dyDescent="0.25">
      <c r="A21" t="s">
        <v>305</v>
      </c>
      <c r="B21" t="s">
        <v>121</v>
      </c>
      <c r="C21" t="s">
        <v>217</v>
      </c>
      <c r="D21" t="s">
        <v>249</v>
      </c>
      <c r="E21" s="32">
        <v>53.022222222222226</v>
      </c>
      <c r="F21" s="32">
        <v>3.5693419949706611</v>
      </c>
      <c r="G21" s="32">
        <v>3.2531768650461017</v>
      </c>
      <c r="H21" s="32">
        <v>0.87622170997485316</v>
      </c>
      <c r="I21" s="32">
        <v>0.58869656328583386</v>
      </c>
      <c r="J21" s="32">
        <v>189.2544444444444</v>
      </c>
      <c r="K21" s="32">
        <v>172.49066666666664</v>
      </c>
      <c r="L21" s="32">
        <v>46.459222222222216</v>
      </c>
      <c r="M21" s="32">
        <v>31.213999999999992</v>
      </c>
      <c r="N21" s="32">
        <v>10.089666666666664</v>
      </c>
      <c r="O21" s="32">
        <v>5.1555555555555559</v>
      </c>
      <c r="P21" s="32">
        <v>32.971111111111114</v>
      </c>
      <c r="Q21" s="32">
        <v>31.452555555555559</v>
      </c>
      <c r="R21" s="32">
        <v>1.5185555555555557</v>
      </c>
      <c r="S21" s="32">
        <v>109.82411111111109</v>
      </c>
      <c r="T21" s="32">
        <v>43.976666666666659</v>
      </c>
      <c r="U21" s="32">
        <v>65.847444444444434</v>
      </c>
      <c r="V21" s="32">
        <v>0</v>
      </c>
      <c r="W21" s="32">
        <v>8.6583333333333314</v>
      </c>
      <c r="X21" s="32">
        <v>0</v>
      </c>
      <c r="Y21" s="32">
        <v>0</v>
      </c>
      <c r="Z21" s="32">
        <v>0</v>
      </c>
      <c r="AA21" s="32">
        <v>0</v>
      </c>
      <c r="AB21" s="32">
        <v>0</v>
      </c>
      <c r="AC21" s="32">
        <v>8.284111111111109</v>
      </c>
      <c r="AD21" s="32">
        <v>0.37422222222222229</v>
      </c>
      <c r="AE21" s="32">
        <v>0</v>
      </c>
      <c r="AF21" t="s">
        <v>23</v>
      </c>
      <c r="AG21">
        <v>8</v>
      </c>
      <c r="AH21"/>
    </row>
    <row r="22" spans="1:34" x14ac:dyDescent="0.25">
      <c r="A22" t="s">
        <v>305</v>
      </c>
      <c r="B22" t="s">
        <v>116</v>
      </c>
      <c r="C22" t="s">
        <v>214</v>
      </c>
      <c r="D22" t="s">
        <v>253</v>
      </c>
      <c r="E22" s="32">
        <v>32.088888888888889</v>
      </c>
      <c r="F22" s="32">
        <v>4.3254536011080313</v>
      </c>
      <c r="G22" s="32">
        <v>4.1636634349030457</v>
      </c>
      <c r="H22" s="32">
        <v>1.2597610803324102</v>
      </c>
      <c r="I22" s="32">
        <v>1.1169078947368423</v>
      </c>
      <c r="J22" s="32">
        <v>138.79899999999995</v>
      </c>
      <c r="K22" s="32">
        <v>133.60733333333329</v>
      </c>
      <c r="L22" s="32">
        <v>40.424333333333337</v>
      </c>
      <c r="M22" s="32">
        <v>35.840333333333341</v>
      </c>
      <c r="N22" s="32">
        <v>4.5839999999999996</v>
      </c>
      <c r="O22" s="32">
        <v>0</v>
      </c>
      <c r="P22" s="32">
        <v>12.483000000000001</v>
      </c>
      <c r="Q22" s="32">
        <v>11.875333333333334</v>
      </c>
      <c r="R22" s="32">
        <v>0.60766666666666669</v>
      </c>
      <c r="S22" s="32">
        <v>85.891666666666637</v>
      </c>
      <c r="T22" s="32">
        <v>23.18888888888889</v>
      </c>
      <c r="U22" s="32">
        <v>58.014999999999972</v>
      </c>
      <c r="V22" s="32">
        <v>4.6877777777777778</v>
      </c>
      <c r="W22" s="32">
        <v>0</v>
      </c>
      <c r="X22" s="32">
        <v>0</v>
      </c>
      <c r="Y22" s="32">
        <v>0</v>
      </c>
      <c r="Z22" s="32">
        <v>0</v>
      </c>
      <c r="AA22" s="32">
        <v>0</v>
      </c>
      <c r="AB22" s="32">
        <v>0</v>
      </c>
      <c r="AC22" s="32">
        <v>0</v>
      </c>
      <c r="AD22" s="32">
        <v>0</v>
      </c>
      <c r="AE22" s="32">
        <v>0</v>
      </c>
      <c r="AF22" t="s">
        <v>18</v>
      </c>
      <c r="AG22">
        <v>8</v>
      </c>
      <c r="AH22"/>
    </row>
    <row r="23" spans="1:34" x14ac:dyDescent="0.25">
      <c r="A23" t="s">
        <v>305</v>
      </c>
      <c r="B23" t="s">
        <v>170</v>
      </c>
      <c r="C23" t="s">
        <v>230</v>
      </c>
      <c r="D23" t="s">
        <v>244</v>
      </c>
      <c r="E23" s="32">
        <v>30.333333333333332</v>
      </c>
      <c r="F23" s="32">
        <v>6.003457875457876</v>
      </c>
      <c r="G23" s="32">
        <v>5.4403406593406594</v>
      </c>
      <c r="H23" s="32">
        <v>2.3821831501831507</v>
      </c>
      <c r="I23" s="32">
        <v>1.8623919413919414</v>
      </c>
      <c r="J23" s="32">
        <v>182.10488888888889</v>
      </c>
      <c r="K23" s="32">
        <v>165.02366666666666</v>
      </c>
      <c r="L23" s="32">
        <v>72.259555555555565</v>
      </c>
      <c r="M23" s="32">
        <v>56.492555555555555</v>
      </c>
      <c r="N23" s="32">
        <v>10.189222222222226</v>
      </c>
      <c r="O23" s="32">
        <v>5.5777777777777775</v>
      </c>
      <c r="P23" s="32">
        <v>12.691444444444443</v>
      </c>
      <c r="Q23" s="32">
        <v>11.377222222222221</v>
      </c>
      <c r="R23" s="32">
        <v>1.3142222222222222</v>
      </c>
      <c r="S23" s="32">
        <v>97.153888888888886</v>
      </c>
      <c r="T23" s="32">
        <v>97.153888888888886</v>
      </c>
      <c r="U23" s="32">
        <v>0</v>
      </c>
      <c r="V23" s="32">
        <v>0</v>
      </c>
      <c r="W23" s="32">
        <v>0</v>
      </c>
      <c r="X23" s="32">
        <v>0</v>
      </c>
      <c r="Y23" s="32">
        <v>0</v>
      </c>
      <c r="Z23" s="32">
        <v>0</v>
      </c>
      <c r="AA23" s="32">
        <v>0</v>
      </c>
      <c r="AB23" s="32">
        <v>0</v>
      </c>
      <c r="AC23" s="32">
        <v>0</v>
      </c>
      <c r="AD23" s="32">
        <v>0</v>
      </c>
      <c r="AE23" s="32">
        <v>0</v>
      </c>
      <c r="AF23" t="s">
        <v>73</v>
      </c>
      <c r="AG23">
        <v>8</v>
      </c>
      <c r="AH23"/>
    </row>
    <row r="24" spans="1:34" x14ac:dyDescent="0.25">
      <c r="A24" t="s">
        <v>305</v>
      </c>
      <c r="B24" t="s">
        <v>104</v>
      </c>
      <c r="C24" t="s">
        <v>208</v>
      </c>
      <c r="D24" t="s">
        <v>247</v>
      </c>
      <c r="E24" s="32">
        <v>45.333333333333336</v>
      </c>
      <c r="F24" s="32">
        <v>3.154426470588235</v>
      </c>
      <c r="G24" s="32">
        <v>2.7182524509803918</v>
      </c>
      <c r="H24" s="32">
        <v>0.77640196078431356</v>
      </c>
      <c r="I24" s="32">
        <v>0.59331372549019601</v>
      </c>
      <c r="J24" s="32">
        <v>143.00066666666666</v>
      </c>
      <c r="K24" s="32">
        <v>123.22744444444443</v>
      </c>
      <c r="L24" s="32">
        <v>35.196888888888886</v>
      </c>
      <c r="M24" s="32">
        <v>26.896888888888888</v>
      </c>
      <c r="N24" s="32">
        <v>2.5999999999999992</v>
      </c>
      <c r="O24" s="32">
        <v>5.6999999999999984</v>
      </c>
      <c r="P24" s="32">
        <v>22.994333333333334</v>
      </c>
      <c r="Q24" s="32">
        <v>11.521111111111109</v>
      </c>
      <c r="R24" s="32">
        <v>11.473222222222224</v>
      </c>
      <c r="S24" s="32">
        <v>84.809444444444438</v>
      </c>
      <c r="T24" s="32">
        <v>66.536999999999992</v>
      </c>
      <c r="U24" s="32">
        <v>18.272444444444446</v>
      </c>
      <c r="V24" s="32">
        <v>0</v>
      </c>
      <c r="W24" s="32">
        <v>3.1199999999999997</v>
      </c>
      <c r="X24" s="32">
        <v>0</v>
      </c>
      <c r="Y24" s="32">
        <v>2.5999999999999992</v>
      </c>
      <c r="Z24" s="32">
        <v>0</v>
      </c>
      <c r="AA24" s="32">
        <v>0</v>
      </c>
      <c r="AB24" s="32">
        <v>0.52000000000000046</v>
      </c>
      <c r="AC24" s="32">
        <v>0</v>
      </c>
      <c r="AD24" s="32">
        <v>0</v>
      </c>
      <c r="AE24" s="32">
        <v>0</v>
      </c>
      <c r="AF24" t="s">
        <v>5</v>
      </c>
      <c r="AG24">
        <v>8</v>
      </c>
      <c r="AH24"/>
    </row>
    <row r="25" spans="1:34" x14ac:dyDescent="0.25">
      <c r="A25" t="s">
        <v>305</v>
      </c>
      <c r="B25" t="s">
        <v>193</v>
      </c>
      <c r="C25" t="s">
        <v>240</v>
      </c>
      <c r="D25" t="s">
        <v>243</v>
      </c>
      <c r="E25" s="32">
        <v>18.577777777777779</v>
      </c>
      <c r="F25" s="32">
        <v>5.5904605263157894</v>
      </c>
      <c r="G25" s="32">
        <v>4.8796351674641141</v>
      </c>
      <c r="H25" s="32">
        <v>1.9392942583732056</v>
      </c>
      <c r="I25" s="32">
        <v>1.2284688995215309</v>
      </c>
      <c r="J25" s="32">
        <v>103.85833333333333</v>
      </c>
      <c r="K25" s="32">
        <v>90.652777777777771</v>
      </c>
      <c r="L25" s="32">
        <v>36.027777777777779</v>
      </c>
      <c r="M25" s="32">
        <v>22.822222222222223</v>
      </c>
      <c r="N25" s="32">
        <v>7.3666666666666663</v>
      </c>
      <c r="O25" s="32">
        <v>5.8388888888888886</v>
      </c>
      <c r="P25" s="32">
        <v>6.8666666666666663</v>
      </c>
      <c r="Q25" s="32">
        <v>6.8666666666666663</v>
      </c>
      <c r="R25" s="32">
        <v>0</v>
      </c>
      <c r="S25" s="32">
        <v>60.963888888888889</v>
      </c>
      <c r="T25" s="32">
        <v>57.755555555555553</v>
      </c>
      <c r="U25" s="32">
        <v>3.2083333333333335</v>
      </c>
      <c r="V25" s="32">
        <v>0</v>
      </c>
      <c r="W25" s="32">
        <v>0</v>
      </c>
      <c r="X25" s="32">
        <v>0</v>
      </c>
      <c r="Y25" s="32">
        <v>0</v>
      </c>
      <c r="Z25" s="32">
        <v>0</v>
      </c>
      <c r="AA25" s="32">
        <v>0</v>
      </c>
      <c r="AB25" s="32">
        <v>0</v>
      </c>
      <c r="AC25" s="32">
        <v>0</v>
      </c>
      <c r="AD25" s="32">
        <v>0</v>
      </c>
      <c r="AE25" s="32">
        <v>0</v>
      </c>
      <c r="AF25" t="s">
        <v>96</v>
      </c>
      <c r="AG25">
        <v>8</v>
      </c>
      <c r="AH25"/>
    </row>
    <row r="26" spans="1:34" x14ac:dyDescent="0.25">
      <c r="A26" t="s">
        <v>305</v>
      </c>
      <c r="B26" t="s">
        <v>168</v>
      </c>
      <c r="C26" t="s">
        <v>198</v>
      </c>
      <c r="D26" t="s">
        <v>248</v>
      </c>
      <c r="E26" s="32">
        <v>106.57777777777778</v>
      </c>
      <c r="F26" s="32">
        <v>4.8352616763969971</v>
      </c>
      <c r="G26" s="32">
        <v>4.4000740200166799</v>
      </c>
      <c r="H26" s="32">
        <v>1.3504535029190987</v>
      </c>
      <c r="I26" s="32">
        <v>0.91526584653878196</v>
      </c>
      <c r="J26" s="32">
        <v>515.3314444444444</v>
      </c>
      <c r="K26" s="32">
        <v>468.95011111111108</v>
      </c>
      <c r="L26" s="32">
        <v>143.92833333333328</v>
      </c>
      <c r="M26" s="32">
        <v>97.546999999999969</v>
      </c>
      <c r="N26" s="32">
        <v>41.464666666666666</v>
      </c>
      <c r="O26" s="32">
        <v>4.916666666666667</v>
      </c>
      <c r="P26" s="32">
        <v>78.706888888888898</v>
      </c>
      <c r="Q26" s="32">
        <v>78.706888888888898</v>
      </c>
      <c r="R26" s="32">
        <v>0</v>
      </c>
      <c r="S26" s="32">
        <v>292.69622222222222</v>
      </c>
      <c r="T26" s="32">
        <v>266.09033333333332</v>
      </c>
      <c r="U26" s="32">
        <v>26.605888888888895</v>
      </c>
      <c r="V26" s="32">
        <v>0</v>
      </c>
      <c r="W26" s="32">
        <v>15.651777777777776</v>
      </c>
      <c r="X26" s="32">
        <v>1.970333333333333</v>
      </c>
      <c r="Y26" s="32">
        <v>0</v>
      </c>
      <c r="Z26" s="32">
        <v>0</v>
      </c>
      <c r="AA26" s="32">
        <v>0</v>
      </c>
      <c r="AB26" s="32">
        <v>0</v>
      </c>
      <c r="AC26" s="32">
        <v>13.681444444444443</v>
      </c>
      <c r="AD26" s="32">
        <v>0</v>
      </c>
      <c r="AE26" s="32">
        <v>0</v>
      </c>
      <c r="AF26" t="s">
        <v>71</v>
      </c>
      <c r="AG26">
        <v>8</v>
      </c>
      <c r="AH26"/>
    </row>
    <row r="27" spans="1:34" x14ac:dyDescent="0.25">
      <c r="A27" t="s">
        <v>305</v>
      </c>
      <c r="B27" t="s">
        <v>102</v>
      </c>
      <c r="C27" t="s">
        <v>198</v>
      </c>
      <c r="D27" t="s">
        <v>248</v>
      </c>
      <c r="E27" s="32">
        <v>35.366666666666667</v>
      </c>
      <c r="F27" s="32">
        <v>3.7002167766258243</v>
      </c>
      <c r="G27" s="32">
        <v>3.2338328620797987</v>
      </c>
      <c r="H27" s="32">
        <v>1.0777442664153314</v>
      </c>
      <c r="I27" s="32">
        <v>0.72697455230914232</v>
      </c>
      <c r="J27" s="32">
        <v>130.86433333333332</v>
      </c>
      <c r="K27" s="32">
        <v>114.36988888888888</v>
      </c>
      <c r="L27" s="32">
        <v>38.11622222222222</v>
      </c>
      <c r="M27" s="32">
        <v>25.710666666666668</v>
      </c>
      <c r="N27" s="32">
        <v>7.6055555555555552</v>
      </c>
      <c r="O27" s="32">
        <v>4.8</v>
      </c>
      <c r="P27" s="32">
        <v>21.765777777777782</v>
      </c>
      <c r="Q27" s="32">
        <v>17.676888888888893</v>
      </c>
      <c r="R27" s="32">
        <v>4.0888888888888886</v>
      </c>
      <c r="S27" s="32">
        <v>70.982333333333315</v>
      </c>
      <c r="T27" s="32">
        <v>56.529888888888863</v>
      </c>
      <c r="U27" s="32">
        <v>14.452444444444449</v>
      </c>
      <c r="V27" s="32">
        <v>0</v>
      </c>
      <c r="W27" s="32">
        <v>0</v>
      </c>
      <c r="X27" s="32">
        <v>0</v>
      </c>
      <c r="Y27" s="32">
        <v>0</v>
      </c>
      <c r="Z27" s="32">
        <v>0</v>
      </c>
      <c r="AA27" s="32">
        <v>0</v>
      </c>
      <c r="AB27" s="32">
        <v>0</v>
      </c>
      <c r="AC27" s="32">
        <v>0</v>
      </c>
      <c r="AD27" s="32">
        <v>0</v>
      </c>
      <c r="AE27" s="32">
        <v>0</v>
      </c>
      <c r="AF27" t="s">
        <v>2</v>
      </c>
      <c r="AG27">
        <v>8</v>
      </c>
      <c r="AH27"/>
    </row>
    <row r="28" spans="1:34" x14ac:dyDescent="0.25">
      <c r="A28" t="s">
        <v>305</v>
      </c>
      <c r="B28" t="s">
        <v>98</v>
      </c>
      <c r="C28" t="s">
        <v>219</v>
      </c>
      <c r="D28" t="s">
        <v>254</v>
      </c>
      <c r="E28" s="32">
        <v>63.9</v>
      </c>
      <c r="F28" s="32">
        <v>3.910615545122587</v>
      </c>
      <c r="G28" s="32">
        <v>3.4412815162580417</v>
      </c>
      <c r="H28" s="32">
        <v>0.83851851851851833</v>
      </c>
      <c r="I28" s="32">
        <v>0.5959537471744043</v>
      </c>
      <c r="J28" s="32">
        <v>249.88833333333329</v>
      </c>
      <c r="K28" s="32">
        <v>219.89788888888887</v>
      </c>
      <c r="L28" s="32">
        <v>53.581333333333319</v>
      </c>
      <c r="M28" s="32">
        <v>38.081444444444436</v>
      </c>
      <c r="N28" s="32">
        <v>10.58322222222222</v>
      </c>
      <c r="O28" s="32">
        <v>4.916666666666667</v>
      </c>
      <c r="P28" s="32">
        <v>64.432111111111112</v>
      </c>
      <c r="Q28" s="32">
        <v>49.94155555555556</v>
      </c>
      <c r="R28" s="32">
        <v>14.490555555555552</v>
      </c>
      <c r="S28" s="32">
        <v>131.87488888888888</v>
      </c>
      <c r="T28" s="32">
        <v>131.87488888888888</v>
      </c>
      <c r="U28" s="32">
        <v>0</v>
      </c>
      <c r="V28" s="32">
        <v>0</v>
      </c>
      <c r="W28" s="32">
        <v>119.19399999999999</v>
      </c>
      <c r="X28" s="32">
        <v>24.823000000000011</v>
      </c>
      <c r="Y28" s="32">
        <v>0</v>
      </c>
      <c r="Z28" s="32">
        <v>0</v>
      </c>
      <c r="AA28" s="32">
        <v>24.043222222222212</v>
      </c>
      <c r="AB28" s="32">
        <v>0</v>
      </c>
      <c r="AC28" s="32">
        <v>70.327777777777769</v>
      </c>
      <c r="AD28" s="32">
        <v>0</v>
      </c>
      <c r="AE28" s="32">
        <v>0</v>
      </c>
      <c r="AF28" t="s">
        <v>29</v>
      </c>
      <c r="AG28">
        <v>8</v>
      </c>
      <c r="AH28"/>
    </row>
    <row r="29" spans="1:34" x14ac:dyDescent="0.25">
      <c r="A29" t="s">
        <v>305</v>
      </c>
      <c r="B29" t="s">
        <v>132</v>
      </c>
      <c r="C29" t="s">
        <v>222</v>
      </c>
      <c r="D29" t="s">
        <v>257</v>
      </c>
      <c r="E29" s="32">
        <v>30.577777777777779</v>
      </c>
      <c r="F29" s="32">
        <v>3.9451380813953492</v>
      </c>
      <c r="G29" s="32">
        <v>3.5885537790697679</v>
      </c>
      <c r="H29" s="32">
        <v>1.2888117732558135</v>
      </c>
      <c r="I29" s="32">
        <v>0.9322274709302325</v>
      </c>
      <c r="J29" s="32">
        <v>120.63355555555557</v>
      </c>
      <c r="K29" s="32">
        <v>109.73000000000002</v>
      </c>
      <c r="L29" s="32">
        <v>39.408999999999992</v>
      </c>
      <c r="M29" s="32">
        <v>28.505444444444443</v>
      </c>
      <c r="N29" s="32">
        <v>6.1313333333333313</v>
      </c>
      <c r="O29" s="32">
        <v>4.7722222222222221</v>
      </c>
      <c r="P29" s="32">
        <v>8.0078888888888873</v>
      </c>
      <c r="Q29" s="32">
        <v>8.0078888888888873</v>
      </c>
      <c r="R29" s="32">
        <v>0</v>
      </c>
      <c r="S29" s="32">
        <v>73.216666666666697</v>
      </c>
      <c r="T29" s="32">
        <v>73.216666666666697</v>
      </c>
      <c r="U29" s="32">
        <v>0</v>
      </c>
      <c r="V29" s="32">
        <v>0</v>
      </c>
      <c r="W29" s="32">
        <v>46.29377777777777</v>
      </c>
      <c r="X29" s="32">
        <v>10.615888888888888</v>
      </c>
      <c r="Y29" s="32">
        <v>0</v>
      </c>
      <c r="Z29" s="32">
        <v>0</v>
      </c>
      <c r="AA29" s="32">
        <v>0.59655555555555551</v>
      </c>
      <c r="AB29" s="32">
        <v>0</v>
      </c>
      <c r="AC29" s="32">
        <v>35.081333333333326</v>
      </c>
      <c r="AD29" s="32">
        <v>0</v>
      </c>
      <c r="AE29" s="32">
        <v>0</v>
      </c>
      <c r="AF29" t="s">
        <v>35</v>
      </c>
      <c r="AG29">
        <v>8</v>
      </c>
      <c r="AH29"/>
    </row>
    <row r="30" spans="1:34" x14ac:dyDescent="0.25">
      <c r="A30" t="s">
        <v>305</v>
      </c>
      <c r="B30" t="s">
        <v>100</v>
      </c>
      <c r="C30" t="s">
        <v>205</v>
      </c>
      <c r="D30" t="s">
        <v>248</v>
      </c>
      <c r="E30" s="32">
        <v>108.7</v>
      </c>
      <c r="F30" s="32">
        <v>3.9773729939691287</v>
      </c>
      <c r="G30" s="32">
        <v>3.8248144740877024</v>
      </c>
      <c r="H30" s="32">
        <v>1.0030082796688133</v>
      </c>
      <c r="I30" s="32">
        <v>0.90774097924971886</v>
      </c>
      <c r="J30" s="32">
        <v>432.3404444444443</v>
      </c>
      <c r="K30" s="32">
        <v>415.75733333333324</v>
      </c>
      <c r="L30" s="32">
        <v>109.027</v>
      </c>
      <c r="M30" s="32">
        <v>98.671444444444447</v>
      </c>
      <c r="N30" s="32">
        <v>6.0888888888888886</v>
      </c>
      <c r="O30" s="32">
        <v>4.2666666666666666</v>
      </c>
      <c r="P30" s="32">
        <v>53.647333333333322</v>
      </c>
      <c r="Q30" s="32">
        <v>47.419777777777767</v>
      </c>
      <c r="R30" s="32">
        <v>6.227555555555556</v>
      </c>
      <c r="S30" s="32">
        <v>269.66611111111104</v>
      </c>
      <c r="T30" s="32">
        <v>231.5079999999999</v>
      </c>
      <c r="U30" s="32">
        <v>38.158111111111111</v>
      </c>
      <c r="V30" s="32">
        <v>0</v>
      </c>
      <c r="W30" s="32">
        <v>24.400444444444446</v>
      </c>
      <c r="X30" s="32">
        <v>0.6</v>
      </c>
      <c r="Y30" s="32">
        <v>0</v>
      </c>
      <c r="Z30" s="32">
        <v>0</v>
      </c>
      <c r="AA30" s="32">
        <v>0</v>
      </c>
      <c r="AB30" s="32">
        <v>0</v>
      </c>
      <c r="AC30" s="32">
        <v>23.800444444444445</v>
      </c>
      <c r="AD30" s="32">
        <v>0</v>
      </c>
      <c r="AE30" s="32">
        <v>0</v>
      </c>
      <c r="AF30" t="s">
        <v>0</v>
      </c>
      <c r="AG30">
        <v>8</v>
      </c>
      <c r="AH30"/>
    </row>
    <row r="31" spans="1:34" x14ac:dyDescent="0.25">
      <c r="A31" t="s">
        <v>305</v>
      </c>
      <c r="B31" t="s">
        <v>99</v>
      </c>
      <c r="C31" t="s">
        <v>212</v>
      </c>
      <c r="D31" t="s">
        <v>249</v>
      </c>
      <c r="E31" s="32">
        <v>70.2</v>
      </c>
      <c r="F31" s="32">
        <v>3.3313168724279829</v>
      </c>
      <c r="G31" s="32">
        <v>3.1079613801836019</v>
      </c>
      <c r="H31" s="32">
        <v>0.89850427350427353</v>
      </c>
      <c r="I31" s="32">
        <v>0.67514878125989253</v>
      </c>
      <c r="J31" s="32">
        <v>233.85844444444442</v>
      </c>
      <c r="K31" s="32">
        <v>218.17888888888885</v>
      </c>
      <c r="L31" s="32">
        <v>63.075000000000003</v>
      </c>
      <c r="M31" s="32">
        <v>47.395444444444458</v>
      </c>
      <c r="N31" s="32">
        <v>10.790666666666663</v>
      </c>
      <c r="O31" s="32">
        <v>4.8888888888888893</v>
      </c>
      <c r="P31" s="32">
        <v>42.149666666666661</v>
      </c>
      <c r="Q31" s="32">
        <v>42.149666666666661</v>
      </c>
      <c r="R31" s="32">
        <v>0</v>
      </c>
      <c r="S31" s="32">
        <v>128.63377777777774</v>
      </c>
      <c r="T31" s="32">
        <v>96.936444444444433</v>
      </c>
      <c r="U31" s="32">
        <v>30.454888888888881</v>
      </c>
      <c r="V31" s="32">
        <v>1.2424444444444445</v>
      </c>
      <c r="W31" s="32">
        <v>0</v>
      </c>
      <c r="X31" s="32">
        <v>0</v>
      </c>
      <c r="Y31" s="32">
        <v>0</v>
      </c>
      <c r="Z31" s="32">
        <v>0</v>
      </c>
      <c r="AA31" s="32">
        <v>0</v>
      </c>
      <c r="AB31" s="32">
        <v>0</v>
      </c>
      <c r="AC31" s="32">
        <v>0</v>
      </c>
      <c r="AD31" s="32">
        <v>0</v>
      </c>
      <c r="AE31" s="32">
        <v>0</v>
      </c>
      <c r="AF31" t="s">
        <v>14</v>
      </c>
      <c r="AG31">
        <v>8</v>
      </c>
      <c r="AH31"/>
    </row>
    <row r="32" spans="1:34" x14ac:dyDescent="0.25">
      <c r="A32" t="s">
        <v>305</v>
      </c>
      <c r="B32" t="s">
        <v>134</v>
      </c>
      <c r="C32" t="s">
        <v>206</v>
      </c>
      <c r="D32" t="s">
        <v>249</v>
      </c>
      <c r="E32" s="32">
        <v>74.855555555555554</v>
      </c>
      <c r="F32" s="32">
        <v>4.0962371975656824</v>
      </c>
      <c r="G32" s="32">
        <v>3.935414873088912</v>
      </c>
      <c r="H32" s="32">
        <v>1.0700103903814757</v>
      </c>
      <c r="I32" s="32">
        <v>0.90918806590470569</v>
      </c>
      <c r="J32" s="32">
        <v>306.62611111111113</v>
      </c>
      <c r="K32" s="32">
        <v>294.58766666666668</v>
      </c>
      <c r="L32" s="32">
        <v>80.096222222222238</v>
      </c>
      <c r="M32" s="32">
        <v>68.057777777777801</v>
      </c>
      <c r="N32" s="32">
        <v>6.349555555555555</v>
      </c>
      <c r="O32" s="32">
        <v>5.6888888888888891</v>
      </c>
      <c r="P32" s="32">
        <v>34.850222222222229</v>
      </c>
      <c r="Q32" s="32">
        <v>34.850222222222229</v>
      </c>
      <c r="R32" s="32">
        <v>0</v>
      </c>
      <c r="S32" s="32">
        <v>191.67966666666661</v>
      </c>
      <c r="T32" s="32">
        <v>151.27377777777772</v>
      </c>
      <c r="U32" s="32">
        <v>40.405888888888896</v>
      </c>
      <c r="V32" s="32">
        <v>0</v>
      </c>
      <c r="W32" s="32">
        <v>30.560111111111116</v>
      </c>
      <c r="X32" s="32">
        <v>2.2222222222222223E-2</v>
      </c>
      <c r="Y32" s="32">
        <v>0</v>
      </c>
      <c r="Z32" s="32">
        <v>0</v>
      </c>
      <c r="AA32" s="32">
        <v>0</v>
      </c>
      <c r="AB32" s="32">
        <v>0</v>
      </c>
      <c r="AC32" s="32">
        <v>30.537888888888894</v>
      </c>
      <c r="AD32" s="32">
        <v>0</v>
      </c>
      <c r="AE32" s="32">
        <v>0</v>
      </c>
      <c r="AF32" t="s">
        <v>37</v>
      </c>
      <c r="AG32">
        <v>8</v>
      </c>
      <c r="AH32"/>
    </row>
    <row r="33" spans="1:34" x14ac:dyDescent="0.25">
      <c r="A33" t="s">
        <v>305</v>
      </c>
      <c r="B33" t="s">
        <v>129</v>
      </c>
      <c r="C33" t="s">
        <v>221</v>
      </c>
      <c r="D33" t="s">
        <v>241</v>
      </c>
      <c r="E33" s="32">
        <v>35.755555555555553</v>
      </c>
      <c r="F33" s="32">
        <v>3.4954661280298329</v>
      </c>
      <c r="G33" s="32">
        <v>3.2052237414543203</v>
      </c>
      <c r="H33" s="32">
        <v>1.1231696706028593</v>
      </c>
      <c r="I33" s="32">
        <v>0.83292728402734673</v>
      </c>
      <c r="J33" s="32">
        <v>124.98233333333334</v>
      </c>
      <c r="K33" s="32">
        <v>114.60455555555558</v>
      </c>
      <c r="L33" s="32">
        <v>40.159555555555571</v>
      </c>
      <c r="M33" s="32">
        <v>29.781777777777794</v>
      </c>
      <c r="N33" s="32">
        <v>7.2277777777777787</v>
      </c>
      <c r="O33" s="32">
        <v>3.15</v>
      </c>
      <c r="P33" s="32">
        <v>18.69444444444445</v>
      </c>
      <c r="Q33" s="32">
        <v>18.69444444444445</v>
      </c>
      <c r="R33" s="32">
        <v>0</v>
      </c>
      <c r="S33" s="32">
        <v>66.12833333333333</v>
      </c>
      <c r="T33" s="32">
        <v>64.043444444444447</v>
      </c>
      <c r="U33" s="32">
        <v>2.084888888888889</v>
      </c>
      <c r="V33" s="32">
        <v>0</v>
      </c>
      <c r="W33" s="32">
        <v>0</v>
      </c>
      <c r="X33" s="32">
        <v>0</v>
      </c>
      <c r="Y33" s="32">
        <v>0</v>
      </c>
      <c r="Z33" s="32">
        <v>0</v>
      </c>
      <c r="AA33" s="32">
        <v>0</v>
      </c>
      <c r="AB33" s="32">
        <v>0</v>
      </c>
      <c r="AC33" s="32">
        <v>0</v>
      </c>
      <c r="AD33" s="32">
        <v>0</v>
      </c>
      <c r="AE33" s="32">
        <v>0</v>
      </c>
      <c r="AF33" t="s">
        <v>32</v>
      </c>
      <c r="AG33">
        <v>8</v>
      </c>
      <c r="AH33"/>
    </row>
    <row r="34" spans="1:34" x14ac:dyDescent="0.25">
      <c r="A34" t="s">
        <v>305</v>
      </c>
      <c r="B34" t="s">
        <v>167</v>
      </c>
      <c r="C34" t="s">
        <v>200</v>
      </c>
      <c r="D34" t="s">
        <v>249</v>
      </c>
      <c r="E34" s="32">
        <v>30.555555555555557</v>
      </c>
      <c r="F34" s="32">
        <v>4.4432727272727277</v>
      </c>
      <c r="G34" s="32">
        <v>4.0054545454545449</v>
      </c>
      <c r="H34" s="32">
        <v>1.9792727272727273</v>
      </c>
      <c r="I34" s="32">
        <v>1.5501818181818181</v>
      </c>
      <c r="J34" s="32">
        <v>135.76666666666668</v>
      </c>
      <c r="K34" s="32">
        <v>122.38888888888889</v>
      </c>
      <c r="L34" s="32">
        <v>60.477777777777781</v>
      </c>
      <c r="M34" s="32">
        <v>47.366666666666667</v>
      </c>
      <c r="N34" s="32">
        <v>7.4222222222222225</v>
      </c>
      <c r="O34" s="32">
        <v>5.6888888888888891</v>
      </c>
      <c r="P34" s="32">
        <v>12.711111111111112</v>
      </c>
      <c r="Q34" s="32">
        <v>12.444444444444445</v>
      </c>
      <c r="R34" s="32">
        <v>0.26666666666666666</v>
      </c>
      <c r="S34" s="32">
        <v>62.577777777777776</v>
      </c>
      <c r="T34" s="32">
        <v>62.577777777777776</v>
      </c>
      <c r="U34" s="32">
        <v>0</v>
      </c>
      <c r="V34" s="32">
        <v>0</v>
      </c>
      <c r="W34" s="32">
        <v>0</v>
      </c>
      <c r="X34" s="32">
        <v>0</v>
      </c>
      <c r="Y34" s="32">
        <v>0</v>
      </c>
      <c r="Z34" s="32">
        <v>0</v>
      </c>
      <c r="AA34" s="32">
        <v>0</v>
      </c>
      <c r="AB34" s="32">
        <v>0</v>
      </c>
      <c r="AC34" s="32">
        <v>0</v>
      </c>
      <c r="AD34" s="32">
        <v>0</v>
      </c>
      <c r="AE34" s="32">
        <v>0</v>
      </c>
      <c r="AF34" t="s">
        <v>70</v>
      </c>
      <c r="AG34">
        <v>8</v>
      </c>
      <c r="AH34"/>
    </row>
    <row r="35" spans="1:34" x14ac:dyDescent="0.25">
      <c r="A35" t="s">
        <v>305</v>
      </c>
      <c r="B35" t="s">
        <v>136</v>
      </c>
      <c r="C35" t="s">
        <v>225</v>
      </c>
      <c r="D35" t="s">
        <v>244</v>
      </c>
      <c r="E35" s="32">
        <v>41.3</v>
      </c>
      <c r="F35" s="32">
        <v>3.9330078019908514</v>
      </c>
      <c r="G35" s="32">
        <v>3.5671240247511422</v>
      </c>
      <c r="H35" s="32">
        <v>1.1612429378531075</v>
      </c>
      <c r="I35" s="32">
        <v>0.91909604519774035</v>
      </c>
      <c r="J35" s="32">
        <v>162.43322222222216</v>
      </c>
      <c r="K35" s="32">
        <v>147.32222222222217</v>
      </c>
      <c r="L35" s="32">
        <v>47.95933333333334</v>
      </c>
      <c r="M35" s="32">
        <v>37.958666666666673</v>
      </c>
      <c r="N35" s="32">
        <v>4.8552222222222223</v>
      </c>
      <c r="O35" s="32">
        <v>5.1454444444444452</v>
      </c>
      <c r="P35" s="32">
        <v>26.507777777777779</v>
      </c>
      <c r="Q35" s="32">
        <v>21.397444444444446</v>
      </c>
      <c r="R35" s="32">
        <v>5.1103333333333332</v>
      </c>
      <c r="S35" s="32">
        <v>87.966111111111061</v>
      </c>
      <c r="T35" s="32">
        <v>80.353777777777722</v>
      </c>
      <c r="U35" s="32">
        <v>7.6123333333333356</v>
      </c>
      <c r="V35" s="32">
        <v>0</v>
      </c>
      <c r="W35" s="32">
        <v>52.793333333333337</v>
      </c>
      <c r="X35" s="32">
        <v>5.7705555555555561</v>
      </c>
      <c r="Y35" s="32">
        <v>0</v>
      </c>
      <c r="Z35" s="32">
        <v>0</v>
      </c>
      <c r="AA35" s="32">
        <v>3.4636666666666662</v>
      </c>
      <c r="AB35" s="32">
        <v>0</v>
      </c>
      <c r="AC35" s="32">
        <v>43.559111111111115</v>
      </c>
      <c r="AD35" s="32">
        <v>0</v>
      </c>
      <c r="AE35" s="32">
        <v>0</v>
      </c>
      <c r="AF35" t="s">
        <v>39</v>
      </c>
      <c r="AG35">
        <v>8</v>
      </c>
      <c r="AH35"/>
    </row>
    <row r="36" spans="1:34" x14ac:dyDescent="0.25">
      <c r="A36" t="s">
        <v>305</v>
      </c>
      <c r="B36" t="s">
        <v>147</v>
      </c>
      <c r="C36" t="s">
        <v>206</v>
      </c>
      <c r="D36" t="s">
        <v>249</v>
      </c>
      <c r="E36" s="32">
        <v>53.155555555555559</v>
      </c>
      <c r="F36" s="32">
        <v>3.9357629598662203</v>
      </c>
      <c r="G36" s="32">
        <v>3.6051943979933112</v>
      </c>
      <c r="H36" s="32">
        <v>0.98611204013377907</v>
      </c>
      <c r="I36" s="32">
        <v>0.65554347826086934</v>
      </c>
      <c r="J36" s="32">
        <v>209.20766666666665</v>
      </c>
      <c r="K36" s="32">
        <v>191.63611111111112</v>
      </c>
      <c r="L36" s="32">
        <v>52.417333333333325</v>
      </c>
      <c r="M36" s="32">
        <v>34.845777777777769</v>
      </c>
      <c r="N36" s="32">
        <v>11.882666666666669</v>
      </c>
      <c r="O36" s="32">
        <v>5.6888888888888891</v>
      </c>
      <c r="P36" s="32">
        <v>44.870111111111129</v>
      </c>
      <c r="Q36" s="32">
        <v>44.870111111111129</v>
      </c>
      <c r="R36" s="32">
        <v>0</v>
      </c>
      <c r="S36" s="32">
        <v>111.92022222222219</v>
      </c>
      <c r="T36" s="32">
        <v>111.8313333333333</v>
      </c>
      <c r="U36" s="32">
        <v>8.8888888888888892E-2</v>
      </c>
      <c r="V36" s="32">
        <v>0</v>
      </c>
      <c r="W36" s="32">
        <v>21.692111111111114</v>
      </c>
      <c r="X36" s="32">
        <v>9.78888888888889E-2</v>
      </c>
      <c r="Y36" s="32">
        <v>0</v>
      </c>
      <c r="Z36" s="32">
        <v>0</v>
      </c>
      <c r="AA36" s="32">
        <v>0</v>
      </c>
      <c r="AB36" s="32">
        <v>0</v>
      </c>
      <c r="AC36" s="32">
        <v>21.594222222222225</v>
      </c>
      <c r="AD36" s="32">
        <v>0</v>
      </c>
      <c r="AE36" s="32">
        <v>0</v>
      </c>
      <c r="AF36" t="s">
        <v>50</v>
      </c>
      <c r="AG36">
        <v>8</v>
      </c>
      <c r="AH36"/>
    </row>
    <row r="37" spans="1:34" x14ac:dyDescent="0.25">
      <c r="A37" t="s">
        <v>305</v>
      </c>
      <c r="B37" t="s">
        <v>190</v>
      </c>
      <c r="C37" t="s">
        <v>238</v>
      </c>
      <c r="D37" t="s">
        <v>249</v>
      </c>
      <c r="E37" s="32">
        <v>36.822222222222223</v>
      </c>
      <c r="F37" s="32">
        <v>2.0550784550392271</v>
      </c>
      <c r="G37" s="32">
        <v>1.8143723596861796</v>
      </c>
      <c r="H37" s="32">
        <v>0.49861496680748335</v>
      </c>
      <c r="I37" s="32">
        <v>0.34411888955944475</v>
      </c>
      <c r="J37" s="32">
        <v>75.672555555555547</v>
      </c>
      <c r="K37" s="32">
        <v>66.809222222222218</v>
      </c>
      <c r="L37" s="32">
        <v>18.360111111111109</v>
      </c>
      <c r="M37" s="32">
        <v>12.671222222222221</v>
      </c>
      <c r="N37" s="32">
        <v>0</v>
      </c>
      <c r="O37" s="32">
        <v>5.6888888888888891</v>
      </c>
      <c r="P37" s="32">
        <v>12.59577777777778</v>
      </c>
      <c r="Q37" s="32">
        <v>9.4213333333333349</v>
      </c>
      <c r="R37" s="32">
        <v>3.1744444444444442</v>
      </c>
      <c r="S37" s="32">
        <v>44.716666666666661</v>
      </c>
      <c r="T37" s="32">
        <v>39.004111111111108</v>
      </c>
      <c r="U37" s="32">
        <v>5.7125555555555554</v>
      </c>
      <c r="V37" s="32">
        <v>0</v>
      </c>
      <c r="W37" s="32">
        <v>0</v>
      </c>
      <c r="X37" s="32">
        <v>0</v>
      </c>
      <c r="Y37" s="32">
        <v>0</v>
      </c>
      <c r="Z37" s="32">
        <v>0</v>
      </c>
      <c r="AA37" s="32">
        <v>0</v>
      </c>
      <c r="AB37" s="32">
        <v>0</v>
      </c>
      <c r="AC37" s="32">
        <v>0</v>
      </c>
      <c r="AD37" s="32">
        <v>0</v>
      </c>
      <c r="AE37" s="32">
        <v>0</v>
      </c>
      <c r="AF37" t="s">
        <v>93</v>
      </c>
      <c r="AG37">
        <v>8</v>
      </c>
      <c r="AH37"/>
    </row>
    <row r="38" spans="1:34" x14ac:dyDescent="0.25">
      <c r="A38" t="s">
        <v>305</v>
      </c>
      <c r="B38" t="s">
        <v>141</v>
      </c>
      <c r="C38" t="s">
        <v>197</v>
      </c>
      <c r="D38" t="s">
        <v>251</v>
      </c>
      <c r="E38" s="32">
        <v>7.3888888888888893</v>
      </c>
      <c r="F38" s="32">
        <v>8.3748120300751889</v>
      </c>
      <c r="G38" s="32">
        <v>8.3748120300751889</v>
      </c>
      <c r="H38" s="32">
        <v>3.7248120300751877</v>
      </c>
      <c r="I38" s="32">
        <v>3.7248120300751877</v>
      </c>
      <c r="J38" s="32">
        <v>61.88055555555556</v>
      </c>
      <c r="K38" s="32">
        <v>61.88055555555556</v>
      </c>
      <c r="L38" s="32">
        <v>27.522222222222222</v>
      </c>
      <c r="M38" s="32">
        <v>27.522222222222222</v>
      </c>
      <c r="N38" s="32">
        <v>0</v>
      </c>
      <c r="O38" s="32">
        <v>0</v>
      </c>
      <c r="P38" s="32">
        <v>18.327777777777779</v>
      </c>
      <c r="Q38" s="32">
        <v>18.327777777777779</v>
      </c>
      <c r="R38" s="32">
        <v>0</v>
      </c>
      <c r="S38" s="32">
        <v>16.030555555555555</v>
      </c>
      <c r="T38" s="32">
        <v>16.030555555555555</v>
      </c>
      <c r="U38" s="32">
        <v>0</v>
      </c>
      <c r="V38" s="32">
        <v>0</v>
      </c>
      <c r="W38" s="32">
        <v>0</v>
      </c>
      <c r="X38" s="32">
        <v>0</v>
      </c>
      <c r="Y38" s="32">
        <v>0</v>
      </c>
      <c r="Z38" s="32">
        <v>0</v>
      </c>
      <c r="AA38" s="32">
        <v>0</v>
      </c>
      <c r="AB38" s="32">
        <v>0</v>
      </c>
      <c r="AC38" s="32">
        <v>0</v>
      </c>
      <c r="AD38" s="32">
        <v>0</v>
      </c>
      <c r="AE38" s="32">
        <v>0</v>
      </c>
      <c r="AF38" t="s">
        <v>44</v>
      </c>
      <c r="AG38">
        <v>8</v>
      </c>
      <c r="AH38"/>
    </row>
    <row r="39" spans="1:34" x14ac:dyDescent="0.25">
      <c r="A39" t="s">
        <v>305</v>
      </c>
      <c r="B39" t="s">
        <v>192</v>
      </c>
      <c r="C39" t="s">
        <v>198</v>
      </c>
      <c r="D39" t="s">
        <v>248</v>
      </c>
      <c r="E39" s="32">
        <v>64.25555555555556</v>
      </c>
      <c r="F39" s="32">
        <v>2.6058758429880684</v>
      </c>
      <c r="G39" s="32">
        <v>2.6058758429880684</v>
      </c>
      <c r="H39" s="32">
        <v>0.21521528618364169</v>
      </c>
      <c r="I39" s="32">
        <v>0.21521528618364169</v>
      </c>
      <c r="J39" s="32">
        <v>167.44200000000001</v>
      </c>
      <c r="K39" s="32">
        <v>167.44200000000001</v>
      </c>
      <c r="L39" s="32">
        <v>13.828777777777777</v>
      </c>
      <c r="M39" s="32">
        <v>13.828777777777777</v>
      </c>
      <c r="N39" s="32">
        <v>0</v>
      </c>
      <c r="O39" s="32">
        <v>0</v>
      </c>
      <c r="P39" s="32">
        <v>43.32011111111111</v>
      </c>
      <c r="Q39" s="32">
        <v>43.32011111111111</v>
      </c>
      <c r="R39" s="32">
        <v>0</v>
      </c>
      <c r="S39" s="32">
        <v>110.29311111111112</v>
      </c>
      <c r="T39" s="32">
        <v>110.29311111111112</v>
      </c>
      <c r="U39" s="32">
        <v>0</v>
      </c>
      <c r="V39" s="32">
        <v>0</v>
      </c>
      <c r="W39" s="32">
        <v>4.7269999999999994</v>
      </c>
      <c r="X39" s="32">
        <v>0.84544444444444444</v>
      </c>
      <c r="Y39" s="32">
        <v>0</v>
      </c>
      <c r="Z39" s="32">
        <v>0</v>
      </c>
      <c r="AA39" s="32">
        <v>0.20533333333333334</v>
      </c>
      <c r="AB39" s="32">
        <v>0</v>
      </c>
      <c r="AC39" s="32">
        <v>3.6762222222222216</v>
      </c>
      <c r="AD39" s="32">
        <v>0</v>
      </c>
      <c r="AE39" s="32">
        <v>0</v>
      </c>
      <c r="AF39" t="s">
        <v>95</v>
      </c>
      <c r="AG39">
        <v>8</v>
      </c>
      <c r="AH39"/>
    </row>
    <row r="40" spans="1:34" x14ac:dyDescent="0.25">
      <c r="A40" t="s">
        <v>305</v>
      </c>
      <c r="B40" t="s">
        <v>188</v>
      </c>
      <c r="C40" t="s">
        <v>206</v>
      </c>
      <c r="D40" t="s">
        <v>249</v>
      </c>
      <c r="E40" s="32">
        <v>33.333333333333336</v>
      </c>
      <c r="F40" s="32">
        <v>2.507986666666667</v>
      </c>
      <c r="G40" s="32">
        <v>2.1703166666666669</v>
      </c>
      <c r="H40" s="32">
        <v>0.90477666666666656</v>
      </c>
      <c r="I40" s="32">
        <v>0.56710666666666665</v>
      </c>
      <c r="J40" s="32">
        <v>83.599555555555568</v>
      </c>
      <c r="K40" s="32">
        <v>72.343888888888898</v>
      </c>
      <c r="L40" s="32">
        <v>30.159222222222223</v>
      </c>
      <c r="M40" s="32">
        <v>18.903555555555556</v>
      </c>
      <c r="N40" s="32">
        <v>5.0723333333333338</v>
      </c>
      <c r="O40" s="32">
        <v>6.1833333333333336</v>
      </c>
      <c r="P40" s="32">
        <v>3.2591111111111117</v>
      </c>
      <c r="Q40" s="32">
        <v>3.2591111111111117</v>
      </c>
      <c r="R40" s="32">
        <v>0</v>
      </c>
      <c r="S40" s="32">
        <v>50.181222222222239</v>
      </c>
      <c r="T40" s="32">
        <v>48.840333333333348</v>
      </c>
      <c r="U40" s="32">
        <v>1.3408888888888888</v>
      </c>
      <c r="V40" s="32">
        <v>0</v>
      </c>
      <c r="W40" s="32">
        <v>6.479666666666664</v>
      </c>
      <c r="X40" s="32">
        <v>0</v>
      </c>
      <c r="Y40" s="32">
        <v>0</v>
      </c>
      <c r="Z40" s="32">
        <v>0</v>
      </c>
      <c r="AA40" s="32">
        <v>0</v>
      </c>
      <c r="AB40" s="32">
        <v>0</v>
      </c>
      <c r="AC40" s="32">
        <v>6.479666666666664</v>
      </c>
      <c r="AD40" s="32">
        <v>0</v>
      </c>
      <c r="AE40" s="32">
        <v>0</v>
      </c>
      <c r="AF40" t="s">
        <v>91</v>
      </c>
      <c r="AG40">
        <v>8</v>
      </c>
      <c r="AH40"/>
    </row>
    <row r="41" spans="1:34" x14ac:dyDescent="0.25">
      <c r="A41" t="s">
        <v>305</v>
      </c>
      <c r="B41" t="s">
        <v>181</v>
      </c>
      <c r="C41" t="s">
        <v>236</v>
      </c>
      <c r="D41" t="s">
        <v>251</v>
      </c>
      <c r="E41" s="32">
        <v>42.444444444444443</v>
      </c>
      <c r="F41" s="32">
        <v>5.2178272251308915</v>
      </c>
      <c r="G41" s="32">
        <v>4.5006439790575925</v>
      </c>
      <c r="H41" s="32">
        <v>1.3481910994764403</v>
      </c>
      <c r="I41" s="32">
        <v>1.0981910994764401</v>
      </c>
      <c r="J41" s="32">
        <v>221.46777777777783</v>
      </c>
      <c r="K41" s="32">
        <v>191.02733333333336</v>
      </c>
      <c r="L41" s="32">
        <v>57.22322222222224</v>
      </c>
      <c r="M41" s="32">
        <v>46.612111111111126</v>
      </c>
      <c r="N41" s="32">
        <v>5.2777777777777777</v>
      </c>
      <c r="O41" s="32">
        <v>5.333333333333333</v>
      </c>
      <c r="P41" s="32">
        <v>19.829333333333334</v>
      </c>
      <c r="Q41" s="32">
        <v>0</v>
      </c>
      <c r="R41" s="32">
        <v>19.829333333333334</v>
      </c>
      <c r="S41" s="32">
        <v>144.41522222222224</v>
      </c>
      <c r="T41" s="32">
        <v>144.41522222222224</v>
      </c>
      <c r="U41" s="32">
        <v>0</v>
      </c>
      <c r="V41" s="32">
        <v>0</v>
      </c>
      <c r="W41" s="32">
        <v>7.5954444444444444</v>
      </c>
      <c r="X41" s="32">
        <v>0</v>
      </c>
      <c r="Y41" s="32">
        <v>0</v>
      </c>
      <c r="Z41" s="32">
        <v>0</v>
      </c>
      <c r="AA41" s="32">
        <v>0</v>
      </c>
      <c r="AB41" s="32">
        <v>0</v>
      </c>
      <c r="AC41" s="32">
        <v>7.5954444444444444</v>
      </c>
      <c r="AD41" s="32">
        <v>0</v>
      </c>
      <c r="AE41" s="32">
        <v>0</v>
      </c>
      <c r="AF41" t="s">
        <v>84</v>
      </c>
      <c r="AG41">
        <v>8</v>
      </c>
      <c r="AH41"/>
    </row>
    <row r="42" spans="1:34" x14ac:dyDescent="0.25">
      <c r="A42" t="s">
        <v>305</v>
      </c>
      <c r="B42" t="s">
        <v>157</v>
      </c>
      <c r="C42" t="s">
        <v>206</v>
      </c>
      <c r="D42" t="s">
        <v>249</v>
      </c>
      <c r="E42" s="32">
        <v>31.133333333333333</v>
      </c>
      <c r="F42" s="32">
        <v>3.2259850107066379</v>
      </c>
      <c r="G42" s="32">
        <v>2.8156174161313348</v>
      </c>
      <c r="H42" s="32">
        <v>0.9027444682369733</v>
      </c>
      <c r="I42" s="32">
        <v>0.63614917915774449</v>
      </c>
      <c r="J42" s="32">
        <v>100.43566666666666</v>
      </c>
      <c r="K42" s="32">
        <v>87.659555555555556</v>
      </c>
      <c r="L42" s="32">
        <v>28.105444444444434</v>
      </c>
      <c r="M42" s="32">
        <v>19.805444444444444</v>
      </c>
      <c r="N42" s="32">
        <v>2.5999999999999961</v>
      </c>
      <c r="O42" s="32">
        <v>5.6999999999999922</v>
      </c>
      <c r="P42" s="32">
        <v>20.30777777777778</v>
      </c>
      <c r="Q42" s="32">
        <v>15.831666666666669</v>
      </c>
      <c r="R42" s="32">
        <v>4.47611111111111</v>
      </c>
      <c r="S42" s="32">
        <v>52.022444444444453</v>
      </c>
      <c r="T42" s="32">
        <v>31.90111111111111</v>
      </c>
      <c r="U42" s="32">
        <v>20.121333333333343</v>
      </c>
      <c r="V42" s="32">
        <v>0</v>
      </c>
      <c r="W42" s="32">
        <v>7.6442222222222185</v>
      </c>
      <c r="X42" s="32">
        <v>2.0949999999999998</v>
      </c>
      <c r="Y42" s="32">
        <v>2.5999999999999961</v>
      </c>
      <c r="Z42" s="32">
        <v>0</v>
      </c>
      <c r="AA42" s="32">
        <v>1.336111111111111</v>
      </c>
      <c r="AB42" s="32">
        <v>0.52000000000000079</v>
      </c>
      <c r="AC42" s="32">
        <v>1.0931111111111111</v>
      </c>
      <c r="AD42" s="32">
        <v>0</v>
      </c>
      <c r="AE42" s="32">
        <v>0</v>
      </c>
      <c r="AF42" t="s">
        <v>60</v>
      </c>
      <c r="AG42">
        <v>8</v>
      </c>
      <c r="AH42"/>
    </row>
    <row r="43" spans="1:34" x14ac:dyDescent="0.25">
      <c r="A43" t="s">
        <v>305</v>
      </c>
      <c r="B43" t="s">
        <v>187</v>
      </c>
      <c r="C43" t="s">
        <v>200</v>
      </c>
      <c r="D43" t="s">
        <v>249</v>
      </c>
      <c r="E43" s="32">
        <v>36.133333333333333</v>
      </c>
      <c r="F43" s="32">
        <v>5.1995172201722015</v>
      </c>
      <c r="G43" s="32">
        <v>5.0359255842558417</v>
      </c>
      <c r="H43" s="32">
        <v>0.97791205412054094</v>
      </c>
      <c r="I43" s="32">
        <v>0.81432041820418188</v>
      </c>
      <c r="J43" s="32">
        <v>187.87588888888888</v>
      </c>
      <c r="K43" s="32">
        <v>181.96477777777775</v>
      </c>
      <c r="L43" s="32">
        <v>35.335222222222214</v>
      </c>
      <c r="M43" s="32">
        <v>29.424111111111106</v>
      </c>
      <c r="N43" s="32">
        <v>0.31111111111111112</v>
      </c>
      <c r="O43" s="32">
        <v>5.6</v>
      </c>
      <c r="P43" s="32">
        <v>27.524333333333335</v>
      </c>
      <c r="Q43" s="32">
        <v>27.524333333333335</v>
      </c>
      <c r="R43" s="32">
        <v>0</v>
      </c>
      <c r="S43" s="32">
        <v>125.01633333333332</v>
      </c>
      <c r="T43" s="32">
        <v>125.01633333333332</v>
      </c>
      <c r="U43" s="32">
        <v>0</v>
      </c>
      <c r="V43" s="32">
        <v>0</v>
      </c>
      <c r="W43" s="32">
        <v>0.31111111111111112</v>
      </c>
      <c r="X43" s="32">
        <v>0</v>
      </c>
      <c r="Y43" s="32">
        <v>0.31111111111111112</v>
      </c>
      <c r="Z43" s="32">
        <v>0</v>
      </c>
      <c r="AA43" s="32">
        <v>0</v>
      </c>
      <c r="AB43" s="32">
        <v>0</v>
      </c>
      <c r="AC43" s="32">
        <v>0</v>
      </c>
      <c r="AD43" s="32">
        <v>0</v>
      </c>
      <c r="AE43" s="32">
        <v>0</v>
      </c>
      <c r="AF43" t="s">
        <v>90</v>
      </c>
      <c r="AG43">
        <v>8</v>
      </c>
      <c r="AH43"/>
    </row>
    <row r="44" spans="1:34" x14ac:dyDescent="0.25">
      <c r="A44" t="s">
        <v>305</v>
      </c>
      <c r="B44" t="s">
        <v>176</v>
      </c>
      <c r="C44" t="s">
        <v>195</v>
      </c>
      <c r="D44" t="s">
        <v>254</v>
      </c>
      <c r="E44" s="32">
        <v>104.62222222222222</v>
      </c>
      <c r="F44" s="32">
        <v>5.5103663976210715</v>
      </c>
      <c r="G44" s="32">
        <v>5.0967576465590501</v>
      </c>
      <c r="H44" s="32">
        <v>1.4591302039082417</v>
      </c>
      <c r="I44" s="32">
        <v>1.0549766355140191</v>
      </c>
      <c r="J44" s="32">
        <v>576.50677777777787</v>
      </c>
      <c r="K44" s="32">
        <v>533.23411111111125</v>
      </c>
      <c r="L44" s="32">
        <v>152.65744444444448</v>
      </c>
      <c r="M44" s="32">
        <v>110.37400000000005</v>
      </c>
      <c r="N44" s="32">
        <v>34.866777777777777</v>
      </c>
      <c r="O44" s="32">
        <v>7.416666666666667</v>
      </c>
      <c r="P44" s="32">
        <v>84.742111111111086</v>
      </c>
      <c r="Q44" s="32">
        <v>83.752888888888862</v>
      </c>
      <c r="R44" s="32">
        <v>0.98922222222222222</v>
      </c>
      <c r="S44" s="32">
        <v>339.10722222222228</v>
      </c>
      <c r="T44" s="32">
        <v>299.41500000000008</v>
      </c>
      <c r="U44" s="32">
        <v>39.692222222222227</v>
      </c>
      <c r="V44" s="32">
        <v>0</v>
      </c>
      <c r="W44" s="32">
        <v>19.938333333333336</v>
      </c>
      <c r="X44" s="32">
        <v>9.0159999999999965</v>
      </c>
      <c r="Y44" s="32">
        <v>0</v>
      </c>
      <c r="Z44" s="32">
        <v>0</v>
      </c>
      <c r="AA44" s="32">
        <v>0.63811111111111107</v>
      </c>
      <c r="AB44" s="32">
        <v>0</v>
      </c>
      <c r="AC44" s="32">
        <v>10.284222222222228</v>
      </c>
      <c r="AD44" s="32">
        <v>0</v>
      </c>
      <c r="AE44" s="32">
        <v>0</v>
      </c>
      <c r="AF44" t="s">
        <v>79</v>
      </c>
      <c r="AG44">
        <v>8</v>
      </c>
      <c r="AH44"/>
    </row>
    <row r="45" spans="1:34" x14ac:dyDescent="0.25">
      <c r="A45" t="s">
        <v>305</v>
      </c>
      <c r="B45" t="s">
        <v>142</v>
      </c>
      <c r="C45" t="s">
        <v>206</v>
      </c>
      <c r="D45" t="s">
        <v>249</v>
      </c>
      <c r="E45" s="32">
        <v>76.455555555555549</v>
      </c>
      <c r="F45" s="32">
        <v>4.1462854236302871</v>
      </c>
      <c r="G45" s="32">
        <v>4.0444179625054506</v>
      </c>
      <c r="H45" s="32">
        <v>0.94431623310565382</v>
      </c>
      <c r="I45" s="32">
        <v>0.84244877198081713</v>
      </c>
      <c r="J45" s="32">
        <v>317.00655555555556</v>
      </c>
      <c r="K45" s="32">
        <v>309.21822222222227</v>
      </c>
      <c r="L45" s="32">
        <v>72.198222222222256</v>
      </c>
      <c r="M45" s="32">
        <v>64.409888888888915</v>
      </c>
      <c r="N45" s="32">
        <v>0.72222222222222221</v>
      </c>
      <c r="O45" s="32">
        <v>7.0661111111111117</v>
      </c>
      <c r="P45" s="32">
        <v>23.461555555555559</v>
      </c>
      <c r="Q45" s="32">
        <v>23.461555555555559</v>
      </c>
      <c r="R45" s="32">
        <v>0</v>
      </c>
      <c r="S45" s="32">
        <v>221.34677777777776</v>
      </c>
      <c r="T45" s="32">
        <v>221.34677777777776</v>
      </c>
      <c r="U45" s="32">
        <v>0</v>
      </c>
      <c r="V45" s="32">
        <v>0</v>
      </c>
      <c r="W45" s="32">
        <v>0.72222222222222221</v>
      </c>
      <c r="X45" s="32">
        <v>0</v>
      </c>
      <c r="Y45" s="32">
        <v>0.72222222222222221</v>
      </c>
      <c r="Z45" s="32">
        <v>0</v>
      </c>
      <c r="AA45" s="32">
        <v>0</v>
      </c>
      <c r="AB45" s="32">
        <v>0</v>
      </c>
      <c r="AC45" s="32">
        <v>0</v>
      </c>
      <c r="AD45" s="32">
        <v>0</v>
      </c>
      <c r="AE45" s="32">
        <v>0</v>
      </c>
      <c r="AF45" t="s">
        <v>45</v>
      </c>
      <c r="AG45">
        <v>8</v>
      </c>
      <c r="AH45"/>
    </row>
    <row r="46" spans="1:34" x14ac:dyDescent="0.25">
      <c r="A46" t="s">
        <v>305</v>
      </c>
      <c r="B46" t="s">
        <v>180</v>
      </c>
      <c r="C46" t="s">
        <v>206</v>
      </c>
      <c r="D46" t="s">
        <v>249</v>
      </c>
      <c r="E46" s="32">
        <v>55.477777777777774</v>
      </c>
      <c r="F46" s="32">
        <v>2.6312617664730622</v>
      </c>
      <c r="G46" s="32">
        <v>2.3623713198477869</v>
      </c>
      <c r="H46" s="32">
        <v>0.51380532745844176</v>
      </c>
      <c r="I46" s="32">
        <v>0.38123573002203082</v>
      </c>
      <c r="J46" s="32">
        <v>145.97655555555554</v>
      </c>
      <c r="K46" s="32">
        <v>131.05911111111109</v>
      </c>
      <c r="L46" s="32">
        <v>28.504777777777775</v>
      </c>
      <c r="M46" s="32">
        <v>21.150111111111109</v>
      </c>
      <c r="N46" s="32">
        <v>0</v>
      </c>
      <c r="O46" s="32">
        <v>7.3546666666666676</v>
      </c>
      <c r="P46" s="32">
        <v>22.188222222222215</v>
      </c>
      <c r="Q46" s="32">
        <v>14.625444444444438</v>
      </c>
      <c r="R46" s="32">
        <v>7.562777777777776</v>
      </c>
      <c r="S46" s="32">
        <v>95.283555555555552</v>
      </c>
      <c r="T46" s="32">
        <v>92.562666666666658</v>
      </c>
      <c r="U46" s="32">
        <v>2.7208888888888891</v>
      </c>
      <c r="V46" s="32">
        <v>0</v>
      </c>
      <c r="W46" s="32">
        <v>0.88444444444444448</v>
      </c>
      <c r="X46" s="32">
        <v>0.4191111111111111</v>
      </c>
      <c r="Y46" s="32">
        <v>0</v>
      </c>
      <c r="Z46" s="32">
        <v>0</v>
      </c>
      <c r="AA46" s="32">
        <v>0.46533333333333338</v>
      </c>
      <c r="AB46" s="32">
        <v>0</v>
      </c>
      <c r="AC46" s="32">
        <v>0</v>
      </c>
      <c r="AD46" s="32">
        <v>0</v>
      </c>
      <c r="AE46" s="32">
        <v>0</v>
      </c>
      <c r="AF46" t="s">
        <v>83</v>
      </c>
      <c r="AG46">
        <v>8</v>
      </c>
      <c r="AH46"/>
    </row>
    <row r="47" spans="1:34" x14ac:dyDescent="0.25">
      <c r="A47" t="s">
        <v>305</v>
      </c>
      <c r="B47" t="s">
        <v>118</v>
      </c>
      <c r="C47" t="s">
        <v>194</v>
      </c>
      <c r="D47" t="s">
        <v>254</v>
      </c>
      <c r="E47" s="32">
        <v>27.044444444444444</v>
      </c>
      <c r="F47" s="32">
        <v>4.1380649137222685</v>
      </c>
      <c r="G47" s="32">
        <v>3.7501191454396063</v>
      </c>
      <c r="H47" s="32">
        <v>0.25470419063270339</v>
      </c>
      <c r="I47" s="32">
        <v>2.4219391947411666E-2</v>
      </c>
      <c r="J47" s="32">
        <v>111.91166666666669</v>
      </c>
      <c r="K47" s="32">
        <v>101.41988888888891</v>
      </c>
      <c r="L47" s="32">
        <v>6.8883333333333336</v>
      </c>
      <c r="M47" s="32">
        <v>0.65499999999999992</v>
      </c>
      <c r="N47" s="32">
        <v>0.5444444444444444</v>
      </c>
      <c r="O47" s="32">
        <v>5.6888888888888891</v>
      </c>
      <c r="P47" s="32">
        <v>29.007222222222218</v>
      </c>
      <c r="Q47" s="32">
        <v>24.748777777777775</v>
      </c>
      <c r="R47" s="32">
        <v>4.2584444444444447</v>
      </c>
      <c r="S47" s="32">
        <v>76.01611111111113</v>
      </c>
      <c r="T47" s="32">
        <v>76.01611111111113</v>
      </c>
      <c r="U47" s="32">
        <v>0</v>
      </c>
      <c r="V47" s="32">
        <v>0</v>
      </c>
      <c r="W47" s="32">
        <v>0.5444444444444444</v>
      </c>
      <c r="X47" s="32">
        <v>0</v>
      </c>
      <c r="Y47" s="32">
        <v>0.5444444444444444</v>
      </c>
      <c r="Z47" s="32">
        <v>0</v>
      </c>
      <c r="AA47" s="32">
        <v>0</v>
      </c>
      <c r="AB47" s="32">
        <v>0</v>
      </c>
      <c r="AC47" s="32">
        <v>0</v>
      </c>
      <c r="AD47" s="32">
        <v>0</v>
      </c>
      <c r="AE47" s="32">
        <v>0</v>
      </c>
      <c r="AF47" t="s">
        <v>20</v>
      </c>
      <c r="AG47">
        <v>8</v>
      </c>
      <c r="AH47"/>
    </row>
    <row r="48" spans="1:34" x14ac:dyDescent="0.25">
      <c r="A48" t="s">
        <v>305</v>
      </c>
      <c r="B48" t="s">
        <v>171</v>
      </c>
      <c r="C48" t="s">
        <v>231</v>
      </c>
      <c r="D48" t="s">
        <v>259</v>
      </c>
      <c r="E48" s="32">
        <v>33.588888888888889</v>
      </c>
      <c r="F48" s="32">
        <v>2.4603870327489243</v>
      </c>
      <c r="G48" s="32">
        <v>2.1229738670195171</v>
      </c>
      <c r="H48" s="32">
        <v>0.49680119086999663</v>
      </c>
      <c r="I48" s="32">
        <v>0.15938802514058881</v>
      </c>
      <c r="J48" s="32">
        <v>82.641666666666652</v>
      </c>
      <c r="K48" s="32">
        <v>71.308333333333337</v>
      </c>
      <c r="L48" s="32">
        <v>16.686999999999998</v>
      </c>
      <c r="M48" s="32">
        <v>5.3536666666666664</v>
      </c>
      <c r="N48" s="32">
        <v>6.9777777777777779</v>
      </c>
      <c r="O48" s="32">
        <v>4.3555555555555552</v>
      </c>
      <c r="P48" s="32">
        <v>30.023333333333333</v>
      </c>
      <c r="Q48" s="32">
        <v>30.023333333333333</v>
      </c>
      <c r="R48" s="32">
        <v>0</v>
      </c>
      <c r="S48" s="32">
        <v>35.931333333333328</v>
      </c>
      <c r="T48" s="32">
        <v>35.931333333333328</v>
      </c>
      <c r="U48" s="32">
        <v>0</v>
      </c>
      <c r="V48" s="32">
        <v>0</v>
      </c>
      <c r="W48" s="32">
        <v>0.13333333333333333</v>
      </c>
      <c r="X48" s="32">
        <v>0</v>
      </c>
      <c r="Y48" s="32">
        <v>0.13333333333333333</v>
      </c>
      <c r="Z48" s="32">
        <v>0</v>
      </c>
      <c r="AA48" s="32">
        <v>0</v>
      </c>
      <c r="AB48" s="32">
        <v>0</v>
      </c>
      <c r="AC48" s="32">
        <v>0</v>
      </c>
      <c r="AD48" s="32">
        <v>0</v>
      </c>
      <c r="AE48" s="32">
        <v>0</v>
      </c>
      <c r="AF48" t="s">
        <v>74</v>
      </c>
      <c r="AG48">
        <v>8</v>
      </c>
      <c r="AH48"/>
    </row>
    <row r="49" spans="1:34" x14ac:dyDescent="0.25">
      <c r="A49" t="s">
        <v>305</v>
      </c>
      <c r="B49" t="s">
        <v>161</v>
      </c>
      <c r="C49" t="s">
        <v>229</v>
      </c>
      <c r="D49" t="s">
        <v>250</v>
      </c>
      <c r="E49" s="32">
        <v>28.022222222222222</v>
      </c>
      <c r="F49" s="32">
        <v>5.2419587628865978</v>
      </c>
      <c r="G49" s="32">
        <v>4.6359278350515458</v>
      </c>
      <c r="H49" s="32">
        <v>1.369329896907217</v>
      </c>
      <c r="I49" s="32">
        <v>0.98611419508326748</v>
      </c>
      <c r="J49" s="32">
        <v>146.89133333333334</v>
      </c>
      <c r="K49" s="32">
        <v>129.90899999999999</v>
      </c>
      <c r="L49" s="32">
        <v>38.371666666666677</v>
      </c>
      <c r="M49" s="32">
        <v>27.633111111111116</v>
      </c>
      <c r="N49" s="32">
        <v>10.738555555555559</v>
      </c>
      <c r="O49" s="32">
        <v>0</v>
      </c>
      <c r="P49" s="32">
        <v>17.493222222222222</v>
      </c>
      <c r="Q49" s="32">
        <v>11.249444444444444</v>
      </c>
      <c r="R49" s="32">
        <v>6.2437777777777788</v>
      </c>
      <c r="S49" s="32">
        <v>91.026444444444436</v>
      </c>
      <c r="T49" s="32">
        <v>91.026444444444436</v>
      </c>
      <c r="U49" s="32">
        <v>0</v>
      </c>
      <c r="V49" s="32">
        <v>0</v>
      </c>
      <c r="W49" s="32">
        <v>3.8888888888888888</v>
      </c>
      <c r="X49" s="32">
        <v>0</v>
      </c>
      <c r="Y49" s="32">
        <v>3.8888888888888888</v>
      </c>
      <c r="Z49" s="32">
        <v>0</v>
      </c>
      <c r="AA49" s="32">
        <v>0</v>
      </c>
      <c r="AB49" s="32">
        <v>0</v>
      </c>
      <c r="AC49" s="32">
        <v>0</v>
      </c>
      <c r="AD49" s="32">
        <v>0</v>
      </c>
      <c r="AE49" s="32">
        <v>0</v>
      </c>
      <c r="AF49" t="s">
        <v>64</v>
      </c>
      <c r="AG49">
        <v>8</v>
      </c>
      <c r="AH49"/>
    </row>
    <row r="50" spans="1:34" x14ac:dyDescent="0.25">
      <c r="A50" t="s">
        <v>305</v>
      </c>
      <c r="B50" t="s">
        <v>117</v>
      </c>
      <c r="C50" t="s">
        <v>198</v>
      </c>
      <c r="D50" t="s">
        <v>248</v>
      </c>
      <c r="E50" s="32">
        <v>45.31111111111111</v>
      </c>
      <c r="F50" s="32">
        <v>1.8067949975478179</v>
      </c>
      <c r="G50" s="32">
        <v>1.8067949975478179</v>
      </c>
      <c r="H50" s="32">
        <v>0.64780529671407583</v>
      </c>
      <c r="I50" s="32">
        <v>0.64780529671407583</v>
      </c>
      <c r="J50" s="32">
        <v>81.867888888888899</v>
      </c>
      <c r="K50" s="32">
        <v>81.867888888888899</v>
      </c>
      <c r="L50" s="32">
        <v>29.352777777777792</v>
      </c>
      <c r="M50" s="32">
        <v>29.352777777777792</v>
      </c>
      <c r="N50" s="32">
        <v>0</v>
      </c>
      <c r="O50" s="32">
        <v>0</v>
      </c>
      <c r="P50" s="32">
        <v>6.3798888888888898</v>
      </c>
      <c r="Q50" s="32">
        <v>6.3798888888888898</v>
      </c>
      <c r="R50" s="32">
        <v>0</v>
      </c>
      <c r="S50" s="32">
        <v>46.135222222222211</v>
      </c>
      <c r="T50" s="32">
        <v>46.135222222222211</v>
      </c>
      <c r="U50" s="32">
        <v>0</v>
      </c>
      <c r="V50" s="32">
        <v>0</v>
      </c>
      <c r="W50" s="32">
        <v>0</v>
      </c>
      <c r="X50" s="32">
        <v>0</v>
      </c>
      <c r="Y50" s="32">
        <v>0</v>
      </c>
      <c r="Z50" s="32">
        <v>0</v>
      </c>
      <c r="AA50" s="32">
        <v>0</v>
      </c>
      <c r="AB50" s="32">
        <v>0</v>
      </c>
      <c r="AC50" s="32">
        <v>0</v>
      </c>
      <c r="AD50" s="32">
        <v>0</v>
      </c>
      <c r="AE50" s="32">
        <v>0</v>
      </c>
      <c r="AF50" t="s">
        <v>19</v>
      </c>
      <c r="AG50">
        <v>8</v>
      </c>
      <c r="AH50"/>
    </row>
    <row r="51" spans="1:34" x14ac:dyDescent="0.25">
      <c r="A51" t="s">
        <v>305</v>
      </c>
      <c r="B51" t="s">
        <v>109</v>
      </c>
      <c r="C51" t="s">
        <v>210</v>
      </c>
      <c r="D51" t="s">
        <v>248</v>
      </c>
      <c r="E51" s="32">
        <v>52.511111111111113</v>
      </c>
      <c r="F51" s="32">
        <v>3.6354760897164629</v>
      </c>
      <c r="G51" s="32">
        <v>3.3155882352941184</v>
      </c>
      <c r="H51" s="32">
        <v>0.68789250952179448</v>
      </c>
      <c r="I51" s="32">
        <v>0.44248624629708005</v>
      </c>
      <c r="J51" s="32">
        <v>190.90288888888892</v>
      </c>
      <c r="K51" s="32">
        <v>174.10522222222227</v>
      </c>
      <c r="L51" s="32">
        <v>36.122000000000007</v>
      </c>
      <c r="M51" s="32">
        <v>23.23544444444445</v>
      </c>
      <c r="N51" s="32">
        <v>7.4643333333333333</v>
      </c>
      <c r="O51" s="32">
        <v>5.4222222222222225</v>
      </c>
      <c r="P51" s="32">
        <v>46.482000000000014</v>
      </c>
      <c r="Q51" s="32">
        <v>42.570888888888902</v>
      </c>
      <c r="R51" s="32">
        <v>3.911111111111111</v>
      </c>
      <c r="S51" s="32">
        <v>108.2988888888889</v>
      </c>
      <c r="T51" s="32">
        <v>82.748888888888899</v>
      </c>
      <c r="U51" s="32">
        <v>25.55</v>
      </c>
      <c r="V51" s="32">
        <v>0</v>
      </c>
      <c r="W51" s="32">
        <v>0</v>
      </c>
      <c r="X51" s="32">
        <v>0</v>
      </c>
      <c r="Y51" s="32">
        <v>0</v>
      </c>
      <c r="Z51" s="32">
        <v>0</v>
      </c>
      <c r="AA51" s="32">
        <v>0</v>
      </c>
      <c r="AB51" s="32">
        <v>0</v>
      </c>
      <c r="AC51" s="32">
        <v>0</v>
      </c>
      <c r="AD51" s="32">
        <v>0</v>
      </c>
      <c r="AE51" s="32">
        <v>0</v>
      </c>
      <c r="AF51" t="s">
        <v>10</v>
      </c>
      <c r="AG51">
        <v>8</v>
      </c>
      <c r="AH51"/>
    </row>
    <row r="52" spans="1:34" x14ac:dyDescent="0.25">
      <c r="A52" t="s">
        <v>305</v>
      </c>
      <c r="B52" t="s">
        <v>101</v>
      </c>
      <c r="C52" t="s">
        <v>206</v>
      </c>
      <c r="D52" t="s">
        <v>249</v>
      </c>
      <c r="E52" s="32">
        <v>77.266666666666666</v>
      </c>
      <c r="F52" s="32">
        <v>3.4791903940178313</v>
      </c>
      <c r="G52" s="32">
        <v>3.1872116767328156</v>
      </c>
      <c r="H52" s="32">
        <v>0.76613603681334497</v>
      </c>
      <c r="I52" s="32">
        <v>0.5416307161345989</v>
      </c>
      <c r="J52" s="32">
        <v>268.82544444444443</v>
      </c>
      <c r="K52" s="32">
        <v>246.26522222222221</v>
      </c>
      <c r="L52" s="32">
        <v>59.19677777777779</v>
      </c>
      <c r="M52" s="32">
        <v>41.850000000000009</v>
      </c>
      <c r="N52" s="32">
        <v>11.596777777777783</v>
      </c>
      <c r="O52" s="32">
        <v>5.75</v>
      </c>
      <c r="P52" s="32">
        <v>51.058444444444447</v>
      </c>
      <c r="Q52" s="32">
        <v>45.845000000000013</v>
      </c>
      <c r="R52" s="32">
        <v>5.2134444444444368</v>
      </c>
      <c r="S52" s="32">
        <v>158.57022222222218</v>
      </c>
      <c r="T52" s="32">
        <v>117.50899999999996</v>
      </c>
      <c r="U52" s="32">
        <v>41.06122222222222</v>
      </c>
      <c r="V52" s="32">
        <v>0</v>
      </c>
      <c r="W52" s="32">
        <v>44.918999999999997</v>
      </c>
      <c r="X52" s="32">
        <v>11.554777777777778</v>
      </c>
      <c r="Y52" s="32">
        <v>2.5999999999999961</v>
      </c>
      <c r="Z52" s="32">
        <v>0</v>
      </c>
      <c r="AA52" s="32">
        <v>1.4756666666666667</v>
      </c>
      <c r="AB52" s="32">
        <v>0.52000000000000079</v>
      </c>
      <c r="AC52" s="32">
        <v>28.768555555555558</v>
      </c>
      <c r="AD52" s="32">
        <v>0</v>
      </c>
      <c r="AE52" s="32">
        <v>0</v>
      </c>
      <c r="AF52" t="s">
        <v>1</v>
      </c>
      <c r="AG52">
        <v>8</v>
      </c>
      <c r="AH52"/>
    </row>
    <row r="53" spans="1:34" x14ac:dyDescent="0.25">
      <c r="A53" t="s">
        <v>305</v>
      </c>
      <c r="B53" t="s">
        <v>174</v>
      </c>
      <c r="C53" t="s">
        <v>202</v>
      </c>
      <c r="D53" t="s">
        <v>249</v>
      </c>
      <c r="E53" s="32">
        <v>58.37777777777778</v>
      </c>
      <c r="F53" s="32">
        <v>7.0843852303007253</v>
      </c>
      <c r="G53" s="32">
        <v>6.6922421012561877</v>
      </c>
      <c r="H53" s="32">
        <v>2.6714027407689382</v>
      </c>
      <c r="I53" s="32">
        <v>2.4507004187285881</v>
      </c>
      <c r="J53" s="32">
        <v>413.5706666666668</v>
      </c>
      <c r="K53" s="32">
        <v>390.67822222222236</v>
      </c>
      <c r="L53" s="32">
        <v>155.95055555555558</v>
      </c>
      <c r="M53" s="32">
        <v>143.06644444444447</v>
      </c>
      <c r="N53" s="32">
        <v>7.9952222222222229</v>
      </c>
      <c r="O53" s="32">
        <v>4.8888888888888893</v>
      </c>
      <c r="P53" s="32">
        <v>22.767777777777784</v>
      </c>
      <c r="Q53" s="32">
        <v>12.759444444444451</v>
      </c>
      <c r="R53" s="32">
        <v>10.008333333333333</v>
      </c>
      <c r="S53" s="32">
        <v>234.85233333333341</v>
      </c>
      <c r="T53" s="32">
        <v>234.7192222222223</v>
      </c>
      <c r="U53" s="32">
        <v>0.13311111111111112</v>
      </c>
      <c r="V53" s="32">
        <v>0</v>
      </c>
      <c r="W53" s="32">
        <v>0</v>
      </c>
      <c r="X53" s="32">
        <v>0</v>
      </c>
      <c r="Y53" s="32">
        <v>0</v>
      </c>
      <c r="Z53" s="32">
        <v>0</v>
      </c>
      <c r="AA53" s="32">
        <v>0</v>
      </c>
      <c r="AB53" s="32">
        <v>0</v>
      </c>
      <c r="AC53" s="32">
        <v>0</v>
      </c>
      <c r="AD53" s="32">
        <v>0</v>
      </c>
      <c r="AE53" s="32">
        <v>0</v>
      </c>
      <c r="AF53" t="s">
        <v>77</v>
      </c>
      <c r="AG53">
        <v>8</v>
      </c>
      <c r="AH53"/>
    </row>
    <row r="54" spans="1:34" x14ac:dyDescent="0.25">
      <c r="A54" t="s">
        <v>305</v>
      </c>
      <c r="B54" t="s">
        <v>160</v>
      </c>
      <c r="C54" t="s">
        <v>225</v>
      </c>
      <c r="D54" t="s">
        <v>244</v>
      </c>
      <c r="E54" s="32">
        <v>45.7</v>
      </c>
      <c r="F54" s="32">
        <v>3.7261682470216382</v>
      </c>
      <c r="G54" s="32">
        <v>3.3561682470216385</v>
      </c>
      <c r="H54" s="32">
        <v>1.053770970094821</v>
      </c>
      <c r="I54" s="32">
        <v>0.81290542183321157</v>
      </c>
      <c r="J54" s="32">
        <v>170.28588888888888</v>
      </c>
      <c r="K54" s="32">
        <v>153.37688888888889</v>
      </c>
      <c r="L54" s="32">
        <v>48.157333333333327</v>
      </c>
      <c r="M54" s="32">
        <v>37.149777777777771</v>
      </c>
      <c r="N54" s="32">
        <v>6.0464444444444467</v>
      </c>
      <c r="O54" s="32">
        <v>4.9611111111111112</v>
      </c>
      <c r="P54" s="32">
        <v>25.232111111111113</v>
      </c>
      <c r="Q54" s="32">
        <v>19.330666666666669</v>
      </c>
      <c r="R54" s="32">
        <v>5.9014444444444445</v>
      </c>
      <c r="S54" s="32">
        <v>96.896444444444427</v>
      </c>
      <c r="T54" s="32">
        <v>94.788999999999987</v>
      </c>
      <c r="U54" s="32">
        <v>2.1074444444444445</v>
      </c>
      <c r="V54" s="32">
        <v>0</v>
      </c>
      <c r="W54" s="32">
        <v>51.989111111111121</v>
      </c>
      <c r="X54" s="32">
        <v>7.8407777777777801</v>
      </c>
      <c r="Y54" s="32">
        <v>0</v>
      </c>
      <c r="Z54" s="32">
        <v>0</v>
      </c>
      <c r="AA54" s="32">
        <v>1.0567777777777778</v>
      </c>
      <c r="AB54" s="32">
        <v>0</v>
      </c>
      <c r="AC54" s="32">
        <v>43.091555555555566</v>
      </c>
      <c r="AD54" s="32">
        <v>0</v>
      </c>
      <c r="AE54" s="32">
        <v>0</v>
      </c>
      <c r="AF54" t="s">
        <v>63</v>
      </c>
      <c r="AG54">
        <v>8</v>
      </c>
      <c r="AH54"/>
    </row>
    <row r="55" spans="1:34" x14ac:dyDescent="0.25">
      <c r="A55" t="s">
        <v>305</v>
      </c>
      <c r="B55" t="s">
        <v>131</v>
      </c>
      <c r="C55" t="s">
        <v>216</v>
      </c>
      <c r="D55" t="s">
        <v>254</v>
      </c>
      <c r="E55" s="32">
        <v>64.25555555555556</v>
      </c>
      <c r="F55" s="32">
        <v>3.6475497146809612</v>
      </c>
      <c r="G55" s="32">
        <v>3.4729171710185023</v>
      </c>
      <c r="H55" s="32">
        <v>0.8633079716410168</v>
      </c>
      <c r="I55" s="32">
        <v>0.69453743731627182</v>
      </c>
      <c r="J55" s="32">
        <v>234.37533333333334</v>
      </c>
      <c r="K55" s="32">
        <v>223.15422222222222</v>
      </c>
      <c r="L55" s="32">
        <v>55.472333333333339</v>
      </c>
      <c r="M55" s="32">
        <v>44.62788888888889</v>
      </c>
      <c r="N55" s="32">
        <v>5.1555555555555559</v>
      </c>
      <c r="O55" s="32">
        <v>5.6888888888888891</v>
      </c>
      <c r="P55" s="32">
        <v>44.374555555555567</v>
      </c>
      <c r="Q55" s="32">
        <v>43.997888888888902</v>
      </c>
      <c r="R55" s="32">
        <v>0.37666666666666671</v>
      </c>
      <c r="S55" s="32">
        <v>134.52844444444443</v>
      </c>
      <c r="T55" s="32">
        <v>96.96288888888887</v>
      </c>
      <c r="U55" s="32">
        <v>37.565555555555555</v>
      </c>
      <c r="V55" s="32">
        <v>0</v>
      </c>
      <c r="W55" s="32">
        <v>21.379333333333332</v>
      </c>
      <c r="X55" s="32">
        <v>4.2115555555555542</v>
      </c>
      <c r="Y55" s="32">
        <v>0</v>
      </c>
      <c r="Z55" s="32">
        <v>0</v>
      </c>
      <c r="AA55" s="32">
        <v>1.268888888888889</v>
      </c>
      <c r="AB55" s="32">
        <v>0</v>
      </c>
      <c r="AC55" s="32">
        <v>15.898888888888889</v>
      </c>
      <c r="AD55" s="32">
        <v>0</v>
      </c>
      <c r="AE55" s="32">
        <v>0</v>
      </c>
      <c r="AF55" t="s">
        <v>34</v>
      </c>
      <c r="AG55">
        <v>8</v>
      </c>
      <c r="AH55"/>
    </row>
    <row r="56" spans="1:34" x14ac:dyDescent="0.25">
      <c r="A56" t="s">
        <v>305</v>
      </c>
      <c r="B56" t="s">
        <v>128</v>
      </c>
      <c r="C56" t="s">
        <v>206</v>
      </c>
      <c r="D56" t="s">
        <v>249</v>
      </c>
      <c r="E56" s="32">
        <v>54.7</v>
      </c>
      <c r="F56" s="32">
        <v>3.5274243347552305</v>
      </c>
      <c r="G56" s="32">
        <v>3.2258866544789764</v>
      </c>
      <c r="H56" s="32">
        <v>0.54571196424944157</v>
      </c>
      <c r="I56" s="32">
        <v>0.34095876498070299</v>
      </c>
      <c r="J56" s="32">
        <v>192.95011111111111</v>
      </c>
      <c r="K56" s="32">
        <v>176.45600000000002</v>
      </c>
      <c r="L56" s="32">
        <v>29.850444444444456</v>
      </c>
      <c r="M56" s="32">
        <v>18.650444444444453</v>
      </c>
      <c r="N56" s="32">
        <v>5.6888888888888891</v>
      </c>
      <c r="O56" s="32">
        <v>5.5111111111111111</v>
      </c>
      <c r="P56" s="32">
        <v>42.047888888888892</v>
      </c>
      <c r="Q56" s="32">
        <v>36.753777777777778</v>
      </c>
      <c r="R56" s="32">
        <v>5.2941111111111123</v>
      </c>
      <c r="S56" s="32">
        <v>121.0517777777778</v>
      </c>
      <c r="T56" s="32">
        <v>66.098111111111095</v>
      </c>
      <c r="U56" s="32">
        <v>54.953666666666699</v>
      </c>
      <c r="V56" s="32">
        <v>0</v>
      </c>
      <c r="W56" s="32">
        <v>0</v>
      </c>
      <c r="X56" s="32">
        <v>0</v>
      </c>
      <c r="Y56" s="32">
        <v>0</v>
      </c>
      <c r="Z56" s="32">
        <v>0</v>
      </c>
      <c r="AA56" s="32">
        <v>0</v>
      </c>
      <c r="AB56" s="32">
        <v>0</v>
      </c>
      <c r="AC56" s="32">
        <v>0</v>
      </c>
      <c r="AD56" s="32">
        <v>0</v>
      </c>
      <c r="AE56" s="32">
        <v>0</v>
      </c>
      <c r="AF56" t="s">
        <v>31</v>
      </c>
      <c r="AG56">
        <v>8</v>
      </c>
      <c r="AH56"/>
    </row>
    <row r="57" spans="1:34" x14ac:dyDescent="0.25">
      <c r="A57" t="s">
        <v>305</v>
      </c>
      <c r="B57" t="s">
        <v>130</v>
      </c>
      <c r="C57" t="s">
        <v>220</v>
      </c>
      <c r="D57" t="s">
        <v>246</v>
      </c>
      <c r="E57" s="32">
        <v>28.444444444444443</v>
      </c>
      <c r="F57" s="32">
        <v>3.3179414062500001</v>
      </c>
      <c r="G57" s="32">
        <v>2.9818476562499998</v>
      </c>
      <c r="H57" s="32">
        <v>1.2462695312499996</v>
      </c>
      <c r="I57" s="32">
        <v>0.9284570312499999</v>
      </c>
      <c r="J57" s="32">
        <v>94.376999999999995</v>
      </c>
      <c r="K57" s="32">
        <v>84.816999999999993</v>
      </c>
      <c r="L57" s="32">
        <v>35.449444444444431</v>
      </c>
      <c r="M57" s="32">
        <v>26.409444444444439</v>
      </c>
      <c r="N57" s="32">
        <v>2.5999999999999961</v>
      </c>
      <c r="O57" s="32">
        <v>6.44</v>
      </c>
      <c r="P57" s="32">
        <v>14.866111111111113</v>
      </c>
      <c r="Q57" s="32">
        <v>14.346111111111112</v>
      </c>
      <c r="R57" s="32">
        <v>0.52000000000000079</v>
      </c>
      <c r="S57" s="32">
        <v>44.061444444444447</v>
      </c>
      <c r="T57" s="32">
        <v>33.422222222222224</v>
      </c>
      <c r="U57" s="32">
        <v>10.639222222222219</v>
      </c>
      <c r="V57" s="32">
        <v>0</v>
      </c>
      <c r="W57" s="32">
        <v>3.119999999999997</v>
      </c>
      <c r="X57" s="32">
        <v>0</v>
      </c>
      <c r="Y57" s="32">
        <v>2.5999999999999961</v>
      </c>
      <c r="Z57" s="32">
        <v>0</v>
      </c>
      <c r="AA57" s="32">
        <v>0</v>
      </c>
      <c r="AB57" s="32">
        <v>0.52000000000000079</v>
      </c>
      <c r="AC57" s="32">
        <v>0</v>
      </c>
      <c r="AD57" s="32">
        <v>0</v>
      </c>
      <c r="AE57" s="32">
        <v>0</v>
      </c>
      <c r="AF57" t="s">
        <v>33</v>
      </c>
      <c r="AG57">
        <v>8</v>
      </c>
      <c r="AH57"/>
    </row>
    <row r="58" spans="1:34" x14ac:dyDescent="0.25">
      <c r="A58" t="s">
        <v>305</v>
      </c>
      <c r="B58" t="s">
        <v>144</v>
      </c>
      <c r="C58" t="s">
        <v>195</v>
      </c>
      <c r="D58" t="s">
        <v>254</v>
      </c>
      <c r="E58" s="32">
        <v>39.37777777777778</v>
      </c>
      <c r="F58" s="32">
        <v>2.6366534988713322</v>
      </c>
      <c r="G58" s="32">
        <v>2.3558972911963889</v>
      </c>
      <c r="H58" s="32">
        <v>0.73597629796839714</v>
      </c>
      <c r="I58" s="32">
        <v>0.45522009029345356</v>
      </c>
      <c r="J58" s="32">
        <v>103.82555555555558</v>
      </c>
      <c r="K58" s="32">
        <v>92.770000000000024</v>
      </c>
      <c r="L58" s="32">
        <v>28.981111111111108</v>
      </c>
      <c r="M58" s="32">
        <v>17.925555555555551</v>
      </c>
      <c r="N58" s="32">
        <v>8.1388888888888893</v>
      </c>
      <c r="O58" s="32">
        <v>2.9166666666666665</v>
      </c>
      <c r="P58" s="32">
        <v>7.31</v>
      </c>
      <c r="Q58" s="32">
        <v>7.31</v>
      </c>
      <c r="R58" s="32">
        <v>0</v>
      </c>
      <c r="S58" s="32">
        <v>67.534444444444475</v>
      </c>
      <c r="T58" s="32">
        <v>65.876666666666694</v>
      </c>
      <c r="U58" s="32">
        <v>1.657777777777778</v>
      </c>
      <c r="V58" s="32">
        <v>0</v>
      </c>
      <c r="W58" s="32">
        <v>16.00555555555556</v>
      </c>
      <c r="X58" s="32">
        <v>3.7800000000000016</v>
      </c>
      <c r="Y58" s="32">
        <v>0.71111111111111114</v>
      </c>
      <c r="Z58" s="32">
        <v>0</v>
      </c>
      <c r="AA58" s="32">
        <v>7.2344444444444447</v>
      </c>
      <c r="AB58" s="32">
        <v>0</v>
      </c>
      <c r="AC58" s="32">
        <v>4.2800000000000011</v>
      </c>
      <c r="AD58" s="32">
        <v>0</v>
      </c>
      <c r="AE58" s="32">
        <v>0</v>
      </c>
      <c r="AF58" t="s">
        <v>47</v>
      </c>
      <c r="AG58">
        <v>8</v>
      </c>
      <c r="AH58"/>
    </row>
    <row r="59" spans="1:34" x14ac:dyDescent="0.25">
      <c r="A59" t="s">
        <v>305</v>
      </c>
      <c r="B59" t="s">
        <v>189</v>
      </c>
      <c r="C59" t="s">
        <v>206</v>
      </c>
      <c r="D59" t="s">
        <v>249</v>
      </c>
      <c r="E59" s="32">
        <v>32.077777777777776</v>
      </c>
      <c r="F59" s="32">
        <v>2.3782923449948044</v>
      </c>
      <c r="G59" s="32">
        <v>2.1033356425355043</v>
      </c>
      <c r="H59" s="32">
        <v>0.91561136127467968</v>
      </c>
      <c r="I59" s="32">
        <v>0.65686525805334295</v>
      </c>
      <c r="J59" s="32">
        <v>76.290333333333336</v>
      </c>
      <c r="K59" s="32">
        <v>67.470333333333343</v>
      </c>
      <c r="L59" s="32">
        <v>29.370777777777779</v>
      </c>
      <c r="M59" s="32">
        <v>21.070777777777788</v>
      </c>
      <c r="N59" s="32">
        <v>2.5999999999999961</v>
      </c>
      <c r="O59" s="32">
        <v>5.6999999999999922</v>
      </c>
      <c r="P59" s="32">
        <v>3.660777777777779</v>
      </c>
      <c r="Q59" s="32">
        <v>3.1407777777777781</v>
      </c>
      <c r="R59" s="32">
        <v>0.52000000000000079</v>
      </c>
      <c r="S59" s="32">
        <v>43.258777777777773</v>
      </c>
      <c r="T59" s="32">
        <v>23.022111111111109</v>
      </c>
      <c r="U59" s="32">
        <v>20.236666666666665</v>
      </c>
      <c r="V59" s="32">
        <v>0</v>
      </c>
      <c r="W59" s="32">
        <v>14.92044444444444</v>
      </c>
      <c r="X59" s="32">
        <v>4.8535555555555545</v>
      </c>
      <c r="Y59" s="32">
        <v>2.5999999999999961</v>
      </c>
      <c r="Z59" s="32">
        <v>0</v>
      </c>
      <c r="AA59" s="32">
        <v>2.0837777777777773</v>
      </c>
      <c r="AB59" s="32">
        <v>0.52000000000000079</v>
      </c>
      <c r="AC59" s="32">
        <v>4.8631111111111114</v>
      </c>
      <c r="AD59" s="32">
        <v>0</v>
      </c>
      <c r="AE59" s="32">
        <v>0</v>
      </c>
      <c r="AF59" t="s">
        <v>92</v>
      </c>
      <c r="AG59">
        <v>8</v>
      </c>
      <c r="AH59"/>
    </row>
    <row r="60" spans="1:34" x14ac:dyDescent="0.25">
      <c r="A60" t="s">
        <v>305</v>
      </c>
      <c r="B60" t="s">
        <v>155</v>
      </c>
      <c r="C60" t="s">
        <v>198</v>
      </c>
      <c r="D60" t="s">
        <v>248</v>
      </c>
      <c r="E60" s="32">
        <v>21.211111111111112</v>
      </c>
      <c r="F60" s="32">
        <v>7.2924672603457301</v>
      </c>
      <c r="G60" s="32">
        <v>6.2820534311157674</v>
      </c>
      <c r="H60" s="32">
        <v>2.6289261393399688</v>
      </c>
      <c r="I60" s="32">
        <v>1.6185123101100052</v>
      </c>
      <c r="J60" s="32">
        <v>154.68133333333333</v>
      </c>
      <c r="K60" s="32">
        <v>133.24933333333334</v>
      </c>
      <c r="L60" s="32">
        <v>55.762444444444448</v>
      </c>
      <c r="M60" s="32">
        <v>34.330444444444446</v>
      </c>
      <c r="N60" s="32">
        <v>15.74311111111111</v>
      </c>
      <c r="O60" s="32">
        <v>5.6888888888888891</v>
      </c>
      <c r="P60" s="32">
        <v>8.3495555555555541</v>
      </c>
      <c r="Q60" s="32">
        <v>8.3495555555555541</v>
      </c>
      <c r="R60" s="32">
        <v>0</v>
      </c>
      <c r="S60" s="32">
        <v>90.569333333333347</v>
      </c>
      <c r="T60" s="32">
        <v>90.569333333333347</v>
      </c>
      <c r="U60" s="32">
        <v>0</v>
      </c>
      <c r="V60" s="32">
        <v>0</v>
      </c>
      <c r="W60" s="32">
        <v>0</v>
      </c>
      <c r="X60" s="32">
        <v>0</v>
      </c>
      <c r="Y60" s="32">
        <v>0</v>
      </c>
      <c r="Z60" s="32">
        <v>0</v>
      </c>
      <c r="AA60" s="32">
        <v>0</v>
      </c>
      <c r="AB60" s="32">
        <v>0</v>
      </c>
      <c r="AC60" s="32">
        <v>0</v>
      </c>
      <c r="AD60" s="32">
        <v>0</v>
      </c>
      <c r="AE60" s="32">
        <v>0</v>
      </c>
      <c r="AF60" t="s">
        <v>58</v>
      </c>
      <c r="AG60">
        <v>8</v>
      </c>
      <c r="AH60"/>
    </row>
    <row r="61" spans="1:34" x14ac:dyDescent="0.25">
      <c r="A61" t="s">
        <v>305</v>
      </c>
      <c r="B61" t="s">
        <v>127</v>
      </c>
      <c r="C61" t="s">
        <v>220</v>
      </c>
      <c r="D61" t="s">
        <v>246</v>
      </c>
      <c r="E61" s="32">
        <v>55.888888888888886</v>
      </c>
      <c r="F61" s="32">
        <v>2.783518886679921</v>
      </c>
      <c r="G61" s="32">
        <v>2.480151093439364</v>
      </c>
      <c r="H61" s="32">
        <v>1.0833260437375747</v>
      </c>
      <c r="I61" s="32">
        <v>0.78432007952286287</v>
      </c>
      <c r="J61" s="32">
        <v>155.56777777777779</v>
      </c>
      <c r="K61" s="32">
        <v>138.6128888888889</v>
      </c>
      <c r="L61" s="32">
        <v>60.545888888888889</v>
      </c>
      <c r="M61" s="32">
        <v>43.834777777777781</v>
      </c>
      <c r="N61" s="32">
        <v>11.022222222222222</v>
      </c>
      <c r="O61" s="32">
        <v>5.6888888888888891</v>
      </c>
      <c r="P61" s="32">
        <v>1.5102222222222221</v>
      </c>
      <c r="Q61" s="32">
        <v>1.2664444444444443</v>
      </c>
      <c r="R61" s="32">
        <v>0.24377777777777776</v>
      </c>
      <c r="S61" s="32">
        <v>93.511666666666684</v>
      </c>
      <c r="T61" s="32">
        <v>68.347666666666683</v>
      </c>
      <c r="U61" s="32">
        <v>25.163999999999998</v>
      </c>
      <c r="V61" s="32">
        <v>0</v>
      </c>
      <c r="W61" s="32">
        <v>0</v>
      </c>
      <c r="X61" s="32">
        <v>0</v>
      </c>
      <c r="Y61" s="32">
        <v>0</v>
      </c>
      <c r="Z61" s="32">
        <v>0</v>
      </c>
      <c r="AA61" s="32">
        <v>0</v>
      </c>
      <c r="AB61" s="32">
        <v>0</v>
      </c>
      <c r="AC61" s="32">
        <v>0</v>
      </c>
      <c r="AD61" s="32">
        <v>0</v>
      </c>
      <c r="AE61" s="32">
        <v>0</v>
      </c>
      <c r="AF61" t="s">
        <v>30</v>
      </c>
      <c r="AG61">
        <v>8</v>
      </c>
      <c r="AH61"/>
    </row>
    <row r="62" spans="1:34" x14ac:dyDescent="0.25">
      <c r="A62" t="s">
        <v>305</v>
      </c>
      <c r="B62" t="s">
        <v>97</v>
      </c>
      <c r="C62" t="s">
        <v>207</v>
      </c>
      <c r="D62" t="s">
        <v>250</v>
      </c>
      <c r="E62" s="32">
        <v>38.522222222222226</v>
      </c>
      <c r="F62" s="32">
        <v>3.8709950966253235</v>
      </c>
      <c r="G62" s="32">
        <v>3.4352264205364857</v>
      </c>
      <c r="H62" s="32">
        <v>1.0322411306605135</v>
      </c>
      <c r="I62" s="32">
        <v>0.72850302855494675</v>
      </c>
      <c r="J62" s="32">
        <v>149.11933333333332</v>
      </c>
      <c r="K62" s="32">
        <v>132.33255555555553</v>
      </c>
      <c r="L62" s="32">
        <v>39.76422222222223</v>
      </c>
      <c r="M62" s="32">
        <v>28.063555555555563</v>
      </c>
      <c r="N62" s="32">
        <v>6.6395555555555559</v>
      </c>
      <c r="O62" s="32">
        <v>5.0611111111111109</v>
      </c>
      <c r="P62" s="32">
        <v>18.577444444444446</v>
      </c>
      <c r="Q62" s="32">
        <v>13.491333333333333</v>
      </c>
      <c r="R62" s="32">
        <v>5.0861111111111112</v>
      </c>
      <c r="S62" s="32">
        <v>90.777666666666647</v>
      </c>
      <c r="T62" s="32">
        <v>78.849222222222195</v>
      </c>
      <c r="U62" s="32">
        <v>11.633999999999999</v>
      </c>
      <c r="V62" s="32">
        <v>0.29444444444444445</v>
      </c>
      <c r="W62" s="32">
        <v>49.688222222222215</v>
      </c>
      <c r="X62" s="32">
        <v>14.556333333333329</v>
      </c>
      <c r="Y62" s="32">
        <v>0</v>
      </c>
      <c r="Z62" s="32">
        <v>0</v>
      </c>
      <c r="AA62" s="32">
        <v>10.343444444444442</v>
      </c>
      <c r="AB62" s="32">
        <v>0</v>
      </c>
      <c r="AC62" s="32">
        <v>24.788444444444444</v>
      </c>
      <c r="AD62" s="32">
        <v>0</v>
      </c>
      <c r="AE62" s="32">
        <v>0</v>
      </c>
      <c r="AF62" t="s">
        <v>3</v>
      </c>
      <c r="AG62">
        <v>8</v>
      </c>
      <c r="AH62"/>
    </row>
    <row r="63" spans="1:34" x14ac:dyDescent="0.25">
      <c r="A63" t="s">
        <v>305</v>
      </c>
      <c r="B63" t="s">
        <v>183</v>
      </c>
      <c r="C63" t="s">
        <v>237</v>
      </c>
      <c r="D63" t="s">
        <v>254</v>
      </c>
      <c r="E63" s="32">
        <v>73.411111111111111</v>
      </c>
      <c r="F63" s="32">
        <v>3.8642999848645374</v>
      </c>
      <c r="G63" s="32">
        <v>3.4439942485242923</v>
      </c>
      <c r="H63" s="32">
        <v>1.1514227334645071</v>
      </c>
      <c r="I63" s="32">
        <v>0.84605872559406681</v>
      </c>
      <c r="J63" s="32">
        <v>283.68255555555555</v>
      </c>
      <c r="K63" s="32">
        <v>252.82744444444444</v>
      </c>
      <c r="L63" s="32">
        <v>84.527222222222207</v>
      </c>
      <c r="M63" s="32">
        <v>62.110111111111102</v>
      </c>
      <c r="N63" s="32">
        <v>16.728222222222225</v>
      </c>
      <c r="O63" s="32">
        <v>5.6888888888888891</v>
      </c>
      <c r="P63" s="32">
        <v>51.462000000000003</v>
      </c>
      <c r="Q63" s="32">
        <v>43.024000000000001</v>
      </c>
      <c r="R63" s="32">
        <v>8.4379999999999988</v>
      </c>
      <c r="S63" s="32">
        <v>147.69333333333333</v>
      </c>
      <c r="T63" s="32">
        <v>97.260999999999996</v>
      </c>
      <c r="U63" s="32">
        <v>50.432333333333339</v>
      </c>
      <c r="V63" s="32">
        <v>0</v>
      </c>
      <c r="W63" s="32">
        <v>26.477444444444444</v>
      </c>
      <c r="X63" s="32">
        <v>7.251666666666666</v>
      </c>
      <c r="Y63" s="32">
        <v>0</v>
      </c>
      <c r="Z63" s="32">
        <v>0</v>
      </c>
      <c r="AA63" s="32">
        <v>0.21544444444444444</v>
      </c>
      <c r="AB63" s="32">
        <v>0</v>
      </c>
      <c r="AC63" s="32">
        <v>19.010333333333335</v>
      </c>
      <c r="AD63" s="32">
        <v>0</v>
      </c>
      <c r="AE63" s="32">
        <v>0</v>
      </c>
      <c r="AF63" t="s">
        <v>86</v>
      </c>
      <c r="AG63">
        <v>8</v>
      </c>
      <c r="AH63"/>
    </row>
    <row r="64" spans="1:34" x14ac:dyDescent="0.25">
      <c r="A64" t="s">
        <v>305</v>
      </c>
      <c r="B64" t="s">
        <v>140</v>
      </c>
      <c r="C64" t="s">
        <v>226</v>
      </c>
      <c r="D64" t="s">
        <v>254</v>
      </c>
      <c r="E64" s="32">
        <v>101.15555555555555</v>
      </c>
      <c r="F64" s="32">
        <v>3.562662565905097</v>
      </c>
      <c r="G64" s="32">
        <v>3.2849439806678387</v>
      </c>
      <c r="H64" s="32">
        <v>0.77578756590509679</v>
      </c>
      <c r="I64" s="32">
        <v>0.60156963971880506</v>
      </c>
      <c r="J64" s="32">
        <v>360.38311111111113</v>
      </c>
      <c r="K64" s="32">
        <v>332.29033333333336</v>
      </c>
      <c r="L64" s="32">
        <v>78.475222222222229</v>
      </c>
      <c r="M64" s="32">
        <v>60.852111111111128</v>
      </c>
      <c r="N64" s="32">
        <v>11.934222222222221</v>
      </c>
      <c r="O64" s="32">
        <v>5.6888888888888891</v>
      </c>
      <c r="P64" s="32">
        <v>64.042111111111112</v>
      </c>
      <c r="Q64" s="32">
        <v>53.57244444444445</v>
      </c>
      <c r="R64" s="32">
        <v>10.469666666666667</v>
      </c>
      <c r="S64" s="32">
        <v>217.86577777777777</v>
      </c>
      <c r="T64" s="32">
        <v>176.91377777777777</v>
      </c>
      <c r="U64" s="32">
        <v>40.951999999999991</v>
      </c>
      <c r="V64" s="32">
        <v>0</v>
      </c>
      <c r="W64" s="32">
        <v>33.288888888888884</v>
      </c>
      <c r="X64" s="32">
        <v>4.536777777777778</v>
      </c>
      <c r="Y64" s="32">
        <v>0</v>
      </c>
      <c r="Z64" s="32">
        <v>0</v>
      </c>
      <c r="AA64" s="32">
        <v>4.1114444444444445</v>
      </c>
      <c r="AB64" s="32">
        <v>0</v>
      </c>
      <c r="AC64" s="32">
        <v>24.640666666666661</v>
      </c>
      <c r="AD64" s="32">
        <v>0</v>
      </c>
      <c r="AE64" s="32">
        <v>0</v>
      </c>
      <c r="AF64" t="s">
        <v>43</v>
      </c>
      <c r="AG64">
        <v>8</v>
      </c>
      <c r="AH64"/>
    </row>
    <row r="65" spans="1:34" x14ac:dyDescent="0.25">
      <c r="A65" t="s">
        <v>305</v>
      </c>
      <c r="B65" t="s">
        <v>146</v>
      </c>
      <c r="C65" t="s">
        <v>209</v>
      </c>
      <c r="D65" t="s">
        <v>241</v>
      </c>
      <c r="E65" s="32">
        <v>83.24444444444444</v>
      </c>
      <c r="F65" s="32">
        <v>3.0567485317672189</v>
      </c>
      <c r="G65" s="32">
        <v>2.7776908702616132</v>
      </c>
      <c r="H65" s="32">
        <v>0.65220101441537637</v>
      </c>
      <c r="I65" s="32">
        <v>0.49655499199145753</v>
      </c>
      <c r="J65" s="32">
        <v>254.45733333333337</v>
      </c>
      <c r="K65" s="32">
        <v>231.22733333333338</v>
      </c>
      <c r="L65" s="32">
        <v>54.292111111111105</v>
      </c>
      <c r="M65" s="32">
        <v>41.335444444444441</v>
      </c>
      <c r="N65" s="32">
        <v>8.1433333333333344</v>
      </c>
      <c r="O65" s="32">
        <v>4.8133333333333272</v>
      </c>
      <c r="P65" s="32">
        <v>55.567999999999969</v>
      </c>
      <c r="Q65" s="32">
        <v>45.294666666666643</v>
      </c>
      <c r="R65" s="32">
        <v>10.273333333333325</v>
      </c>
      <c r="S65" s="32">
        <v>144.59722222222229</v>
      </c>
      <c r="T65" s="32">
        <v>82.80044444444448</v>
      </c>
      <c r="U65" s="32">
        <v>61.796777777777798</v>
      </c>
      <c r="V65" s="32">
        <v>0</v>
      </c>
      <c r="W65" s="32">
        <v>3.12</v>
      </c>
      <c r="X65" s="32">
        <v>0</v>
      </c>
      <c r="Y65" s="32">
        <v>2.6</v>
      </c>
      <c r="Z65" s="32">
        <v>0</v>
      </c>
      <c r="AA65" s="32">
        <v>0</v>
      </c>
      <c r="AB65" s="32">
        <v>0.52000000000000013</v>
      </c>
      <c r="AC65" s="32">
        <v>0</v>
      </c>
      <c r="AD65" s="32">
        <v>0</v>
      </c>
      <c r="AE65" s="32">
        <v>0</v>
      </c>
      <c r="AF65" t="s">
        <v>49</v>
      </c>
      <c r="AG65">
        <v>8</v>
      </c>
      <c r="AH65"/>
    </row>
    <row r="66" spans="1:34" x14ac:dyDescent="0.25">
      <c r="A66" t="s">
        <v>305</v>
      </c>
      <c r="B66" t="s">
        <v>105</v>
      </c>
      <c r="C66" t="s">
        <v>201</v>
      </c>
      <c r="D66" t="s">
        <v>242</v>
      </c>
      <c r="E66" s="32">
        <v>43.222222222222221</v>
      </c>
      <c r="F66" s="32">
        <v>4.0350154241645244</v>
      </c>
      <c r="G66" s="32">
        <v>3.5712159383033422</v>
      </c>
      <c r="H66" s="32">
        <v>0.75790745501285361</v>
      </c>
      <c r="I66" s="32">
        <v>0.41552699228791784</v>
      </c>
      <c r="J66" s="32">
        <v>174.40233333333333</v>
      </c>
      <c r="K66" s="32">
        <v>154.3558888888889</v>
      </c>
      <c r="L66" s="32">
        <v>32.75844444444445</v>
      </c>
      <c r="M66" s="32">
        <v>17.960000000000004</v>
      </c>
      <c r="N66" s="32">
        <v>10.215111111111112</v>
      </c>
      <c r="O66" s="32">
        <v>4.583333333333333</v>
      </c>
      <c r="P66" s="32">
        <v>39.890000000000008</v>
      </c>
      <c r="Q66" s="32">
        <v>34.64200000000001</v>
      </c>
      <c r="R66" s="32">
        <v>5.2479999999999984</v>
      </c>
      <c r="S66" s="32">
        <v>101.75388888888887</v>
      </c>
      <c r="T66" s="32">
        <v>77.252333333333311</v>
      </c>
      <c r="U66" s="32">
        <v>24.501555555555559</v>
      </c>
      <c r="V66" s="32">
        <v>0</v>
      </c>
      <c r="W66" s="32">
        <v>2.5551111111111107</v>
      </c>
      <c r="X66" s="32">
        <v>0</v>
      </c>
      <c r="Y66" s="32">
        <v>0</v>
      </c>
      <c r="Z66" s="32">
        <v>0</v>
      </c>
      <c r="AA66" s="32">
        <v>0</v>
      </c>
      <c r="AB66" s="32">
        <v>0</v>
      </c>
      <c r="AC66" s="32">
        <v>2.5551111111111107</v>
      </c>
      <c r="AD66" s="32">
        <v>0</v>
      </c>
      <c r="AE66" s="32">
        <v>0</v>
      </c>
      <c r="AF66" t="s">
        <v>6</v>
      </c>
      <c r="AG66">
        <v>8</v>
      </c>
      <c r="AH66"/>
    </row>
    <row r="67" spans="1:34" x14ac:dyDescent="0.25">
      <c r="A67" t="s">
        <v>305</v>
      </c>
      <c r="B67" t="s">
        <v>108</v>
      </c>
      <c r="C67" t="s">
        <v>204</v>
      </c>
      <c r="D67" t="s">
        <v>244</v>
      </c>
      <c r="E67" s="32">
        <v>117.93333333333334</v>
      </c>
      <c r="F67" s="32">
        <v>3.9683794987752035</v>
      </c>
      <c r="G67" s="32">
        <v>3.8078905219521393</v>
      </c>
      <c r="H67" s="32">
        <v>1.17664217071792</v>
      </c>
      <c r="I67" s="32">
        <v>1.016153193894856</v>
      </c>
      <c r="J67" s="32">
        <v>468.00422222222232</v>
      </c>
      <c r="K67" s="32">
        <v>449.0772222222223</v>
      </c>
      <c r="L67" s="32">
        <v>138.76533333333336</v>
      </c>
      <c r="M67" s="32">
        <v>119.83833333333337</v>
      </c>
      <c r="N67" s="32">
        <v>14.676999999999996</v>
      </c>
      <c r="O67" s="32">
        <v>4.25</v>
      </c>
      <c r="P67" s="32">
        <v>52.792222222222236</v>
      </c>
      <c r="Q67" s="32">
        <v>52.792222222222236</v>
      </c>
      <c r="R67" s="32">
        <v>0</v>
      </c>
      <c r="S67" s="32">
        <v>276.44666666666672</v>
      </c>
      <c r="T67" s="32">
        <v>265.01177777777781</v>
      </c>
      <c r="U67" s="32">
        <v>11.434888888888892</v>
      </c>
      <c r="V67" s="32">
        <v>0</v>
      </c>
      <c r="W67" s="32">
        <v>125.08000000000001</v>
      </c>
      <c r="X67" s="32">
        <v>34.974444444444444</v>
      </c>
      <c r="Y67" s="32">
        <v>0</v>
      </c>
      <c r="Z67" s="32">
        <v>0</v>
      </c>
      <c r="AA67" s="32">
        <v>13.567777777777769</v>
      </c>
      <c r="AB67" s="32">
        <v>0</v>
      </c>
      <c r="AC67" s="32">
        <v>76.537777777777791</v>
      </c>
      <c r="AD67" s="32">
        <v>0</v>
      </c>
      <c r="AE67" s="32">
        <v>0</v>
      </c>
      <c r="AF67" t="s">
        <v>9</v>
      </c>
      <c r="AG67">
        <v>8</v>
      </c>
      <c r="AH67"/>
    </row>
    <row r="68" spans="1:34" x14ac:dyDescent="0.25">
      <c r="A68" t="s">
        <v>305</v>
      </c>
      <c r="B68" t="s">
        <v>143</v>
      </c>
      <c r="C68" t="s">
        <v>199</v>
      </c>
      <c r="D68" t="s">
        <v>249</v>
      </c>
      <c r="E68" s="32">
        <v>48.12222222222222</v>
      </c>
      <c r="F68" s="32">
        <v>4.2072108058185176</v>
      </c>
      <c r="G68" s="32">
        <v>3.7514984991918734</v>
      </c>
      <c r="H68" s="32">
        <v>1.185973216347264</v>
      </c>
      <c r="I68" s="32">
        <v>0.90766566612791511</v>
      </c>
      <c r="J68" s="32">
        <v>202.46033333333332</v>
      </c>
      <c r="K68" s="32">
        <v>180.53044444444447</v>
      </c>
      <c r="L68" s="32">
        <v>57.071666666666665</v>
      </c>
      <c r="M68" s="32">
        <v>43.678888888888892</v>
      </c>
      <c r="N68" s="32">
        <v>7.7927777777777756</v>
      </c>
      <c r="O68" s="32">
        <v>5.6</v>
      </c>
      <c r="P68" s="32">
        <v>21.214444444444453</v>
      </c>
      <c r="Q68" s="32">
        <v>12.677333333333337</v>
      </c>
      <c r="R68" s="32">
        <v>8.5371111111111162</v>
      </c>
      <c r="S68" s="32">
        <v>124.17422222222223</v>
      </c>
      <c r="T68" s="32">
        <v>124.17422222222223</v>
      </c>
      <c r="U68" s="32">
        <v>0</v>
      </c>
      <c r="V68" s="32">
        <v>0</v>
      </c>
      <c r="W68" s="32">
        <v>91.224444444444458</v>
      </c>
      <c r="X68" s="32">
        <v>13.311111111111106</v>
      </c>
      <c r="Y68" s="32">
        <v>0</v>
      </c>
      <c r="Z68" s="32">
        <v>0</v>
      </c>
      <c r="AA68" s="32">
        <v>5.5411111111111122</v>
      </c>
      <c r="AB68" s="32">
        <v>0</v>
      </c>
      <c r="AC68" s="32">
        <v>72.372222222222234</v>
      </c>
      <c r="AD68" s="32">
        <v>0</v>
      </c>
      <c r="AE68" s="32">
        <v>0</v>
      </c>
      <c r="AF68" t="s">
        <v>46</v>
      </c>
      <c r="AG68">
        <v>8</v>
      </c>
      <c r="AH68"/>
    </row>
    <row r="69" spans="1:34" x14ac:dyDescent="0.25">
      <c r="A69" t="s">
        <v>305</v>
      </c>
      <c r="B69" t="s">
        <v>112</v>
      </c>
      <c r="C69" t="s">
        <v>211</v>
      </c>
      <c r="D69" t="s">
        <v>249</v>
      </c>
      <c r="E69" s="32">
        <v>105.14444444444445</v>
      </c>
      <c r="F69" s="32">
        <v>4.1890468139067947</v>
      </c>
      <c r="G69" s="32">
        <v>3.8179234914931839</v>
      </c>
      <c r="H69" s="32">
        <v>1.1669333192433691</v>
      </c>
      <c r="I69" s="32">
        <v>0.86787065412659825</v>
      </c>
      <c r="J69" s="32">
        <v>440.45499999999998</v>
      </c>
      <c r="K69" s="32">
        <v>401.43344444444443</v>
      </c>
      <c r="L69" s="32">
        <v>122.69655555555556</v>
      </c>
      <c r="M69" s="32">
        <v>91.251777777777775</v>
      </c>
      <c r="N69" s="32">
        <v>26.111444444444462</v>
      </c>
      <c r="O69" s="32">
        <v>5.333333333333333</v>
      </c>
      <c r="P69" s="32">
        <v>40.929777777777765</v>
      </c>
      <c r="Q69" s="32">
        <v>33.352999999999987</v>
      </c>
      <c r="R69" s="32">
        <v>7.5767777777777789</v>
      </c>
      <c r="S69" s="32">
        <v>276.82866666666666</v>
      </c>
      <c r="T69" s="32">
        <v>246.99555555555557</v>
      </c>
      <c r="U69" s="32">
        <v>29.833111111111105</v>
      </c>
      <c r="V69" s="32">
        <v>0</v>
      </c>
      <c r="W69" s="32">
        <v>58.967777777777783</v>
      </c>
      <c r="X69" s="32">
        <v>16.366666666666671</v>
      </c>
      <c r="Y69" s="32">
        <v>0</v>
      </c>
      <c r="Z69" s="32">
        <v>0</v>
      </c>
      <c r="AA69" s="32">
        <v>4.9455555555555568</v>
      </c>
      <c r="AB69" s="32">
        <v>0</v>
      </c>
      <c r="AC69" s="32">
        <v>37.655555555555559</v>
      </c>
      <c r="AD69" s="32">
        <v>0</v>
      </c>
      <c r="AE69" s="32">
        <v>0</v>
      </c>
      <c r="AF69" t="s">
        <v>13</v>
      </c>
      <c r="AG69">
        <v>8</v>
      </c>
      <c r="AH69"/>
    </row>
    <row r="70" spans="1:34" x14ac:dyDescent="0.25">
      <c r="A70" t="s">
        <v>305</v>
      </c>
      <c r="B70" t="s">
        <v>138</v>
      </c>
      <c r="C70" t="s">
        <v>197</v>
      </c>
      <c r="D70" t="s">
        <v>251</v>
      </c>
      <c r="E70" s="32">
        <v>67.555555555555557</v>
      </c>
      <c r="F70" s="32">
        <v>3.7182648026315772</v>
      </c>
      <c r="G70" s="32">
        <v>3.5702713815789462</v>
      </c>
      <c r="H70" s="32">
        <v>1.053223684210526</v>
      </c>
      <c r="I70" s="32">
        <v>0.90523026315789457</v>
      </c>
      <c r="J70" s="32">
        <v>251.18944444444435</v>
      </c>
      <c r="K70" s="32">
        <v>241.19166666666661</v>
      </c>
      <c r="L70" s="32">
        <v>71.151111111111092</v>
      </c>
      <c r="M70" s="32">
        <v>61.153333333333322</v>
      </c>
      <c r="N70" s="32">
        <v>5.2477777777777765</v>
      </c>
      <c r="O70" s="32">
        <v>4.75</v>
      </c>
      <c r="P70" s="32">
        <v>28.847222222222221</v>
      </c>
      <c r="Q70" s="32">
        <v>28.847222222222221</v>
      </c>
      <c r="R70" s="32">
        <v>0</v>
      </c>
      <c r="S70" s="32">
        <v>151.19111111111107</v>
      </c>
      <c r="T70" s="32">
        <v>109.95622222222219</v>
      </c>
      <c r="U70" s="32">
        <v>41.234888888888875</v>
      </c>
      <c r="V70" s="32">
        <v>0</v>
      </c>
      <c r="W70" s="32">
        <v>19.885555555555548</v>
      </c>
      <c r="X70" s="32">
        <v>1.9933333333333334</v>
      </c>
      <c r="Y70" s="32">
        <v>0</v>
      </c>
      <c r="Z70" s="32">
        <v>0</v>
      </c>
      <c r="AA70" s="32">
        <v>0</v>
      </c>
      <c r="AB70" s="32">
        <v>0</v>
      </c>
      <c r="AC70" s="32">
        <v>17.892222222222216</v>
      </c>
      <c r="AD70" s="32">
        <v>0</v>
      </c>
      <c r="AE70" s="32">
        <v>0</v>
      </c>
      <c r="AF70" t="s">
        <v>41</v>
      </c>
      <c r="AG70">
        <v>8</v>
      </c>
      <c r="AH70"/>
    </row>
    <row r="71" spans="1:34" x14ac:dyDescent="0.25">
      <c r="A71" t="s">
        <v>305</v>
      </c>
      <c r="B71" t="s">
        <v>164</v>
      </c>
      <c r="C71" t="s">
        <v>202</v>
      </c>
      <c r="D71" t="s">
        <v>249</v>
      </c>
      <c r="E71" s="32">
        <v>38.233333333333334</v>
      </c>
      <c r="F71" s="32">
        <v>4.1185062481836674</v>
      </c>
      <c r="G71" s="32">
        <v>3.7175530369078751</v>
      </c>
      <c r="H71" s="32">
        <v>1.371749491426911</v>
      </c>
      <c r="I71" s="32">
        <v>1.1081110142400468</v>
      </c>
      <c r="J71" s="32">
        <v>157.46422222222222</v>
      </c>
      <c r="K71" s="32">
        <v>142.13444444444443</v>
      </c>
      <c r="L71" s="32">
        <v>52.44655555555557</v>
      </c>
      <c r="M71" s="32">
        <v>42.366777777777791</v>
      </c>
      <c r="N71" s="32">
        <v>4.7464444444444442</v>
      </c>
      <c r="O71" s="32">
        <v>5.333333333333333</v>
      </c>
      <c r="P71" s="32">
        <v>17.204777777777771</v>
      </c>
      <c r="Q71" s="32">
        <v>11.954777777777771</v>
      </c>
      <c r="R71" s="32">
        <v>5.25</v>
      </c>
      <c r="S71" s="32">
        <v>87.812888888888878</v>
      </c>
      <c r="T71" s="32">
        <v>76.817666666666653</v>
      </c>
      <c r="U71" s="32">
        <v>10.995222222222223</v>
      </c>
      <c r="V71" s="32">
        <v>0</v>
      </c>
      <c r="W71" s="32">
        <v>46.715555555555561</v>
      </c>
      <c r="X71" s="32">
        <v>13.01888888888889</v>
      </c>
      <c r="Y71" s="32">
        <v>0</v>
      </c>
      <c r="Z71" s="32">
        <v>0</v>
      </c>
      <c r="AA71" s="32">
        <v>8.8377777777777773</v>
      </c>
      <c r="AB71" s="32">
        <v>0</v>
      </c>
      <c r="AC71" s="32">
        <v>24.858888888888892</v>
      </c>
      <c r="AD71" s="32">
        <v>0</v>
      </c>
      <c r="AE71" s="32">
        <v>0</v>
      </c>
      <c r="AF71" t="s">
        <v>67</v>
      </c>
      <c r="AG71">
        <v>8</v>
      </c>
      <c r="AH71"/>
    </row>
    <row r="72" spans="1:34" x14ac:dyDescent="0.25">
      <c r="A72" t="s">
        <v>305</v>
      </c>
      <c r="B72" t="s">
        <v>151</v>
      </c>
      <c r="C72" t="s">
        <v>228</v>
      </c>
      <c r="D72" t="s">
        <v>258</v>
      </c>
      <c r="E72" s="32">
        <v>76.711111111111109</v>
      </c>
      <c r="F72" s="32">
        <v>3.4896132676709146</v>
      </c>
      <c r="G72" s="32">
        <v>3.3368235805330237</v>
      </c>
      <c r="H72" s="32">
        <v>1.0750028968713785</v>
      </c>
      <c r="I72" s="32">
        <v>0.92221320973348753</v>
      </c>
      <c r="J72" s="32">
        <v>267.69211111111105</v>
      </c>
      <c r="K72" s="32">
        <v>255.97144444444439</v>
      </c>
      <c r="L72" s="32">
        <v>82.464666666666631</v>
      </c>
      <c r="M72" s="32">
        <v>70.743999999999971</v>
      </c>
      <c r="N72" s="32">
        <v>8.4706666666666663</v>
      </c>
      <c r="O72" s="32">
        <v>3.25</v>
      </c>
      <c r="P72" s="32">
        <v>22.603111111111104</v>
      </c>
      <c r="Q72" s="32">
        <v>22.603111111111104</v>
      </c>
      <c r="R72" s="32">
        <v>0</v>
      </c>
      <c r="S72" s="32">
        <v>162.62433333333331</v>
      </c>
      <c r="T72" s="32">
        <v>162.62433333333331</v>
      </c>
      <c r="U72" s="32">
        <v>0</v>
      </c>
      <c r="V72" s="32">
        <v>0</v>
      </c>
      <c r="W72" s="32">
        <v>102.06888888888889</v>
      </c>
      <c r="X72" s="32">
        <v>22.091111111111108</v>
      </c>
      <c r="Y72" s="32">
        <v>0</v>
      </c>
      <c r="Z72" s="32">
        <v>0</v>
      </c>
      <c r="AA72" s="32">
        <v>3.7155555555555559</v>
      </c>
      <c r="AB72" s="32">
        <v>0</v>
      </c>
      <c r="AC72" s="32">
        <v>76.262222222222221</v>
      </c>
      <c r="AD72" s="32">
        <v>0</v>
      </c>
      <c r="AE72" s="32">
        <v>0</v>
      </c>
      <c r="AF72" t="s">
        <v>54</v>
      </c>
      <c r="AG72">
        <v>8</v>
      </c>
      <c r="AH72"/>
    </row>
    <row r="73" spans="1:34" x14ac:dyDescent="0.25">
      <c r="A73" t="s">
        <v>305</v>
      </c>
      <c r="B73" t="s">
        <v>119</v>
      </c>
      <c r="C73" t="s">
        <v>215</v>
      </c>
      <c r="D73" t="s">
        <v>255</v>
      </c>
      <c r="E73" s="32">
        <v>108.32222222222222</v>
      </c>
      <c r="F73" s="32">
        <v>3.5522935685711348</v>
      </c>
      <c r="G73" s="32">
        <v>3.305488768078777</v>
      </c>
      <c r="H73" s="32">
        <v>0.9065637501282181</v>
      </c>
      <c r="I73" s="32">
        <v>0.77172120217458196</v>
      </c>
      <c r="J73" s="32">
        <v>384.79233333333326</v>
      </c>
      <c r="K73" s="32">
        <v>358.05788888888884</v>
      </c>
      <c r="L73" s="32">
        <v>98.200999999999979</v>
      </c>
      <c r="M73" s="32">
        <v>83.594555555555544</v>
      </c>
      <c r="N73" s="32">
        <v>9.2731111111111098</v>
      </c>
      <c r="O73" s="32">
        <v>5.333333333333333</v>
      </c>
      <c r="P73" s="32">
        <v>35.274444444444441</v>
      </c>
      <c r="Q73" s="32">
        <v>23.146444444444441</v>
      </c>
      <c r="R73" s="32">
        <v>12.127999999999997</v>
      </c>
      <c r="S73" s="32">
        <v>251.31688888888888</v>
      </c>
      <c r="T73" s="32">
        <v>232.6151111111111</v>
      </c>
      <c r="U73" s="32">
        <v>18.701777777777775</v>
      </c>
      <c r="V73" s="32">
        <v>0</v>
      </c>
      <c r="W73" s="32">
        <v>54.62555555555555</v>
      </c>
      <c r="X73" s="32">
        <v>1.3322222222222222</v>
      </c>
      <c r="Y73" s="32">
        <v>0</v>
      </c>
      <c r="Z73" s="32">
        <v>0</v>
      </c>
      <c r="AA73" s="32">
        <v>3.1788888888888884</v>
      </c>
      <c r="AB73" s="32">
        <v>0</v>
      </c>
      <c r="AC73" s="32">
        <v>50.114444444444437</v>
      </c>
      <c r="AD73" s="32">
        <v>0</v>
      </c>
      <c r="AE73" s="32">
        <v>0</v>
      </c>
      <c r="AF73" t="s">
        <v>21</v>
      </c>
      <c r="AG73">
        <v>8</v>
      </c>
      <c r="AH73"/>
    </row>
    <row r="74" spans="1:34" x14ac:dyDescent="0.25">
      <c r="A74" t="s">
        <v>305</v>
      </c>
      <c r="B74" t="s">
        <v>135</v>
      </c>
      <c r="C74" t="s">
        <v>224</v>
      </c>
      <c r="D74" t="s">
        <v>249</v>
      </c>
      <c r="E74" s="32">
        <v>99.1</v>
      </c>
      <c r="F74" s="32">
        <v>3.3329880031393651</v>
      </c>
      <c r="G74" s="32">
        <v>3.1115382890458569</v>
      </c>
      <c r="H74" s="32">
        <v>0.83079941697499726</v>
      </c>
      <c r="I74" s="32">
        <v>0.62330081847740793</v>
      </c>
      <c r="J74" s="32">
        <v>330.29911111111107</v>
      </c>
      <c r="K74" s="32">
        <v>308.35344444444439</v>
      </c>
      <c r="L74" s="32">
        <v>82.332222222222228</v>
      </c>
      <c r="M74" s="32">
        <v>61.769111111111123</v>
      </c>
      <c r="N74" s="32">
        <v>14.86311111111111</v>
      </c>
      <c r="O74" s="32">
        <v>5.7</v>
      </c>
      <c r="P74" s="32">
        <v>49.425333333333349</v>
      </c>
      <c r="Q74" s="32">
        <v>48.042777777777793</v>
      </c>
      <c r="R74" s="32">
        <v>1.3825555555555555</v>
      </c>
      <c r="S74" s="32">
        <v>198.54155555555548</v>
      </c>
      <c r="T74" s="32">
        <v>124.39988888888885</v>
      </c>
      <c r="U74" s="32">
        <v>74.141666666666637</v>
      </c>
      <c r="V74" s="32">
        <v>0</v>
      </c>
      <c r="W74" s="32">
        <v>29.679111111111112</v>
      </c>
      <c r="X74" s="32">
        <v>1.016888888888889</v>
      </c>
      <c r="Y74" s="32">
        <v>2.5999999999999996</v>
      </c>
      <c r="Z74" s="32">
        <v>0</v>
      </c>
      <c r="AA74" s="32">
        <v>0.43333333333333335</v>
      </c>
      <c r="AB74" s="32">
        <v>0.52000000000000013</v>
      </c>
      <c r="AC74" s="32">
        <v>25.108888888888892</v>
      </c>
      <c r="AD74" s="32">
        <v>0</v>
      </c>
      <c r="AE74" s="32">
        <v>0</v>
      </c>
      <c r="AF74" t="s">
        <v>38</v>
      </c>
      <c r="AG74">
        <v>8</v>
      </c>
      <c r="AH74"/>
    </row>
    <row r="75" spans="1:34" x14ac:dyDescent="0.25">
      <c r="A75" t="s">
        <v>305</v>
      </c>
      <c r="B75" t="s">
        <v>149</v>
      </c>
      <c r="C75" t="s">
        <v>209</v>
      </c>
      <c r="D75" t="s">
        <v>241</v>
      </c>
      <c r="E75" s="32">
        <v>47.12222222222222</v>
      </c>
      <c r="F75" s="32">
        <v>3.4231902853100684</v>
      </c>
      <c r="G75" s="32">
        <v>3.1956519688752656</v>
      </c>
      <c r="H75" s="32">
        <v>0.7370997406272104</v>
      </c>
      <c r="I75" s="32">
        <v>0.54657863711388799</v>
      </c>
      <c r="J75" s="32">
        <v>161.30833333333334</v>
      </c>
      <c r="K75" s="32">
        <v>150.58622222222223</v>
      </c>
      <c r="L75" s="32">
        <v>34.733777777777767</v>
      </c>
      <c r="M75" s="32">
        <v>25.75599999999999</v>
      </c>
      <c r="N75" s="32">
        <v>4.9111111111111114</v>
      </c>
      <c r="O75" s="32">
        <v>4.0666666666666664</v>
      </c>
      <c r="P75" s="32">
        <v>15.019222222222222</v>
      </c>
      <c r="Q75" s="32">
        <v>13.274888888888889</v>
      </c>
      <c r="R75" s="32">
        <v>1.7443333333333335</v>
      </c>
      <c r="S75" s="32">
        <v>111.55533333333335</v>
      </c>
      <c r="T75" s="32">
        <v>86.881888888888895</v>
      </c>
      <c r="U75" s="32">
        <v>24.673444444444449</v>
      </c>
      <c r="V75" s="32">
        <v>0</v>
      </c>
      <c r="W75" s="32">
        <v>0</v>
      </c>
      <c r="X75" s="32">
        <v>0</v>
      </c>
      <c r="Y75" s="32">
        <v>0</v>
      </c>
      <c r="Z75" s="32">
        <v>0</v>
      </c>
      <c r="AA75" s="32">
        <v>0</v>
      </c>
      <c r="AB75" s="32">
        <v>0</v>
      </c>
      <c r="AC75" s="32">
        <v>0</v>
      </c>
      <c r="AD75" s="32">
        <v>0</v>
      </c>
      <c r="AE75" s="32">
        <v>0</v>
      </c>
      <c r="AF75" t="s">
        <v>52</v>
      </c>
      <c r="AG75">
        <v>8</v>
      </c>
      <c r="AH75"/>
    </row>
    <row r="76" spans="1:34" x14ac:dyDescent="0.25">
      <c r="A76" t="s">
        <v>305</v>
      </c>
      <c r="B76" t="s">
        <v>182</v>
      </c>
      <c r="C76" t="s">
        <v>225</v>
      </c>
      <c r="D76" t="s">
        <v>244</v>
      </c>
      <c r="E76" s="32">
        <v>48.833333333333336</v>
      </c>
      <c r="F76" s="32">
        <v>8.2311012514220696</v>
      </c>
      <c r="G76" s="32">
        <v>7.6653060295790683</v>
      </c>
      <c r="H76" s="32">
        <v>3.7645164960182034</v>
      </c>
      <c r="I76" s="32">
        <v>3.1987212741752002</v>
      </c>
      <c r="J76" s="32">
        <v>401.95211111111109</v>
      </c>
      <c r="K76" s="32">
        <v>374.3224444444445</v>
      </c>
      <c r="L76" s="32">
        <v>183.83388888888894</v>
      </c>
      <c r="M76" s="32">
        <v>156.20422222222228</v>
      </c>
      <c r="N76" s="32">
        <v>22.562999999999981</v>
      </c>
      <c r="O76" s="32">
        <v>5.0666666666666664</v>
      </c>
      <c r="P76" s="32">
        <v>23.614111111111114</v>
      </c>
      <c r="Q76" s="32">
        <v>23.614111111111114</v>
      </c>
      <c r="R76" s="32">
        <v>0</v>
      </c>
      <c r="S76" s="32">
        <v>194.50411111111109</v>
      </c>
      <c r="T76" s="32">
        <v>180.62077777777776</v>
      </c>
      <c r="U76" s="32">
        <v>13.883333333333333</v>
      </c>
      <c r="V76" s="32">
        <v>0</v>
      </c>
      <c r="W76" s="32">
        <v>0</v>
      </c>
      <c r="X76" s="32">
        <v>0</v>
      </c>
      <c r="Y76" s="32">
        <v>0</v>
      </c>
      <c r="Z76" s="32">
        <v>0</v>
      </c>
      <c r="AA76" s="32">
        <v>0</v>
      </c>
      <c r="AB76" s="32">
        <v>0</v>
      </c>
      <c r="AC76" s="32">
        <v>0</v>
      </c>
      <c r="AD76" s="32">
        <v>0</v>
      </c>
      <c r="AE76" s="32">
        <v>0</v>
      </c>
      <c r="AF76" t="s">
        <v>85</v>
      </c>
      <c r="AG76">
        <v>8</v>
      </c>
      <c r="AH76"/>
    </row>
    <row r="77" spans="1:34" x14ac:dyDescent="0.25">
      <c r="A77" t="s">
        <v>305</v>
      </c>
      <c r="B77" t="s">
        <v>139</v>
      </c>
      <c r="C77" t="s">
        <v>198</v>
      </c>
      <c r="D77" t="s">
        <v>248</v>
      </c>
      <c r="E77" s="32">
        <v>100.38888888888889</v>
      </c>
      <c r="F77" s="32">
        <v>3.0359778638627564</v>
      </c>
      <c r="G77" s="32">
        <v>2.6966508024349749</v>
      </c>
      <c r="H77" s="32">
        <v>0.77682125069175401</v>
      </c>
      <c r="I77" s="32">
        <v>0.62567349197564992</v>
      </c>
      <c r="J77" s="32">
        <v>304.77844444444446</v>
      </c>
      <c r="K77" s="32">
        <v>270.71377777777775</v>
      </c>
      <c r="L77" s="32">
        <v>77.984222222222186</v>
      </c>
      <c r="M77" s="32">
        <v>62.810666666666634</v>
      </c>
      <c r="N77" s="32">
        <v>14.220222222222226</v>
      </c>
      <c r="O77" s="32">
        <v>0.95333333333333348</v>
      </c>
      <c r="P77" s="32">
        <v>51.935222222222222</v>
      </c>
      <c r="Q77" s="32">
        <v>33.044111111111114</v>
      </c>
      <c r="R77" s="32">
        <v>18.891111111111112</v>
      </c>
      <c r="S77" s="32">
        <v>174.85900000000004</v>
      </c>
      <c r="T77" s="32">
        <v>152.20944444444447</v>
      </c>
      <c r="U77" s="32">
        <v>22.649555555555555</v>
      </c>
      <c r="V77" s="32">
        <v>0</v>
      </c>
      <c r="W77" s="32">
        <v>49.672777777777775</v>
      </c>
      <c r="X77" s="32">
        <v>12.82988888888889</v>
      </c>
      <c r="Y77" s="32">
        <v>2.5999999999999961</v>
      </c>
      <c r="Z77" s="32">
        <v>0</v>
      </c>
      <c r="AA77" s="32">
        <v>2.7587777777777776</v>
      </c>
      <c r="AB77" s="32">
        <v>0.52000000000000079</v>
      </c>
      <c r="AC77" s="32">
        <v>30.964111111111112</v>
      </c>
      <c r="AD77" s="32">
        <v>0</v>
      </c>
      <c r="AE77" s="32">
        <v>0</v>
      </c>
      <c r="AF77" t="s">
        <v>42</v>
      </c>
      <c r="AG77">
        <v>8</v>
      </c>
      <c r="AH77"/>
    </row>
    <row r="78" spans="1:34" x14ac:dyDescent="0.25">
      <c r="A78" t="s">
        <v>305</v>
      </c>
      <c r="B78" t="s">
        <v>175</v>
      </c>
      <c r="C78" t="s">
        <v>233</v>
      </c>
      <c r="D78" t="s">
        <v>241</v>
      </c>
      <c r="E78" s="32">
        <v>100.84444444444445</v>
      </c>
      <c r="F78" s="32">
        <v>5.4027952842661975</v>
      </c>
      <c r="G78" s="32">
        <v>4.8212780960775685</v>
      </c>
      <c r="H78" s="32">
        <v>1.5311767298369328</v>
      </c>
      <c r="I78" s="32">
        <v>1.005723887174967</v>
      </c>
      <c r="J78" s="32">
        <v>544.841888888889</v>
      </c>
      <c r="K78" s="32">
        <v>486.19911111111122</v>
      </c>
      <c r="L78" s="32">
        <v>154.41066666666669</v>
      </c>
      <c r="M78" s="32">
        <v>101.42166666666668</v>
      </c>
      <c r="N78" s="32">
        <v>48.155666666666676</v>
      </c>
      <c r="O78" s="32">
        <v>4.833333333333333</v>
      </c>
      <c r="P78" s="32">
        <v>80.341222222222214</v>
      </c>
      <c r="Q78" s="32">
        <v>74.687444444444438</v>
      </c>
      <c r="R78" s="32">
        <v>5.6537777777777789</v>
      </c>
      <c r="S78" s="32">
        <v>310.09000000000009</v>
      </c>
      <c r="T78" s="32">
        <v>306.24566666666675</v>
      </c>
      <c r="U78" s="32">
        <v>3.8443333333333327</v>
      </c>
      <c r="V78" s="32">
        <v>0</v>
      </c>
      <c r="W78" s="32">
        <v>106.44755555555554</v>
      </c>
      <c r="X78" s="32">
        <v>1.9015555555555561</v>
      </c>
      <c r="Y78" s="32">
        <v>0</v>
      </c>
      <c r="Z78" s="32">
        <v>0</v>
      </c>
      <c r="AA78" s="32">
        <v>37.042333333333325</v>
      </c>
      <c r="AB78" s="32">
        <v>0</v>
      </c>
      <c r="AC78" s="32">
        <v>67.50366666666666</v>
      </c>
      <c r="AD78" s="32">
        <v>0</v>
      </c>
      <c r="AE78" s="32">
        <v>0</v>
      </c>
      <c r="AF78" t="s">
        <v>78</v>
      </c>
      <c r="AG78">
        <v>8</v>
      </c>
      <c r="AH78"/>
    </row>
    <row r="79" spans="1:34" x14ac:dyDescent="0.25">
      <c r="A79" t="s">
        <v>305</v>
      </c>
      <c r="B79" t="s">
        <v>178</v>
      </c>
      <c r="C79" t="s">
        <v>234</v>
      </c>
      <c r="D79" t="s">
        <v>254</v>
      </c>
      <c r="E79" s="32">
        <v>25.888888888888889</v>
      </c>
      <c r="F79" s="32">
        <v>2.978669527896995</v>
      </c>
      <c r="G79" s="32">
        <v>2.7563519313304718</v>
      </c>
      <c r="H79" s="32">
        <v>0.6807296137339055</v>
      </c>
      <c r="I79" s="32">
        <v>0.45841201716738195</v>
      </c>
      <c r="J79" s="32">
        <v>77.11444444444443</v>
      </c>
      <c r="K79" s="32">
        <v>71.358888888888885</v>
      </c>
      <c r="L79" s="32">
        <v>17.623333333333331</v>
      </c>
      <c r="M79" s="32">
        <v>11.867777777777777</v>
      </c>
      <c r="N79" s="32">
        <v>0</v>
      </c>
      <c r="O79" s="32">
        <v>5.7555555555555555</v>
      </c>
      <c r="P79" s="32">
        <v>15.02466666666666</v>
      </c>
      <c r="Q79" s="32">
        <v>15.02466666666666</v>
      </c>
      <c r="R79" s="32">
        <v>0</v>
      </c>
      <c r="S79" s="32">
        <v>44.466444444444441</v>
      </c>
      <c r="T79" s="32">
        <v>44.466444444444441</v>
      </c>
      <c r="U79" s="32">
        <v>0</v>
      </c>
      <c r="V79" s="32">
        <v>0</v>
      </c>
      <c r="W79" s="32">
        <v>0.56977777777777783</v>
      </c>
      <c r="X79" s="32">
        <v>0.48088888888888892</v>
      </c>
      <c r="Y79" s="32">
        <v>0</v>
      </c>
      <c r="Z79" s="32">
        <v>0</v>
      </c>
      <c r="AA79" s="32">
        <v>0</v>
      </c>
      <c r="AB79" s="32">
        <v>0</v>
      </c>
      <c r="AC79" s="32">
        <v>8.8888888888888892E-2</v>
      </c>
      <c r="AD79" s="32">
        <v>0</v>
      </c>
      <c r="AE79" s="32">
        <v>0</v>
      </c>
      <c r="AF79" t="s">
        <v>81</v>
      </c>
      <c r="AG79">
        <v>8</v>
      </c>
      <c r="AH79"/>
    </row>
    <row r="80" spans="1:34" x14ac:dyDescent="0.25">
      <c r="A80" t="s">
        <v>305</v>
      </c>
      <c r="B80" t="s">
        <v>103</v>
      </c>
      <c r="C80" t="s">
        <v>206</v>
      </c>
      <c r="D80" t="s">
        <v>249</v>
      </c>
      <c r="E80" s="32">
        <v>57.7</v>
      </c>
      <c r="F80" s="32">
        <v>3.440238782977084</v>
      </c>
      <c r="G80" s="32">
        <v>3.1587194300019252</v>
      </c>
      <c r="H80" s="32">
        <v>1.0114577315617173</v>
      </c>
      <c r="I80" s="32">
        <v>0.73895051030232983</v>
      </c>
      <c r="J80" s="32">
        <v>198.50177777777776</v>
      </c>
      <c r="K80" s="32">
        <v>182.25811111111111</v>
      </c>
      <c r="L80" s="32">
        <v>58.361111111111086</v>
      </c>
      <c r="M80" s="32">
        <v>42.637444444444434</v>
      </c>
      <c r="N80" s="32">
        <v>15.723666666666656</v>
      </c>
      <c r="O80" s="32">
        <v>0</v>
      </c>
      <c r="P80" s="32">
        <v>20.732444444444447</v>
      </c>
      <c r="Q80" s="32">
        <v>20.212444444444447</v>
      </c>
      <c r="R80" s="32">
        <v>0.52000000000000079</v>
      </c>
      <c r="S80" s="32">
        <v>119.40822222222224</v>
      </c>
      <c r="T80" s="32">
        <v>101.53566666666667</v>
      </c>
      <c r="U80" s="32">
        <v>17.872555555555561</v>
      </c>
      <c r="V80" s="32">
        <v>0</v>
      </c>
      <c r="W80" s="32">
        <v>65.714222222222205</v>
      </c>
      <c r="X80" s="32">
        <v>17.127444444444446</v>
      </c>
      <c r="Y80" s="32">
        <v>2.5999999999999961</v>
      </c>
      <c r="Z80" s="32">
        <v>0</v>
      </c>
      <c r="AA80" s="32">
        <v>5.4987777777777787</v>
      </c>
      <c r="AB80" s="32">
        <v>0.52000000000000079</v>
      </c>
      <c r="AC80" s="32">
        <v>39.967999999999982</v>
      </c>
      <c r="AD80" s="32">
        <v>0</v>
      </c>
      <c r="AE80" s="32">
        <v>0</v>
      </c>
      <c r="AF80" t="s">
        <v>4</v>
      </c>
      <c r="AG80">
        <v>8</v>
      </c>
      <c r="AH80"/>
    </row>
    <row r="81" spans="1:34" x14ac:dyDescent="0.25">
      <c r="A81" t="s">
        <v>305</v>
      </c>
      <c r="B81" t="s">
        <v>106</v>
      </c>
      <c r="C81" t="s">
        <v>209</v>
      </c>
      <c r="D81" t="s">
        <v>241</v>
      </c>
      <c r="E81" s="32">
        <v>65</v>
      </c>
      <c r="F81" s="32">
        <v>3.8621299145299157</v>
      </c>
      <c r="G81" s="32">
        <v>3.5062119658119668</v>
      </c>
      <c r="H81" s="32">
        <v>1.2003829059829061</v>
      </c>
      <c r="I81" s="32">
        <v>0.90210940170940168</v>
      </c>
      <c r="J81" s="32">
        <v>251.03844444444451</v>
      </c>
      <c r="K81" s="32">
        <v>227.90377777777783</v>
      </c>
      <c r="L81" s="32">
        <v>78.024888888888896</v>
      </c>
      <c r="M81" s="32">
        <v>58.637111111111111</v>
      </c>
      <c r="N81" s="32">
        <v>11.654444444444445</v>
      </c>
      <c r="O81" s="32">
        <v>7.7333333333333334</v>
      </c>
      <c r="P81" s="32">
        <v>34.955777777777776</v>
      </c>
      <c r="Q81" s="32">
        <v>31.20888888888889</v>
      </c>
      <c r="R81" s="32">
        <v>3.7468888888888885</v>
      </c>
      <c r="S81" s="32">
        <v>138.05777777777783</v>
      </c>
      <c r="T81" s="32">
        <v>100.95577777777783</v>
      </c>
      <c r="U81" s="32">
        <v>36.835333333333324</v>
      </c>
      <c r="V81" s="32">
        <v>0.26666666666666666</v>
      </c>
      <c r="W81" s="32">
        <v>0</v>
      </c>
      <c r="X81" s="32">
        <v>0</v>
      </c>
      <c r="Y81" s="32">
        <v>0</v>
      </c>
      <c r="Z81" s="32">
        <v>0</v>
      </c>
      <c r="AA81" s="32">
        <v>0</v>
      </c>
      <c r="AB81" s="32">
        <v>0</v>
      </c>
      <c r="AC81" s="32">
        <v>0</v>
      </c>
      <c r="AD81" s="32">
        <v>0</v>
      </c>
      <c r="AE81" s="32">
        <v>0</v>
      </c>
      <c r="AF81" t="s">
        <v>7</v>
      </c>
      <c r="AG81">
        <v>8</v>
      </c>
      <c r="AH81"/>
    </row>
    <row r="82" spans="1:34" x14ac:dyDescent="0.25">
      <c r="A82" t="s">
        <v>305</v>
      </c>
      <c r="B82" t="s">
        <v>125</v>
      </c>
      <c r="C82" t="s">
        <v>206</v>
      </c>
      <c r="D82" t="s">
        <v>249</v>
      </c>
      <c r="E82" s="32">
        <v>157.47777777777779</v>
      </c>
      <c r="F82" s="32">
        <v>3.6579369223170803</v>
      </c>
      <c r="G82" s="32">
        <v>3.3816235094898737</v>
      </c>
      <c r="H82" s="32">
        <v>1.088043462922458</v>
      </c>
      <c r="I82" s="32">
        <v>0.81342341071050572</v>
      </c>
      <c r="J82" s="32">
        <v>576.04377777777756</v>
      </c>
      <c r="K82" s="32">
        <v>532.53055555555534</v>
      </c>
      <c r="L82" s="32">
        <v>171.34266666666664</v>
      </c>
      <c r="M82" s="32">
        <v>128.0961111111111</v>
      </c>
      <c r="N82" s="32">
        <v>37.690999999999995</v>
      </c>
      <c r="O82" s="32">
        <v>5.5555555555555554</v>
      </c>
      <c r="P82" s="32">
        <v>53.517444444444443</v>
      </c>
      <c r="Q82" s="32">
        <v>53.250777777777778</v>
      </c>
      <c r="R82" s="32">
        <v>0.26666666666666666</v>
      </c>
      <c r="S82" s="32">
        <v>351.18366666666651</v>
      </c>
      <c r="T82" s="32">
        <v>297.40999999999985</v>
      </c>
      <c r="U82" s="32">
        <v>53.773666666666635</v>
      </c>
      <c r="V82" s="32">
        <v>0</v>
      </c>
      <c r="W82" s="32">
        <v>0</v>
      </c>
      <c r="X82" s="32">
        <v>0</v>
      </c>
      <c r="Y82" s="32">
        <v>0</v>
      </c>
      <c r="Z82" s="32">
        <v>0</v>
      </c>
      <c r="AA82" s="32">
        <v>0</v>
      </c>
      <c r="AB82" s="32">
        <v>0</v>
      </c>
      <c r="AC82" s="32">
        <v>0</v>
      </c>
      <c r="AD82" s="32">
        <v>0</v>
      </c>
      <c r="AE82" s="32">
        <v>0</v>
      </c>
      <c r="AF82" t="s">
        <v>27</v>
      </c>
      <c r="AG82">
        <v>8</v>
      </c>
      <c r="AH82"/>
    </row>
    <row r="83" spans="1:34" x14ac:dyDescent="0.25">
      <c r="A83" t="s">
        <v>305</v>
      </c>
      <c r="B83" t="s">
        <v>173</v>
      </c>
      <c r="C83" t="s">
        <v>219</v>
      </c>
      <c r="D83" t="s">
        <v>254</v>
      </c>
      <c r="E83" s="32">
        <v>73.922222222222217</v>
      </c>
      <c r="F83" s="32">
        <v>4.204981211483541</v>
      </c>
      <c r="G83" s="32">
        <v>3.7501954005711711</v>
      </c>
      <c r="H83" s="32">
        <v>1.2175589959416804</v>
      </c>
      <c r="I83" s="32">
        <v>0.7863971140838717</v>
      </c>
      <c r="J83" s="32">
        <v>310.84155555555554</v>
      </c>
      <c r="K83" s="32">
        <v>277.22277777777776</v>
      </c>
      <c r="L83" s="32">
        <v>90.004666666666651</v>
      </c>
      <c r="M83" s="32">
        <v>58.132222222222197</v>
      </c>
      <c r="N83" s="32">
        <v>27.621111111111116</v>
      </c>
      <c r="O83" s="32">
        <v>4.2513333333333341</v>
      </c>
      <c r="P83" s="32">
        <v>40.24666666666667</v>
      </c>
      <c r="Q83" s="32">
        <v>38.500333333333337</v>
      </c>
      <c r="R83" s="32">
        <v>1.7463333333333335</v>
      </c>
      <c r="S83" s="32">
        <v>180.5902222222222</v>
      </c>
      <c r="T83" s="32">
        <v>131.97977777777774</v>
      </c>
      <c r="U83" s="32">
        <v>48.610444444444461</v>
      </c>
      <c r="V83" s="32">
        <v>0</v>
      </c>
      <c r="W83" s="32">
        <v>0</v>
      </c>
      <c r="X83" s="32">
        <v>0</v>
      </c>
      <c r="Y83" s="32">
        <v>0</v>
      </c>
      <c r="Z83" s="32">
        <v>0</v>
      </c>
      <c r="AA83" s="32">
        <v>0</v>
      </c>
      <c r="AB83" s="32">
        <v>0</v>
      </c>
      <c r="AC83" s="32">
        <v>0</v>
      </c>
      <c r="AD83" s="32">
        <v>0</v>
      </c>
      <c r="AE83" s="32">
        <v>0</v>
      </c>
      <c r="AF83" t="s">
        <v>76</v>
      </c>
      <c r="AG83">
        <v>8</v>
      </c>
      <c r="AH83"/>
    </row>
    <row r="84" spans="1:34" x14ac:dyDescent="0.25">
      <c r="A84" t="s">
        <v>305</v>
      </c>
      <c r="B84" t="s">
        <v>154</v>
      </c>
      <c r="C84" t="s">
        <v>227</v>
      </c>
      <c r="D84" t="s">
        <v>245</v>
      </c>
      <c r="E84" s="32">
        <v>38.06666666666667</v>
      </c>
      <c r="F84" s="32">
        <v>3.6577349678925866</v>
      </c>
      <c r="G84" s="32">
        <v>3.2585405720957383</v>
      </c>
      <c r="H84" s="32">
        <v>0.71589608873321653</v>
      </c>
      <c r="I84" s="32">
        <v>0.46585522475189717</v>
      </c>
      <c r="J84" s="32">
        <v>139.23777777777781</v>
      </c>
      <c r="K84" s="32">
        <v>124.04177777777778</v>
      </c>
      <c r="L84" s="32">
        <v>27.251777777777779</v>
      </c>
      <c r="M84" s="32">
        <v>17.733555555555554</v>
      </c>
      <c r="N84" s="32">
        <v>4.4237777777777776</v>
      </c>
      <c r="O84" s="32">
        <v>5.0944444444444441</v>
      </c>
      <c r="P84" s="32">
        <v>35.284000000000013</v>
      </c>
      <c r="Q84" s="32">
        <v>29.606222222222232</v>
      </c>
      <c r="R84" s="32">
        <v>5.677777777777778</v>
      </c>
      <c r="S84" s="32">
        <v>76.701999999999998</v>
      </c>
      <c r="T84" s="32">
        <v>73.333888888888893</v>
      </c>
      <c r="U84" s="32">
        <v>3.3681111111111113</v>
      </c>
      <c r="V84" s="32">
        <v>0</v>
      </c>
      <c r="W84" s="32">
        <v>0</v>
      </c>
      <c r="X84" s="32">
        <v>0</v>
      </c>
      <c r="Y84" s="32">
        <v>0</v>
      </c>
      <c r="Z84" s="32">
        <v>0</v>
      </c>
      <c r="AA84" s="32">
        <v>0</v>
      </c>
      <c r="AB84" s="32">
        <v>0</v>
      </c>
      <c r="AC84" s="32">
        <v>0</v>
      </c>
      <c r="AD84" s="32">
        <v>0</v>
      </c>
      <c r="AE84" s="32">
        <v>0</v>
      </c>
      <c r="AF84" t="s">
        <v>57</v>
      </c>
      <c r="AG84">
        <v>8</v>
      </c>
      <c r="AH84"/>
    </row>
    <row r="85" spans="1:34" x14ac:dyDescent="0.25">
      <c r="A85" t="s">
        <v>305</v>
      </c>
      <c r="B85" t="s">
        <v>177</v>
      </c>
      <c r="C85" t="s">
        <v>210</v>
      </c>
      <c r="D85" t="s">
        <v>248</v>
      </c>
      <c r="E85" s="32">
        <v>40.1</v>
      </c>
      <c r="F85" s="32">
        <v>4.4203602105846489</v>
      </c>
      <c r="G85" s="32">
        <v>3.890931005818786</v>
      </c>
      <c r="H85" s="32">
        <v>1.3484538653366582</v>
      </c>
      <c r="I85" s="32">
        <v>0.94224715987808227</v>
      </c>
      <c r="J85" s="32">
        <v>177.25644444444444</v>
      </c>
      <c r="K85" s="32">
        <v>156.02633333333333</v>
      </c>
      <c r="L85" s="32">
        <v>54.072999999999993</v>
      </c>
      <c r="M85" s="32">
        <v>37.784111111111102</v>
      </c>
      <c r="N85" s="32">
        <v>11.137111111111112</v>
      </c>
      <c r="O85" s="32">
        <v>5.1517777777777773</v>
      </c>
      <c r="P85" s="32">
        <v>24.484888888888889</v>
      </c>
      <c r="Q85" s="32">
        <v>19.543666666666667</v>
      </c>
      <c r="R85" s="32">
        <v>4.9412222222222235</v>
      </c>
      <c r="S85" s="32">
        <v>98.698555555555558</v>
      </c>
      <c r="T85" s="32">
        <v>80.902777777777771</v>
      </c>
      <c r="U85" s="32">
        <v>17.795777777777783</v>
      </c>
      <c r="V85" s="32">
        <v>0</v>
      </c>
      <c r="W85" s="32">
        <v>0</v>
      </c>
      <c r="X85" s="32">
        <v>0</v>
      </c>
      <c r="Y85" s="32">
        <v>0</v>
      </c>
      <c r="Z85" s="32">
        <v>0</v>
      </c>
      <c r="AA85" s="32">
        <v>0</v>
      </c>
      <c r="AB85" s="32">
        <v>0</v>
      </c>
      <c r="AC85" s="32">
        <v>0</v>
      </c>
      <c r="AD85" s="32">
        <v>0</v>
      </c>
      <c r="AE85" s="32">
        <v>0</v>
      </c>
      <c r="AF85" t="s">
        <v>80</v>
      </c>
      <c r="AG85">
        <v>8</v>
      </c>
      <c r="AH85"/>
    </row>
    <row r="86" spans="1:34" x14ac:dyDescent="0.25">
      <c r="A86" t="s">
        <v>305</v>
      </c>
      <c r="B86" t="s">
        <v>163</v>
      </c>
      <c r="C86" t="s">
        <v>216</v>
      </c>
      <c r="D86" t="s">
        <v>254</v>
      </c>
      <c r="E86" s="32">
        <v>19.666666666666668</v>
      </c>
      <c r="F86" s="32">
        <v>4.5741073446327674</v>
      </c>
      <c r="G86" s="32">
        <v>3.9290960451977393</v>
      </c>
      <c r="H86" s="32">
        <v>1.7566610169491519</v>
      </c>
      <c r="I86" s="32">
        <v>1.1116497175141238</v>
      </c>
      <c r="J86" s="32">
        <v>89.957444444444434</v>
      </c>
      <c r="K86" s="32">
        <v>77.272222222222211</v>
      </c>
      <c r="L86" s="32">
        <v>34.547666666666657</v>
      </c>
      <c r="M86" s="32">
        <v>21.862444444444435</v>
      </c>
      <c r="N86" s="32">
        <v>7.5748888888888892</v>
      </c>
      <c r="O86" s="32">
        <v>5.1103333333333349</v>
      </c>
      <c r="P86" s="32">
        <v>7.7134444444444421</v>
      </c>
      <c r="Q86" s="32">
        <v>7.7134444444444421</v>
      </c>
      <c r="R86" s="32">
        <v>0</v>
      </c>
      <c r="S86" s="32">
        <v>47.696333333333335</v>
      </c>
      <c r="T86" s="32">
        <v>40.334777777777781</v>
      </c>
      <c r="U86" s="32">
        <v>7.3615555555555554</v>
      </c>
      <c r="V86" s="32">
        <v>0</v>
      </c>
      <c r="W86" s="32">
        <v>0</v>
      </c>
      <c r="X86" s="32">
        <v>0</v>
      </c>
      <c r="Y86" s="32">
        <v>0</v>
      </c>
      <c r="Z86" s="32">
        <v>0</v>
      </c>
      <c r="AA86" s="32">
        <v>0</v>
      </c>
      <c r="AB86" s="32">
        <v>0</v>
      </c>
      <c r="AC86" s="32">
        <v>0</v>
      </c>
      <c r="AD86" s="32">
        <v>0</v>
      </c>
      <c r="AE86" s="32">
        <v>0</v>
      </c>
      <c r="AF86" t="s">
        <v>66</v>
      </c>
      <c r="AG86">
        <v>8</v>
      </c>
      <c r="AH86"/>
    </row>
    <row r="87" spans="1:34" x14ac:dyDescent="0.25">
      <c r="A87" t="s">
        <v>305</v>
      </c>
      <c r="B87" t="s">
        <v>169</v>
      </c>
      <c r="C87" t="s">
        <v>201</v>
      </c>
      <c r="D87" t="s">
        <v>242</v>
      </c>
      <c r="E87" s="32">
        <v>18.333333333333332</v>
      </c>
      <c r="F87" s="32">
        <v>4.3862363636363622</v>
      </c>
      <c r="G87" s="32">
        <v>3.7535636363636353</v>
      </c>
      <c r="H87" s="32">
        <v>1.7765939393939398</v>
      </c>
      <c r="I87" s="32">
        <v>1.1439212121212123</v>
      </c>
      <c r="J87" s="32">
        <v>80.414333333333303</v>
      </c>
      <c r="K87" s="32">
        <v>68.815333333333314</v>
      </c>
      <c r="L87" s="32">
        <v>32.570888888888895</v>
      </c>
      <c r="M87" s="32">
        <v>20.971888888888891</v>
      </c>
      <c r="N87" s="32">
        <v>4.682666666666667</v>
      </c>
      <c r="O87" s="32">
        <v>6.916333333333335</v>
      </c>
      <c r="P87" s="32">
        <v>4.1462222222222209</v>
      </c>
      <c r="Q87" s="32">
        <v>4.1462222222222209</v>
      </c>
      <c r="R87" s="32">
        <v>0</v>
      </c>
      <c r="S87" s="32">
        <v>43.697222222222202</v>
      </c>
      <c r="T87" s="32">
        <v>42.0852222222222</v>
      </c>
      <c r="U87" s="32">
        <v>1.6120000000000001</v>
      </c>
      <c r="V87" s="32">
        <v>0</v>
      </c>
      <c r="W87" s="32">
        <v>0</v>
      </c>
      <c r="X87" s="32">
        <v>0</v>
      </c>
      <c r="Y87" s="32">
        <v>0</v>
      </c>
      <c r="Z87" s="32">
        <v>0</v>
      </c>
      <c r="AA87" s="32">
        <v>0</v>
      </c>
      <c r="AB87" s="32">
        <v>0</v>
      </c>
      <c r="AC87" s="32">
        <v>0</v>
      </c>
      <c r="AD87" s="32">
        <v>0</v>
      </c>
      <c r="AE87" s="32">
        <v>0</v>
      </c>
      <c r="AF87" t="s">
        <v>72</v>
      </c>
      <c r="AG87">
        <v>8</v>
      </c>
      <c r="AH87"/>
    </row>
    <row r="88" spans="1:34" x14ac:dyDescent="0.25">
      <c r="A88" t="s">
        <v>305</v>
      </c>
      <c r="B88" t="s">
        <v>172</v>
      </c>
      <c r="C88" t="s">
        <v>232</v>
      </c>
      <c r="D88" t="s">
        <v>249</v>
      </c>
      <c r="E88" s="32">
        <v>19.177777777777777</v>
      </c>
      <c r="F88" s="32">
        <v>4.902259559675552</v>
      </c>
      <c r="G88" s="32">
        <v>4.0733661645422945</v>
      </c>
      <c r="H88" s="32">
        <v>1.8875724217844732</v>
      </c>
      <c r="I88" s="32">
        <v>1.0586790266512169</v>
      </c>
      <c r="J88" s="32">
        <v>94.014444444444464</v>
      </c>
      <c r="K88" s="32">
        <v>78.118111111111119</v>
      </c>
      <c r="L88" s="32">
        <v>36.199444444444453</v>
      </c>
      <c r="M88" s="32">
        <v>20.303111111111114</v>
      </c>
      <c r="N88" s="32">
        <v>10.801444444444448</v>
      </c>
      <c r="O88" s="32">
        <v>5.0948888888888888</v>
      </c>
      <c r="P88" s="32">
        <v>9.5324444444444456</v>
      </c>
      <c r="Q88" s="32">
        <v>9.5324444444444456</v>
      </c>
      <c r="R88" s="32">
        <v>0</v>
      </c>
      <c r="S88" s="32">
        <v>48.282555555555568</v>
      </c>
      <c r="T88" s="32">
        <v>35.525333333333343</v>
      </c>
      <c r="U88" s="32">
        <v>12.757222222222223</v>
      </c>
      <c r="V88" s="32">
        <v>0</v>
      </c>
      <c r="W88" s="32">
        <v>0</v>
      </c>
      <c r="X88" s="32">
        <v>0</v>
      </c>
      <c r="Y88" s="32">
        <v>0</v>
      </c>
      <c r="Z88" s="32">
        <v>0</v>
      </c>
      <c r="AA88" s="32">
        <v>0</v>
      </c>
      <c r="AB88" s="32">
        <v>0</v>
      </c>
      <c r="AC88" s="32">
        <v>0</v>
      </c>
      <c r="AD88" s="32">
        <v>0</v>
      </c>
      <c r="AE88" s="32">
        <v>0</v>
      </c>
      <c r="AF88" t="s">
        <v>75</v>
      </c>
      <c r="AG88">
        <v>8</v>
      </c>
      <c r="AH88"/>
    </row>
    <row r="89" spans="1:34" x14ac:dyDescent="0.25">
      <c r="A89" t="s">
        <v>305</v>
      </c>
      <c r="B89" t="s">
        <v>145</v>
      </c>
      <c r="C89" t="s">
        <v>203</v>
      </c>
      <c r="D89" t="s">
        <v>254</v>
      </c>
      <c r="E89" s="32">
        <v>35.799999999999997</v>
      </c>
      <c r="F89" s="32">
        <v>3.3235009310986965</v>
      </c>
      <c r="G89" s="32">
        <v>2.8765238981998755</v>
      </c>
      <c r="H89" s="32">
        <v>1.3562321539416513</v>
      </c>
      <c r="I89" s="32">
        <v>1.0469739292364992</v>
      </c>
      <c r="J89" s="32">
        <v>118.98133333333332</v>
      </c>
      <c r="K89" s="32">
        <v>102.97955555555554</v>
      </c>
      <c r="L89" s="32">
        <v>48.553111111111114</v>
      </c>
      <c r="M89" s="32">
        <v>37.481666666666669</v>
      </c>
      <c r="N89" s="32">
        <v>6.0294444444444455</v>
      </c>
      <c r="O89" s="32">
        <v>5.0419999999999989</v>
      </c>
      <c r="P89" s="32">
        <v>16.77666666666666</v>
      </c>
      <c r="Q89" s="32">
        <v>11.846333333333328</v>
      </c>
      <c r="R89" s="32">
        <v>4.9303333333333326</v>
      </c>
      <c r="S89" s="32">
        <v>53.651555555555539</v>
      </c>
      <c r="T89" s="32">
        <v>42.210222222222207</v>
      </c>
      <c r="U89" s="32">
        <v>11.441333333333334</v>
      </c>
      <c r="V89" s="32">
        <v>0</v>
      </c>
      <c r="W89" s="32">
        <v>0</v>
      </c>
      <c r="X89" s="32">
        <v>0</v>
      </c>
      <c r="Y89" s="32">
        <v>0</v>
      </c>
      <c r="Z89" s="32">
        <v>0</v>
      </c>
      <c r="AA89" s="32">
        <v>0</v>
      </c>
      <c r="AB89" s="32">
        <v>0</v>
      </c>
      <c r="AC89" s="32">
        <v>0</v>
      </c>
      <c r="AD89" s="32">
        <v>0</v>
      </c>
      <c r="AE89" s="32">
        <v>0</v>
      </c>
      <c r="AF89" t="s">
        <v>48</v>
      </c>
      <c r="AG89">
        <v>8</v>
      </c>
      <c r="AH89"/>
    </row>
    <row r="90" spans="1:34" x14ac:dyDescent="0.25">
      <c r="A90" t="s">
        <v>305</v>
      </c>
      <c r="B90" t="s">
        <v>113</v>
      </c>
      <c r="C90" t="s">
        <v>197</v>
      </c>
      <c r="D90" t="s">
        <v>251</v>
      </c>
      <c r="E90" s="32">
        <v>55.43333333333333</v>
      </c>
      <c r="F90" s="32">
        <v>3.9399779514932858</v>
      </c>
      <c r="G90" s="32">
        <v>3.6069132090599316</v>
      </c>
      <c r="H90" s="32">
        <v>1.3604389657245946</v>
      </c>
      <c r="I90" s="32">
        <v>1.0273742232912411</v>
      </c>
      <c r="J90" s="32">
        <v>218.40611111111113</v>
      </c>
      <c r="K90" s="32">
        <v>199.9432222222222</v>
      </c>
      <c r="L90" s="32">
        <v>75.413666666666686</v>
      </c>
      <c r="M90" s="32">
        <v>56.950777777777795</v>
      </c>
      <c r="N90" s="32">
        <v>13.462888888888889</v>
      </c>
      <c r="O90" s="32">
        <v>5</v>
      </c>
      <c r="P90" s="32">
        <v>20.447777777777784</v>
      </c>
      <c r="Q90" s="32">
        <v>20.447777777777784</v>
      </c>
      <c r="R90" s="32">
        <v>0</v>
      </c>
      <c r="S90" s="32">
        <v>122.54466666666664</v>
      </c>
      <c r="T90" s="32">
        <v>86.037777777777762</v>
      </c>
      <c r="U90" s="32">
        <v>36.506888888888888</v>
      </c>
      <c r="V90" s="32">
        <v>0</v>
      </c>
      <c r="W90" s="32">
        <v>0</v>
      </c>
      <c r="X90" s="32">
        <v>0</v>
      </c>
      <c r="Y90" s="32">
        <v>0</v>
      </c>
      <c r="Z90" s="32">
        <v>0</v>
      </c>
      <c r="AA90" s="32">
        <v>0</v>
      </c>
      <c r="AB90" s="32">
        <v>0</v>
      </c>
      <c r="AC90" s="32">
        <v>0</v>
      </c>
      <c r="AD90" s="32">
        <v>0</v>
      </c>
      <c r="AE90" s="32">
        <v>0</v>
      </c>
      <c r="AF90" t="s">
        <v>15</v>
      </c>
      <c r="AG90">
        <v>8</v>
      </c>
      <c r="AH90"/>
    </row>
    <row r="91" spans="1:34" x14ac:dyDescent="0.25">
      <c r="A91" t="s">
        <v>305</v>
      </c>
      <c r="B91" t="s">
        <v>165</v>
      </c>
      <c r="C91" t="s">
        <v>204</v>
      </c>
      <c r="D91" t="s">
        <v>244</v>
      </c>
      <c r="E91" s="32">
        <v>21.433333333333334</v>
      </c>
      <c r="F91" s="32">
        <v>5.7577760497667185</v>
      </c>
      <c r="G91" s="32">
        <v>4.8619751166407461</v>
      </c>
      <c r="H91" s="32">
        <v>1.7268273716951787</v>
      </c>
      <c r="I91" s="32">
        <v>1.1296267496111974</v>
      </c>
      <c r="J91" s="32">
        <v>123.40833333333333</v>
      </c>
      <c r="K91" s="32">
        <v>104.20833333333333</v>
      </c>
      <c r="L91" s="32">
        <v>37.011666666666663</v>
      </c>
      <c r="M91" s="32">
        <v>24.211666666666662</v>
      </c>
      <c r="N91" s="32">
        <v>6.4</v>
      </c>
      <c r="O91" s="32">
        <v>6.4</v>
      </c>
      <c r="P91" s="32">
        <v>28.117888888888885</v>
      </c>
      <c r="Q91" s="32">
        <v>21.717888888888886</v>
      </c>
      <c r="R91" s="32">
        <v>6.4</v>
      </c>
      <c r="S91" s="32">
        <v>58.278777777777776</v>
      </c>
      <c r="T91" s="32">
        <v>58.278777777777776</v>
      </c>
      <c r="U91" s="32">
        <v>0</v>
      </c>
      <c r="V91" s="32">
        <v>0</v>
      </c>
      <c r="W91" s="32">
        <v>0</v>
      </c>
      <c r="X91" s="32">
        <v>0</v>
      </c>
      <c r="Y91" s="32">
        <v>0</v>
      </c>
      <c r="Z91" s="32">
        <v>0</v>
      </c>
      <c r="AA91" s="32">
        <v>0</v>
      </c>
      <c r="AB91" s="32">
        <v>0</v>
      </c>
      <c r="AC91" s="32">
        <v>0</v>
      </c>
      <c r="AD91" s="32">
        <v>0</v>
      </c>
      <c r="AE91" s="32">
        <v>0</v>
      </c>
      <c r="AF91" t="s">
        <v>68</v>
      </c>
      <c r="AG91">
        <v>8</v>
      </c>
      <c r="AH91"/>
    </row>
    <row r="92" spans="1:34" x14ac:dyDescent="0.25">
      <c r="A92" t="s">
        <v>305</v>
      </c>
      <c r="B92" t="s">
        <v>137</v>
      </c>
      <c r="C92" t="s">
        <v>198</v>
      </c>
      <c r="D92" t="s">
        <v>248</v>
      </c>
      <c r="E92" s="32">
        <v>65.677777777777777</v>
      </c>
      <c r="F92" s="32">
        <v>3.1811199458636445</v>
      </c>
      <c r="G92" s="32">
        <v>2.842302486888852</v>
      </c>
      <c r="H92" s="32">
        <v>1.2899729318220265</v>
      </c>
      <c r="I92" s="32">
        <v>0.9511554728472339</v>
      </c>
      <c r="J92" s="32">
        <v>208.92888888888891</v>
      </c>
      <c r="K92" s="32">
        <v>186.67611111111117</v>
      </c>
      <c r="L92" s="32">
        <v>84.722555555555545</v>
      </c>
      <c r="M92" s="32">
        <v>62.469777777777772</v>
      </c>
      <c r="N92" s="32">
        <v>16.56388888888889</v>
      </c>
      <c r="O92" s="32">
        <v>5.6888888888888891</v>
      </c>
      <c r="P92" s="32">
        <v>8.1958888888888897</v>
      </c>
      <c r="Q92" s="32">
        <v>8.1958888888888897</v>
      </c>
      <c r="R92" s="32">
        <v>0</v>
      </c>
      <c r="S92" s="32">
        <v>116.01044444444449</v>
      </c>
      <c r="T92" s="32">
        <v>93.66055555555559</v>
      </c>
      <c r="U92" s="32">
        <v>22.349888888888895</v>
      </c>
      <c r="V92" s="32">
        <v>0</v>
      </c>
      <c r="W92" s="32">
        <v>0</v>
      </c>
      <c r="X92" s="32">
        <v>0</v>
      </c>
      <c r="Y92" s="32">
        <v>0</v>
      </c>
      <c r="Z92" s="32">
        <v>0</v>
      </c>
      <c r="AA92" s="32">
        <v>0</v>
      </c>
      <c r="AB92" s="32">
        <v>0</v>
      </c>
      <c r="AC92" s="32">
        <v>0</v>
      </c>
      <c r="AD92" s="32">
        <v>0</v>
      </c>
      <c r="AE92" s="32">
        <v>0</v>
      </c>
      <c r="AF92" t="s">
        <v>40</v>
      </c>
      <c r="AG92">
        <v>8</v>
      </c>
      <c r="AH92"/>
    </row>
    <row r="93" spans="1:34" x14ac:dyDescent="0.25">
      <c r="A93" t="s">
        <v>305</v>
      </c>
      <c r="B93" t="s">
        <v>115</v>
      </c>
      <c r="C93" t="s">
        <v>213</v>
      </c>
      <c r="D93" t="s">
        <v>252</v>
      </c>
      <c r="E93" s="32">
        <v>46.155555555555559</v>
      </c>
      <c r="F93" s="32">
        <v>3.8812806933076556</v>
      </c>
      <c r="G93" s="32">
        <v>3.7168608570052961</v>
      </c>
      <c r="H93" s="32">
        <v>1.0858690418873376</v>
      </c>
      <c r="I93" s="32">
        <v>0.92144920558497845</v>
      </c>
      <c r="J93" s="32">
        <v>179.14266666666668</v>
      </c>
      <c r="K93" s="32">
        <v>171.55377777777778</v>
      </c>
      <c r="L93" s="32">
        <v>50.118888888888897</v>
      </c>
      <c r="M93" s="32">
        <v>42.530000000000008</v>
      </c>
      <c r="N93" s="32">
        <v>2.0777777777777779</v>
      </c>
      <c r="O93" s="32">
        <v>5.5111111111111111</v>
      </c>
      <c r="P93" s="32">
        <v>20.318555555555555</v>
      </c>
      <c r="Q93" s="32">
        <v>20.318555555555555</v>
      </c>
      <c r="R93" s="32">
        <v>0</v>
      </c>
      <c r="S93" s="32">
        <v>108.70522222222222</v>
      </c>
      <c r="T93" s="32">
        <v>76.12855555555555</v>
      </c>
      <c r="U93" s="32">
        <v>32.576666666666668</v>
      </c>
      <c r="V93" s="32">
        <v>0</v>
      </c>
      <c r="W93" s="32">
        <v>0</v>
      </c>
      <c r="X93" s="32">
        <v>0</v>
      </c>
      <c r="Y93" s="32">
        <v>0</v>
      </c>
      <c r="Z93" s="32">
        <v>0</v>
      </c>
      <c r="AA93" s="32">
        <v>0</v>
      </c>
      <c r="AB93" s="32">
        <v>0</v>
      </c>
      <c r="AC93" s="32">
        <v>0</v>
      </c>
      <c r="AD93" s="32">
        <v>0</v>
      </c>
      <c r="AE93" s="32">
        <v>0</v>
      </c>
      <c r="AF93" t="s">
        <v>17</v>
      </c>
      <c r="AG93">
        <v>8</v>
      </c>
      <c r="AH93"/>
    </row>
    <row r="94" spans="1:34" x14ac:dyDescent="0.25">
      <c r="A94" t="s">
        <v>305</v>
      </c>
      <c r="B94" t="s">
        <v>122</v>
      </c>
      <c r="C94" t="s">
        <v>218</v>
      </c>
      <c r="D94" t="s">
        <v>256</v>
      </c>
      <c r="E94" s="32">
        <v>33.955555555555556</v>
      </c>
      <c r="F94" s="32">
        <v>5.850245418848167</v>
      </c>
      <c r="G94" s="32">
        <v>5.5041982984293183</v>
      </c>
      <c r="H94" s="32">
        <v>1.4889234293193709</v>
      </c>
      <c r="I94" s="32">
        <v>1.1428763089005227</v>
      </c>
      <c r="J94" s="32">
        <v>198.64833333333331</v>
      </c>
      <c r="K94" s="32">
        <v>186.89811111111106</v>
      </c>
      <c r="L94" s="32">
        <v>50.557222222222194</v>
      </c>
      <c r="M94" s="32">
        <v>38.806999999999974</v>
      </c>
      <c r="N94" s="32">
        <v>6.1446666666666649</v>
      </c>
      <c r="O94" s="32">
        <v>5.6055555555555552</v>
      </c>
      <c r="P94" s="32">
        <v>32.450000000000003</v>
      </c>
      <c r="Q94" s="32">
        <v>32.450000000000003</v>
      </c>
      <c r="R94" s="32">
        <v>0</v>
      </c>
      <c r="S94" s="32">
        <v>115.6411111111111</v>
      </c>
      <c r="T94" s="32">
        <v>115.6411111111111</v>
      </c>
      <c r="U94" s="32">
        <v>0</v>
      </c>
      <c r="V94" s="32">
        <v>0</v>
      </c>
      <c r="W94" s="32">
        <v>0</v>
      </c>
      <c r="X94" s="32">
        <v>0</v>
      </c>
      <c r="Y94" s="32">
        <v>0</v>
      </c>
      <c r="Z94" s="32">
        <v>0</v>
      </c>
      <c r="AA94" s="32">
        <v>0</v>
      </c>
      <c r="AB94" s="32">
        <v>0</v>
      </c>
      <c r="AC94" s="32">
        <v>0</v>
      </c>
      <c r="AD94" s="32">
        <v>0</v>
      </c>
      <c r="AE94" s="32">
        <v>0</v>
      </c>
      <c r="AF94" t="s">
        <v>24</v>
      </c>
      <c r="AG94">
        <v>8</v>
      </c>
      <c r="AH94"/>
    </row>
    <row r="95" spans="1:34" x14ac:dyDescent="0.25">
      <c r="A95" t="s">
        <v>305</v>
      </c>
      <c r="B95" t="s">
        <v>152</v>
      </c>
      <c r="C95" t="s">
        <v>206</v>
      </c>
      <c r="D95" t="s">
        <v>249</v>
      </c>
      <c r="E95" s="32">
        <v>73.222222222222229</v>
      </c>
      <c r="F95" s="32">
        <v>3.7351745068285265</v>
      </c>
      <c r="G95" s="32">
        <v>3.3381987860394529</v>
      </c>
      <c r="H95" s="32">
        <v>1.2263308042488614</v>
      </c>
      <c r="I95" s="32">
        <v>0.84765553869499211</v>
      </c>
      <c r="J95" s="32">
        <v>273.49777777777769</v>
      </c>
      <c r="K95" s="32">
        <v>244.43033333333329</v>
      </c>
      <c r="L95" s="32">
        <v>89.794666666666643</v>
      </c>
      <c r="M95" s="32">
        <v>62.067222222222206</v>
      </c>
      <c r="N95" s="32">
        <v>22.644111111111112</v>
      </c>
      <c r="O95" s="32">
        <v>5.083333333333333</v>
      </c>
      <c r="P95" s="32">
        <v>25.544999999999998</v>
      </c>
      <c r="Q95" s="32">
        <v>24.204999999999998</v>
      </c>
      <c r="R95" s="32">
        <v>1.34</v>
      </c>
      <c r="S95" s="32">
        <v>158.15811111111108</v>
      </c>
      <c r="T95" s="32">
        <v>153.67455555555551</v>
      </c>
      <c r="U95" s="32">
        <v>4.4835555555555562</v>
      </c>
      <c r="V95" s="32">
        <v>0</v>
      </c>
      <c r="W95" s="32">
        <v>120.18633333333331</v>
      </c>
      <c r="X95" s="32">
        <v>14.359888888888888</v>
      </c>
      <c r="Y95" s="32">
        <v>0</v>
      </c>
      <c r="Z95" s="32">
        <v>0</v>
      </c>
      <c r="AA95" s="32">
        <v>8.3445555555555568</v>
      </c>
      <c r="AB95" s="32">
        <v>0</v>
      </c>
      <c r="AC95" s="32">
        <v>97.481888888888861</v>
      </c>
      <c r="AD95" s="32">
        <v>0</v>
      </c>
      <c r="AE95" s="32">
        <v>0</v>
      </c>
      <c r="AF95" t="s">
        <v>55</v>
      </c>
      <c r="AG95">
        <v>8</v>
      </c>
      <c r="AH95"/>
    </row>
    <row r="96" spans="1:34" x14ac:dyDescent="0.25">
      <c r="A96" t="s">
        <v>305</v>
      </c>
      <c r="B96" t="s">
        <v>123</v>
      </c>
      <c r="C96" t="s">
        <v>207</v>
      </c>
      <c r="D96" t="s">
        <v>250</v>
      </c>
      <c r="E96" s="32">
        <v>35.011111111111113</v>
      </c>
      <c r="F96" s="32">
        <v>3.6899904792129496</v>
      </c>
      <c r="G96" s="32">
        <v>3.1312186607426225</v>
      </c>
      <c r="H96" s="32">
        <v>1.2830561726436052</v>
      </c>
      <c r="I96" s="32">
        <v>0.72428435417327841</v>
      </c>
      <c r="J96" s="32">
        <v>129.19066666666671</v>
      </c>
      <c r="K96" s="32">
        <v>109.62744444444449</v>
      </c>
      <c r="L96" s="32">
        <v>44.921222222222227</v>
      </c>
      <c r="M96" s="32">
        <v>25.358000000000004</v>
      </c>
      <c r="N96" s="32">
        <v>14.05488888888889</v>
      </c>
      <c r="O96" s="32">
        <v>5.5083333333333337</v>
      </c>
      <c r="P96" s="32">
        <v>12.481777777777777</v>
      </c>
      <c r="Q96" s="32">
        <v>12.481777777777777</v>
      </c>
      <c r="R96" s="32">
        <v>0</v>
      </c>
      <c r="S96" s="32">
        <v>71.787666666666709</v>
      </c>
      <c r="T96" s="32">
        <v>68.431777777777825</v>
      </c>
      <c r="U96" s="32">
        <v>3.355888888888888</v>
      </c>
      <c r="V96" s="32">
        <v>0</v>
      </c>
      <c r="W96" s="32">
        <v>40.13033333333334</v>
      </c>
      <c r="X96" s="32">
        <v>7.0934444444444438</v>
      </c>
      <c r="Y96" s="32">
        <v>0</v>
      </c>
      <c r="Z96" s="32">
        <v>0</v>
      </c>
      <c r="AA96" s="32">
        <v>3.5548888888888888</v>
      </c>
      <c r="AB96" s="32">
        <v>0</v>
      </c>
      <c r="AC96" s="32">
        <v>29.48200000000001</v>
      </c>
      <c r="AD96" s="32">
        <v>0</v>
      </c>
      <c r="AE96" s="32">
        <v>0</v>
      </c>
      <c r="AF96" t="s">
        <v>25</v>
      </c>
      <c r="AG96">
        <v>8</v>
      </c>
      <c r="AH96"/>
    </row>
    <row r="97" spans="1:34" x14ac:dyDescent="0.25">
      <c r="A97" t="s">
        <v>305</v>
      </c>
      <c r="B97" t="s">
        <v>111</v>
      </c>
      <c r="C97" t="s">
        <v>206</v>
      </c>
      <c r="D97" t="s">
        <v>249</v>
      </c>
      <c r="E97" s="32">
        <v>51.777777777777779</v>
      </c>
      <c r="F97" s="32">
        <v>4.288096566523607</v>
      </c>
      <c r="G97" s="32">
        <v>3.8537725321888425</v>
      </c>
      <c r="H97" s="32">
        <v>1.067914163090129</v>
      </c>
      <c r="I97" s="32">
        <v>0.63359012875536491</v>
      </c>
      <c r="J97" s="32">
        <v>222.0281111111112</v>
      </c>
      <c r="K97" s="32">
        <v>199.53977777777786</v>
      </c>
      <c r="L97" s="32">
        <v>55.294222222222231</v>
      </c>
      <c r="M97" s="32">
        <v>32.805888888888894</v>
      </c>
      <c r="N97" s="32">
        <v>16.013777777777783</v>
      </c>
      <c r="O97" s="32">
        <v>6.474555555555555</v>
      </c>
      <c r="P97" s="32">
        <v>17.163444444444448</v>
      </c>
      <c r="Q97" s="32">
        <v>17.163444444444448</v>
      </c>
      <c r="R97" s="32">
        <v>0</v>
      </c>
      <c r="S97" s="32">
        <v>149.57044444444452</v>
      </c>
      <c r="T97" s="32">
        <v>147.44511111111117</v>
      </c>
      <c r="U97" s="32">
        <v>1.9947777777777775</v>
      </c>
      <c r="V97" s="32">
        <v>0.13055555555555556</v>
      </c>
      <c r="W97" s="32">
        <v>125.96444444444444</v>
      </c>
      <c r="X97" s="32">
        <v>18.264888888888887</v>
      </c>
      <c r="Y97" s="32">
        <v>0</v>
      </c>
      <c r="Z97" s="32">
        <v>3.9745555555555558</v>
      </c>
      <c r="AA97" s="32">
        <v>2.8238888888888889</v>
      </c>
      <c r="AB97" s="32">
        <v>0</v>
      </c>
      <c r="AC97" s="32">
        <v>100.77055555555555</v>
      </c>
      <c r="AD97" s="32">
        <v>0</v>
      </c>
      <c r="AE97" s="32">
        <v>0.13055555555555556</v>
      </c>
      <c r="AF97" t="s">
        <v>12</v>
      </c>
      <c r="AG97">
        <v>8</v>
      </c>
      <c r="AH97"/>
    </row>
    <row r="98" spans="1:34" x14ac:dyDescent="0.25">
      <c r="A98" t="s">
        <v>305</v>
      </c>
      <c r="B98" t="s">
        <v>124</v>
      </c>
      <c r="C98" t="s">
        <v>206</v>
      </c>
      <c r="D98" t="s">
        <v>249</v>
      </c>
      <c r="E98" s="32">
        <v>108.04444444444445</v>
      </c>
      <c r="F98" s="32">
        <v>4.4441145619086804</v>
      </c>
      <c r="G98" s="32">
        <v>3.9856190867955585</v>
      </c>
      <c r="H98" s="32">
        <v>1.3719385026737976</v>
      </c>
      <c r="I98" s="32">
        <v>0.98881941587823985</v>
      </c>
      <c r="J98" s="32">
        <v>480.16188888888905</v>
      </c>
      <c r="K98" s="32">
        <v>430.62400000000014</v>
      </c>
      <c r="L98" s="32">
        <v>148.23033333333342</v>
      </c>
      <c r="M98" s="32">
        <v>106.8364444444445</v>
      </c>
      <c r="N98" s="32">
        <v>36.060555555555574</v>
      </c>
      <c r="O98" s="32">
        <v>5.333333333333333</v>
      </c>
      <c r="P98" s="32">
        <v>66.048555555555552</v>
      </c>
      <c r="Q98" s="32">
        <v>57.904555555555554</v>
      </c>
      <c r="R98" s="32">
        <v>8.1439999999999984</v>
      </c>
      <c r="S98" s="32">
        <v>265.8830000000001</v>
      </c>
      <c r="T98" s="32">
        <v>260.96888888888901</v>
      </c>
      <c r="U98" s="32">
        <v>4.9141111111111107</v>
      </c>
      <c r="V98" s="32">
        <v>0</v>
      </c>
      <c r="W98" s="32">
        <v>214.09355555555555</v>
      </c>
      <c r="X98" s="32">
        <v>48.795333333333332</v>
      </c>
      <c r="Y98" s="32">
        <v>0</v>
      </c>
      <c r="Z98" s="32">
        <v>0</v>
      </c>
      <c r="AA98" s="32">
        <v>22.434666666666658</v>
      </c>
      <c r="AB98" s="32">
        <v>0</v>
      </c>
      <c r="AC98" s="32">
        <v>142.86355555555556</v>
      </c>
      <c r="AD98" s="32">
        <v>0</v>
      </c>
      <c r="AE98" s="32">
        <v>0</v>
      </c>
      <c r="AF98" t="s">
        <v>26</v>
      </c>
      <c r="AG98">
        <v>8</v>
      </c>
      <c r="AH98"/>
    </row>
    <row r="99" spans="1:34" x14ac:dyDescent="0.25">
      <c r="AH99"/>
    </row>
    <row r="100" spans="1:34" x14ac:dyDescent="0.25">
      <c r="AH100"/>
    </row>
    <row r="101" spans="1:34" x14ac:dyDescent="0.25">
      <c r="AH101"/>
    </row>
    <row r="102" spans="1:34" x14ac:dyDescent="0.25">
      <c r="AH102"/>
    </row>
    <row r="103" spans="1:34" x14ac:dyDescent="0.25">
      <c r="AH103"/>
    </row>
    <row r="104" spans="1:34" x14ac:dyDescent="0.25">
      <c r="AH104"/>
    </row>
    <row r="105" spans="1:34" x14ac:dyDescent="0.25">
      <c r="AH105"/>
    </row>
    <row r="106" spans="1:34" x14ac:dyDescent="0.25">
      <c r="AH106"/>
    </row>
    <row r="107" spans="1:34" x14ac:dyDescent="0.25">
      <c r="AH107"/>
    </row>
    <row r="108" spans="1:34" x14ac:dyDescent="0.25">
      <c r="AH108"/>
    </row>
    <row r="109" spans="1:34" x14ac:dyDescent="0.25">
      <c r="AH109"/>
    </row>
    <row r="110" spans="1:34" x14ac:dyDescent="0.25">
      <c r="AH110"/>
    </row>
    <row r="111" spans="1:34" x14ac:dyDescent="0.25">
      <c r="AH111"/>
    </row>
    <row r="112" spans="1: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7" spans="34:34" x14ac:dyDescent="0.25">
      <c r="AH3397"/>
    </row>
  </sheetData>
  <pageMargins left="0.7" right="0.7" top="0.75" bottom="0.75" header="0.3" footer="0.3"/>
  <pageSetup orientation="portrait" horizontalDpi="1200" verticalDpi="1200" r:id="rId1"/>
  <ignoredErrors>
    <ignoredError sqref="AF2:AF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39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318</v>
      </c>
      <c r="B1" s="29" t="s">
        <v>385</v>
      </c>
      <c r="C1" s="29" t="s">
        <v>386</v>
      </c>
      <c r="D1" s="29" t="s">
        <v>358</v>
      </c>
      <c r="E1" s="29" t="s">
        <v>359</v>
      </c>
      <c r="F1" s="29" t="s">
        <v>362</v>
      </c>
      <c r="G1" s="29" t="s">
        <v>389</v>
      </c>
      <c r="H1" s="35" t="s">
        <v>390</v>
      </c>
      <c r="I1" s="29" t="s">
        <v>363</v>
      </c>
      <c r="J1" s="29" t="s">
        <v>391</v>
      </c>
      <c r="K1" s="35" t="s">
        <v>392</v>
      </c>
      <c r="L1" s="29" t="s">
        <v>364</v>
      </c>
      <c r="M1" s="29" t="s">
        <v>393</v>
      </c>
      <c r="N1" s="35" t="s">
        <v>394</v>
      </c>
      <c r="O1" s="29" t="s">
        <v>365</v>
      </c>
      <c r="P1" s="29" t="s">
        <v>376</v>
      </c>
      <c r="Q1" s="36" t="s">
        <v>395</v>
      </c>
      <c r="R1" s="29" t="s">
        <v>366</v>
      </c>
      <c r="S1" s="29" t="s">
        <v>377</v>
      </c>
      <c r="T1" s="35" t="s">
        <v>396</v>
      </c>
      <c r="U1" s="29" t="s">
        <v>367</v>
      </c>
      <c r="V1" s="29" t="s">
        <v>378</v>
      </c>
      <c r="W1" s="35" t="s">
        <v>397</v>
      </c>
      <c r="X1" s="29" t="s">
        <v>368</v>
      </c>
      <c r="Y1" s="29" t="s">
        <v>379</v>
      </c>
      <c r="Z1" s="35" t="s">
        <v>402</v>
      </c>
      <c r="AA1" s="29" t="s">
        <v>370</v>
      </c>
      <c r="AB1" s="29" t="s">
        <v>380</v>
      </c>
      <c r="AC1" s="35" t="s">
        <v>401</v>
      </c>
      <c r="AD1" s="29" t="s">
        <v>372</v>
      </c>
      <c r="AE1" s="29" t="s">
        <v>381</v>
      </c>
      <c r="AF1" s="35" t="s">
        <v>399</v>
      </c>
      <c r="AG1" s="29" t="s">
        <v>373</v>
      </c>
      <c r="AH1" s="29" t="s">
        <v>382</v>
      </c>
      <c r="AI1" s="35" t="s">
        <v>400</v>
      </c>
      <c r="AJ1" s="29" t="s">
        <v>374</v>
      </c>
      <c r="AK1" s="29" t="s">
        <v>383</v>
      </c>
      <c r="AL1" s="35" t="s">
        <v>403</v>
      </c>
      <c r="AM1" s="29" t="s">
        <v>384</v>
      </c>
      <c r="AN1" s="31" t="s">
        <v>312</v>
      </c>
    </row>
    <row r="2" spans="1:51" x14ac:dyDescent="0.25">
      <c r="A2" t="s">
        <v>305</v>
      </c>
      <c r="B2" t="s">
        <v>184</v>
      </c>
      <c r="C2" t="s">
        <v>196</v>
      </c>
      <c r="D2" t="s">
        <v>254</v>
      </c>
      <c r="E2" s="32">
        <v>14.322222222222223</v>
      </c>
      <c r="F2" s="32">
        <v>82.933333333333337</v>
      </c>
      <c r="G2" s="32">
        <v>2.5716666666666663</v>
      </c>
      <c r="H2" s="37">
        <v>3.1008842443729898E-2</v>
      </c>
      <c r="I2" s="32">
        <v>69.231777777777779</v>
      </c>
      <c r="J2" s="32">
        <v>2.5716666666666663</v>
      </c>
      <c r="K2" s="37">
        <v>3.7145755160603824E-2</v>
      </c>
      <c r="L2" s="32">
        <v>34.886888888888883</v>
      </c>
      <c r="M2" s="32">
        <v>0.55388888888888888</v>
      </c>
      <c r="N2" s="37">
        <v>1.5876706308004921E-2</v>
      </c>
      <c r="O2" s="32">
        <v>21.185333333333325</v>
      </c>
      <c r="P2" s="32">
        <v>0.55388888888888888</v>
      </c>
      <c r="Q2" s="37">
        <v>2.6144922063482082E-2</v>
      </c>
      <c r="R2" s="32">
        <v>8.0126666666666679</v>
      </c>
      <c r="S2" s="32">
        <v>0</v>
      </c>
      <c r="T2" s="37">
        <v>0</v>
      </c>
      <c r="U2" s="32">
        <v>5.6888888888888891</v>
      </c>
      <c r="V2" s="32">
        <v>0</v>
      </c>
      <c r="W2" s="37">
        <v>0</v>
      </c>
      <c r="X2" s="32">
        <v>8.4178888888888874</v>
      </c>
      <c r="Y2" s="32">
        <v>0.36944444444444446</v>
      </c>
      <c r="Z2" s="37">
        <v>4.3888016261664983E-2</v>
      </c>
      <c r="AA2" s="32">
        <v>0</v>
      </c>
      <c r="AB2" s="32">
        <v>0</v>
      </c>
      <c r="AC2" s="37" t="s">
        <v>398</v>
      </c>
      <c r="AD2" s="32">
        <v>39.628555555555558</v>
      </c>
      <c r="AE2" s="32">
        <v>1.6483333333333332</v>
      </c>
      <c r="AF2" s="37">
        <v>4.1594585273806481E-2</v>
      </c>
      <c r="AG2" s="32">
        <v>0</v>
      </c>
      <c r="AH2" s="32">
        <v>0</v>
      </c>
      <c r="AI2" s="37" t="s">
        <v>398</v>
      </c>
      <c r="AJ2" s="32">
        <v>0</v>
      </c>
      <c r="AK2" s="32">
        <v>0</v>
      </c>
      <c r="AL2" s="37" t="s">
        <v>398</v>
      </c>
      <c r="AM2" t="s">
        <v>87</v>
      </c>
      <c r="AN2" s="34">
        <v>8</v>
      </c>
      <c r="AX2"/>
      <c r="AY2"/>
    </row>
    <row r="3" spans="1:51" x14ac:dyDescent="0.25">
      <c r="A3" t="s">
        <v>305</v>
      </c>
      <c r="B3" t="s">
        <v>185</v>
      </c>
      <c r="C3" t="s">
        <v>209</v>
      </c>
      <c r="D3" t="s">
        <v>241</v>
      </c>
      <c r="E3" s="32">
        <v>28.822222222222223</v>
      </c>
      <c r="F3" s="32">
        <v>176.84688888888888</v>
      </c>
      <c r="G3" s="32">
        <v>0</v>
      </c>
      <c r="H3" s="37">
        <v>0</v>
      </c>
      <c r="I3" s="32">
        <v>150.93711111111111</v>
      </c>
      <c r="J3" s="32">
        <v>0</v>
      </c>
      <c r="K3" s="37">
        <v>0</v>
      </c>
      <c r="L3" s="32">
        <v>53.598666666666688</v>
      </c>
      <c r="M3" s="32">
        <v>0</v>
      </c>
      <c r="N3" s="37">
        <v>0</v>
      </c>
      <c r="O3" s="32">
        <v>33.295888888888904</v>
      </c>
      <c r="P3" s="32">
        <v>0</v>
      </c>
      <c r="Q3" s="37">
        <v>0</v>
      </c>
      <c r="R3" s="32">
        <v>14.613888888888896</v>
      </c>
      <c r="S3" s="32">
        <v>0</v>
      </c>
      <c r="T3" s="37">
        <v>0</v>
      </c>
      <c r="U3" s="32">
        <v>5.6888888888888891</v>
      </c>
      <c r="V3" s="32">
        <v>0</v>
      </c>
      <c r="W3" s="37">
        <v>0</v>
      </c>
      <c r="X3" s="32">
        <v>21.211000000000006</v>
      </c>
      <c r="Y3" s="32">
        <v>0</v>
      </c>
      <c r="Z3" s="37">
        <v>0</v>
      </c>
      <c r="AA3" s="32">
        <v>5.6070000000000002</v>
      </c>
      <c r="AB3" s="32">
        <v>0</v>
      </c>
      <c r="AC3" s="37">
        <v>0</v>
      </c>
      <c r="AD3" s="32">
        <v>96.430222222222199</v>
      </c>
      <c r="AE3" s="32">
        <v>0</v>
      </c>
      <c r="AF3" s="37">
        <v>0</v>
      </c>
      <c r="AG3" s="32">
        <v>0</v>
      </c>
      <c r="AH3" s="32">
        <v>0</v>
      </c>
      <c r="AI3" s="37" t="s">
        <v>398</v>
      </c>
      <c r="AJ3" s="32">
        <v>0</v>
      </c>
      <c r="AK3" s="32">
        <v>0</v>
      </c>
      <c r="AL3" s="37" t="s">
        <v>398</v>
      </c>
      <c r="AM3" t="s">
        <v>88</v>
      </c>
      <c r="AN3" s="34">
        <v>8</v>
      </c>
      <c r="AX3"/>
      <c r="AY3"/>
    </row>
    <row r="4" spans="1:51" x14ac:dyDescent="0.25">
      <c r="A4" t="s">
        <v>305</v>
      </c>
      <c r="B4" t="s">
        <v>186</v>
      </c>
      <c r="C4" t="s">
        <v>211</v>
      </c>
      <c r="D4" t="s">
        <v>249</v>
      </c>
      <c r="E4" s="32">
        <v>38.6</v>
      </c>
      <c r="F4" s="32">
        <v>94.762000000000029</v>
      </c>
      <c r="G4" s="32">
        <v>0.98144444444444456</v>
      </c>
      <c r="H4" s="37">
        <v>1.0356941014799649E-2</v>
      </c>
      <c r="I4" s="32">
        <v>86.558777777777792</v>
      </c>
      <c r="J4" s="32">
        <v>0.98144444444444456</v>
      </c>
      <c r="K4" s="37">
        <v>1.1338473920739792E-2</v>
      </c>
      <c r="L4" s="32">
        <v>23.196555555555555</v>
      </c>
      <c r="M4" s="32">
        <v>0.18777777777777777</v>
      </c>
      <c r="N4" s="37">
        <v>8.0950715862987323E-3</v>
      </c>
      <c r="O4" s="32">
        <v>14.993333333333329</v>
      </c>
      <c r="P4" s="32">
        <v>0.18777777777777777</v>
      </c>
      <c r="Q4" s="37">
        <v>1.2524084778420042E-2</v>
      </c>
      <c r="R4" s="32">
        <v>0</v>
      </c>
      <c r="S4" s="32">
        <v>0</v>
      </c>
      <c r="T4" s="37" t="s">
        <v>398</v>
      </c>
      <c r="U4" s="32">
        <v>8.2032222222222249</v>
      </c>
      <c r="V4" s="32">
        <v>0</v>
      </c>
      <c r="W4" s="37">
        <v>0</v>
      </c>
      <c r="X4" s="32">
        <v>14.01733333333333</v>
      </c>
      <c r="Y4" s="32">
        <v>0</v>
      </c>
      <c r="Z4" s="37">
        <v>0</v>
      </c>
      <c r="AA4" s="32">
        <v>0</v>
      </c>
      <c r="AB4" s="32">
        <v>0</v>
      </c>
      <c r="AC4" s="37" t="s">
        <v>398</v>
      </c>
      <c r="AD4" s="32">
        <v>57.548111111111133</v>
      </c>
      <c r="AE4" s="32">
        <v>0.79366666666666674</v>
      </c>
      <c r="AF4" s="37">
        <v>1.3791359114016674E-2</v>
      </c>
      <c r="AG4" s="32">
        <v>0</v>
      </c>
      <c r="AH4" s="32">
        <v>0</v>
      </c>
      <c r="AI4" s="37" t="s">
        <v>398</v>
      </c>
      <c r="AJ4" s="32">
        <v>0</v>
      </c>
      <c r="AK4" s="32">
        <v>0</v>
      </c>
      <c r="AL4" s="37" t="s">
        <v>398</v>
      </c>
      <c r="AM4" t="s">
        <v>89</v>
      </c>
      <c r="AN4" s="34">
        <v>8</v>
      </c>
      <c r="AX4"/>
      <c r="AY4"/>
    </row>
    <row r="5" spans="1:51" x14ac:dyDescent="0.25">
      <c r="A5" t="s">
        <v>305</v>
      </c>
      <c r="B5" t="s">
        <v>166</v>
      </c>
      <c r="C5" t="s">
        <v>216</v>
      </c>
      <c r="D5" t="s">
        <v>254</v>
      </c>
      <c r="E5" s="32">
        <v>21.766666666666666</v>
      </c>
      <c r="F5" s="32">
        <v>129.27511111111113</v>
      </c>
      <c r="G5" s="32">
        <v>0</v>
      </c>
      <c r="H5" s="37">
        <v>0</v>
      </c>
      <c r="I5" s="32">
        <v>105.72911111111111</v>
      </c>
      <c r="J5" s="32">
        <v>0</v>
      </c>
      <c r="K5" s="37">
        <v>0</v>
      </c>
      <c r="L5" s="32">
        <v>42.341666666666676</v>
      </c>
      <c r="M5" s="32">
        <v>0</v>
      </c>
      <c r="N5" s="37">
        <v>0</v>
      </c>
      <c r="O5" s="32">
        <v>21.982888888888894</v>
      </c>
      <c r="P5" s="32">
        <v>0</v>
      </c>
      <c r="Q5" s="37">
        <v>0</v>
      </c>
      <c r="R5" s="32">
        <v>14.403222222222224</v>
      </c>
      <c r="S5" s="32">
        <v>0</v>
      </c>
      <c r="T5" s="37">
        <v>0</v>
      </c>
      <c r="U5" s="32">
        <v>5.9555555555555557</v>
      </c>
      <c r="V5" s="32">
        <v>0</v>
      </c>
      <c r="W5" s="37">
        <v>0</v>
      </c>
      <c r="X5" s="32">
        <v>13.744777777777776</v>
      </c>
      <c r="Y5" s="32">
        <v>0</v>
      </c>
      <c r="Z5" s="37">
        <v>0</v>
      </c>
      <c r="AA5" s="32">
        <v>3.1872222222222231</v>
      </c>
      <c r="AB5" s="32">
        <v>0</v>
      </c>
      <c r="AC5" s="37">
        <v>0</v>
      </c>
      <c r="AD5" s="32">
        <v>70.001444444444445</v>
      </c>
      <c r="AE5" s="32">
        <v>0</v>
      </c>
      <c r="AF5" s="37">
        <v>0</v>
      </c>
      <c r="AG5" s="32">
        <v>0</v>
      </c>
      <c r="AH5" s="32">
        <v>0</v>
      </c>
      <c r="AI5" s="37" t="s">
        <v>398</v>
      </c>
      <c r="AJ5" s="32">
        <v>0</v>
      </c>
      <c r="AK5" s="32">
        <v>0</v>
      </c>
      <c r="AL5" s="37" t="s">
        <v>398</v>
      </c>
      <c r="AM5" t="s">
        <v>69</v>
      </c>
      <c r="AN5" s="34">
        <v>8</v>
      </c>
      <c r="AX5"/>
      <c r="AY5"/>
    </row>
    <row r="6" spans="1:51" x14ac:dyDescent="0.25">
      <c r="A6" t="s">
        <v>305</v>
      </c>
      <c r="B6" t="s">
        <v>158</v>
      </c>
      <c r="C6" t="s">
        <v>199</v>
      </c>
      <c r="D6" t="s">
        <v>249</v>
      </c>
      <c r="E6" s="32">
        <v>35.6</v>
      </c>
      <c r="F6" s="32">
        <v>214.8757777777777</v>
      </c>
      <c r="G6" s="32">
        <v>0</v>
      </c>
      <c r="H6" s="37">
        <v>0</v>
      </c>
      <c r="I6" s="32">
        <v>189.90588888888882</v>
      </c>
      <c r="J6" s="32">
        <v>0</v>
      </c>
      <c r="K6" s="37">
        <v>0</v>
      </c>
      <c r="L6" s="32">
        <v>71.161888888888868</v>
      </c>
      <c r="M6" s="32">
        <v>0</v>
      </c>
      <c r="N6" s="37">
        <v>0</v>
      </c>
      <c r="O6" s="32">
        <v>46.191999999999986</v>
      </c>
      <c r="P6" s="32">
        <v>0</v>
      </c>
      <c r="Q6" s="37">
        <v>0</v>
      </c>
      <c r="R6" s="32">
        <v>19.280999999999999</v>
      </c>
      <c r="S6" s="32">
        <v>0</v>
      </c>
      <c r="T6" s="37">
        <v>0</v>
      </c>
      <c r="U6" s="32">
        <v>5.6888888888888891</v>
      </c>
      <c r="V6" s="32">
        <v>0</v>
      </c>
      <c r="W6" s="37">
        <v>0</v>
      </c>
      <c r="X6" s="32">
        <v>5.7175555555555544</v>
      </c>
      <c r="Y6" s="32">
        <v>0</v>
      </c>
      <c r="Z6" s="37">
        <v>0</v>
      </c>
      <c r="AA6" s="32">
        <v>0</v>
      </c>
      <c r="AB6" s="32">
        <v>0</v>
      </c>
      <c r="AC6" s="37" t="s">
        <v>398</v>
      </c>
      <c r="AD6" s="32">
        <v>137.95188888888882</v>
      </c>
      <c r="AE6" s="32">
        <v>0</v>
      </c>
      <c r="AF6" s="37">
        <v>0</v>
      </c>
      <c r="AG6" s="32">
        <v>4.4444444444444446E-2</v>
      </c>
      <c r="AH6" s="32">
        <v>0</v>
      </c>
      <c r="AI6" s="37">
        <v>0</v>
      </c>
      <c r="AJ6" s="32">
        <v>0</v>
      </c>
      <c r="AK6" s="32">
        <v>0</v>
      </c>
      <c r="AL6" s="37" t="s">
        <v>398</v>
      </c>
      <c r="AM6" t="s">
        <v>61</v>
      </c>
      <c r="AN6" s="34">
        <v>8</v>
      </c>
      <c r="AX6"/>
      <c r="AY6"/>
    </row>
    <row r="7" spans="1:51" x14ac:dyDescent="0.25">
      <c r="A7" t="s">
        <v>305</v>
      </c>
      <c r="B7" t="s">
        <v>162</v>
      </c>
      <c r="C7" t="s">
        <v>199</v>
      </c>
      <c r="D7" t="s">
        <v>249</v>
      </c>
      <c r="E7" s="32">
        <v>35.177777777777777</v>
      </c>
      <c r="F7" s="32">
        <v>198.74755555555549</v>
      </c>
      <c r="G7" s="32">
        <v>0</v>
      </c>
      <c r="H7" s="37">
        <v>0</v>
      </c>
      <c r="I7" s="32">
        <v>170.35711111111104</v>
      </c>
      <c r="J7" s="32">
        <v>0</v>
      </c>
      <c r="K7" s="37">
        <v>0</v>
      </c>
      <c r="L7" s="32">
        <v>60.278222222222226</v>
      </c>
      <c r="M7" s="32">
        <v>0</v>
      </c>
      <c r="N7" s="37">
        <v>0</v>
      </c>
      <c r="O7" s="32">
        <v>31.887777777777778</v>
      </c>
      <c r="P7" s="32">
        <v>0</v>
      </c>
      <c r="Q7" s="37">
        <v>0</v>
      </c>
      <c r="R7" s="32">
        <v>22.701555555555558</v>
      </c>
      <c r="S7" s="32">
        <v>0</v>
      </c>
      <c r="T7" s="37">
        <v>0</v>
      </c>
      <c r="U7" s="32">
        <v>5.6888888888888891</v>
      </c>
      <c r="V7" s="32">
        <v>0</v>
      </c>
      <c r="W7" s="37">
        <v>0</v>
      </c>
      <c r="X7" s="32">
        <v>12.687999999999999</v>
      </c>
      <c r="Y7" s="32">
        <v>0</v>
      </c>
      <c r="Z7" s="37">
        <v>0</v>
      </c>
      <c r="AA7" s="32">
        <v>0</v>
      </c>
      <c r="AB7" s="32">
        <v>0</v>
      </c>
      <c r="AC7" s="37" t="s">
        <v>398</v>
      </c>
      <c r="AD7" s="32">
        <v>125.78133333333327</v>
      </c>
      <c r="AE7" s="32">
        <v>0</v>
      </c>
      <c r="AF7" s="37">
        <v>0</v>
      </c>
      <c r="AG7" s="32">
        <v>0</v>
      </c>
      <c r="AH7" s="32">
        <v>0</v>
      </c>
      <c r="AI7" s="37" t="s">
        <v>398</v>
      </c>
      <c r="AJ7" s="32">
        <v>0</v>
      </c>
      <c r="AK7" s="32">
        <v>0</v>
      </c>
      <c r="AL7" s="37" t="s">
        <v>398</v>
      </c>
      <c r="AM7" t="s">
        <v>65</v>
      </c>
      <c r="AN7" s="34">
        <v>8</v>
      </c>
      <c r="AX7"/>
      <c r="AY7"/>
    </row>
    <row r="8" spans="1:51" x14ac:dyDescent="0.25">
      <c r="A8" t="s">
        <v>305</v>
      </c>
      <c r="B8" t="s">
        <v>156</v>
      </c>
      <c r="C8" t="s">
        <v>225</v>
      </c>
      <c r="D8" t="s">
        <v>244</v>
      </c>
      <c r="E8" s="32">
        <v>50.3</v>
      </c>
      <c r="F8" s="32">
        <v>224.54266666666661</v>
      </c>
      <c r="G8" s="32">
        <v>63.279777777777781</v>
      </c>
      <c r="H8" s="37">
        <v>0.2818162744620672</v>
      </c>
      <c r="I8" s="32">
        <v>190.66755555555551</v>
      </c>
      <c r="J8" s="32">
        <v>63.279777777777781</v>
      </c>
      <c r="K8" s="37">
        <v>0.33188539913566845</v>
      </c>
      <c r="L8" s="32">
        <v>86.199333333333328</v>
      </c>
      <c r="M8" s="32">
        <v>14.415111111111113</v>
      </c>
      <c r="N8" s="37">
        <v>0.16722996053075947</v>
      </c>
      <c r="O8" s="32">
        <v>57.513666666666659</v>
      </c>
      <c r="P8" s="32">
        <v>14.415111111111113</v>
      </c>
      <c r="Q8" s="37">
        <v>0.25063801260763147</v>
      </c>
      <c r="R8" s="32">
        <v>23.846777777777785</v>
      </c>
      <c r="S8" s="32">
        <v>0</v>
      </c>
      <c r="T8" s="37">
        <v>0</v>
      </c>
      <c r="U8" s="32">
        <v>4.8388888888888886</v>
      </c>
      <c r="V8" s="32">
        <v>0</v>
      </c>
      <c r="W8" s="37">
        <v>0</v>
      </c>
      <c r="X8" s="32">
        <v>16.14522222222222</v>
      </c>
      <c r="Y8" s="32">
        <v>3.1655555555555552</v>
      </c>
      <c r="Z8" s="37">
        <v>0.19606763610837744</v>
      </c>
      <c r="AA8" s="32">
        <v>5.1894444444444456</v>
      </c>
      <c r="AB8" s="32">
        <v>0</v>
      </c>
      <c r="AC8" s="37">
        <v>0</v>
      </c>
      <c r="AD8" s="32">
        <v>97.592999999999975</v>
      </c>
      <c r="AE8" s="32">
        <v>45.699111111111115</v>
      </c>
      <c r="AF8" s="37">
        <v>0.46826218182770413</v>
      </c>
      <c r="AG8" s="32">
        <v>13.87233333333333</v>
      </c>
      <c r="AH8" s="32">
        <v>0</v>
      </c>
      <c r="AI8" s="37">
        <v>0</v>
      </c>
      <c r="AJ8" s="32">
        <v>5.5433333333333312</v>
      </c>
      <c r="AK8" s="32">
        <v>0</v>
      </c>
      <c r="AL8" s="37">
        <v>0</v>
      </c>
      <c r="AM8" t="s">
        <v>59</v>
      </c>
      <c r="AN8" s="34">
        <v>8</v>
      </c>
      <c r="AX8"/>
      <c r="AY8"/>
    </row>
    <row r="9" spans="1:51" x14ac:dyDescent="0.25">
      <c r="A9" t="s">
        <v>305</v>
      </c>
      <c r="B9" t="s">
        <v>150</v>
      </c>
      <c r="C9" t="s">
        <v>206</v>
      </c>
      <c r="D9" t="s">
        <v>249</v>
      </c>
      <c r="E9" s="32">
        <v>96.966666666666669</v>
      </c>
      <c r="F9" s="32">
        <v>347.59499999999991</v>
      </c>
      <c r="G9" s="32">
        <v>138.785</v>
      </c>
      <c r="H9" s="37">
        <v>0.39927214142896195</v>
      </c>
      <c r="I9" s="32">
        <v>312.47722222222217</v>
      </c>
      <c r="J9" s="32">
        <v>138.785</v>
      </c>
      <c r="K9" s="37">
        <v>0.4441443731898681</v>
      </c>
      <c r="L9" s="32">
        <v>128.03199999999995</v>
      </c>
      <c r="M9" s="32">
        <v>48.383444444444457</v>
      </c>
      <c r="N9" s="37">
        <v>0.37790118442611592</v>
      </c>
      <c r="O9" s="32">
        <v>100.69688888888886</v>
      </c>
      <c r="P9" s="32">
        <v>48.383444444444457</v>
      </c>
      <c r="Q9" s="37">
        <v>0.48048599096077138</v>
      </c>
      <c r="R9" s="32">
        <v>21.315666666666662</v>
      </c>
      <c r="S9" s="32">
        <v>0</v>
      </c>
      <c r="T9" s="37">
        <v>0</v>
      </c>
      <c r="U9" s="32">
        <v>6.0194444444444448</v>
      </c>
      <c r="V9" s="32">
        <v>0</v>
      </c>
      <c r="W9" s="37">
        <v>0</v>
      </c>
      <c r="X9" s="32">
        <v>34.194222222222216</v>
      </c>
      <c r="Y9" s="32">
        <v>25.027555555555544</v>
      </c>
      <c r="Z9" s="37">
        <v>0.73192352184254628</v>
      </c>
      <c r="AA9" s="32">
        <v>7.7826666666666684</v>
      </c>
      <c r="AB9" s="32">
        <v>0</v>
      </c>
      <c r="AC9" s="37">
        <v>0</v>
      </c>
      <c r="AD9" s="32">
        <v>166.81144444444442</v>
      </c>
      <c r="AE9" s="32">
        <v>65.373999999999995</v>
      </c>
      <c r="AF9" s="37">
        <v>0.3919035664352899</v>
      </c>
      <c r="AG9" s="32">
        <v>10.774666666666665</v>
      </c>
      <c r="AH9" s="32">
        <v>0</v>
      </c>
      <c r="AI9" s="37">
        <v>0</v>
      </c>
      <c r="AJ9" s="32">
        <v>0</v>
      </c>
      <c r="AK9" s="32">
        <v>0</v>
      </c>
      <c r="AL9" s="37" t="s">
        <v>398</v>
      </c>
      <c r="AM9" t="s">
        <v>53</v>
      </c>
      <c r="AN9" s="34">
        <v>8</v>
      </c>
      <c r="AX9"/>
      <c r="AY9"/>
    </row>
    <row r="10" spans="1:51" x14ac:dyDescent="0.25">
      <c r="A10" t="s">
        <v>305</v>
      </c>
      <c r="B10" t="s">
        <v>107</v>
      </c>
      <c r="C10" t="s">
        <v>206</v>
      </c>
      <c r="D10" t="s">
        <v>249</v>
      </c>
      <c r="E10" s="32">
        <v>86.055555555555557</v>
      </c>
      <c r="F10" s="32">
        <v>346.05288888888884</v>
      </c>
      <c r="G10" s="32">
        <v>100.58844444444442</v>
      </c>
      <c r="H10" s="37">
        <v>0.2906736157221953</v>
      </c>
      <c r="I10" s="32">
        <v>325.17866666666663</v>
      </c>
      <c r="J10" s="32">
        <v>100.58844444444442</v>
      </c>
      <c r="K10" s="37">
        <v>0.30933285223029522</v>
      </c>
      <c r="L10" s="32">
        <v>106.6742222222222</v>
      </c>
      <c r="M10" s="32">
        <v>14.527555555555555</v>
      </c>
      <c r="N10" s="37">
        <v>0.13618618681176753</v>
      </c>
      <c r="O10" s="32">
        <v>85.799999999999969</v>
      </c>
      <c r="P10" s="32">
        <v>14.527555555555555</v>
      </c>
      <c r="Q10" s="37">
        <v>0.16931882931882938</v>
      </c>
      <c r="R10" s="32">
        <v>15.377555555555563</v>
      </c>
      <c r="S10" s="32">
        <v>0</v>
      </c>
      <c r="T10" s="37">
        <v>0</v>
      </c>
      <c r="U10" s="32">
        <v>5.4966666666666661</v>
      </c>
      <c r="V10" s="32">
        <v>0</v>
      </c>
      <c r="W10" s="37">
        <v>0</v>
      </c>
      <c r="X10" s="32">
        <v>20.274666666666675</v>
      </c>
      <c r="Y10" s="32">
        <v>9.4752222222222215</v>
      </c>
      <c r="Z10" s="37">
        <v>0.46734293480643579</v>
      </c>
      <c r="AA10" s="32">
        <v>0</v>
      </c>
      <c r="AB10" s="32">
        <v>0</v>
      </c>
      <c r="AC10" s="37" t="s">
        <v>398</v>
      </c>
      <c r="AD10" s="32">
        <v>214.24633333333333</v>
      </c>
      <c r="AE10" s="32">
        <v>76.58566666666664</v>
      </c>
      <c r="AF10" s="37">
        <v>0.35746547198785189</v>
      </c>
      <c r="AG10" s="32">
        <v>4.8576666666666668</v>
      </c>
      <c r="AH10" s="32">
        <v>0</v>
      </c>
      <c r="AI10" s="37">
        <v>0</v>
      </c>
      <c r="AJ10" s="32">
        <v>0</v>
      </c>
      <c r="AK10" s="32">
        <v>0</v>
      </c>
      <c r="AL10" s="37" t="s">
        <v>398</v>
      </c>
      <c r="AM10" t="s">
        <v>8</v>
      </c>
      <c r="AN10" s="34">
        <v>8</v>
      </c>
      <c r="AX10"/>
      <c r="AY10"/>
    </row>
    <row r="11" spans="1:51" x14ac:dyDescent="0.25">
      <c r="A11" t="s">
        <v>305</v>
      </c>
      <c r="B11" t="s">
        <v>153</v>
      </c>
      <c r="C11" t="s">
        <v>209</v>
      </c>
      <c r="D11" t="s">
        <v>241</v>
      </c>
      <c r="E11" s="32">
        <v>52.43333333333333</v>
      </c>
      <c r="F11" s="32">
        <v>141.49344444444449</v>
      </c>
      <c r="G11" s="32">
        <v>0</v>
      </c>
      <c r="H11" s="37">
        <v>0</v>
      </c>
      <c r="I11" s="32">
        <v>132.39366666666672</v>
      </c>
      <c r="J11" s="32">
        <v>0</v>
      </c>
      <c r="K11" s="37">
        <v>0</v>
      </c>
      <c r="L11" s="32">
        <v>23.362666666666662</v>
      </c>
      <c r="M11" s="32">
        <v>0</v>
      </c>
      <c r="N11" s="37">
        <v>0</v>
      </c>
      <c r="O11" s="32">
        <v>19.007111111111108</v>
      </c>
      <c r="P11" s="32">
        <v>0</v>
      </c>
      <c r="Q11" s="37">
        <v>0</v>
      </c>
      <c r="R11" s="32">
        <v>4.3555555555555552</v>
      </c>
      <c r="S11" s="32">
        <v>0</v>
      </c>
      <c r="T11" s="37">
        <v>0</v>
      </c>
      <c r="U11" s="32">
        <v>0</v>
      </c>
      <c r="V11" s="32">
        <v>0</v>
      </c>
      <c r="W11" s="37" t="s">
        <v>398</v>
      </c>
      <c r="X11" s="32">
        <v>36.183111111111124</v>
      </c>
      <c r="Y11" s="32">
        <v>0</v>
      </c>
      <c r="Z11" s="37">
        <v>0</v>
      </c>
      <c r="AA11" s="32">
        <v>4.7442222222222226</v>
      </c>
      <c r="AB11" s="32">
        <v>0</v>
      </c>
      <c r="AC11" s="37">
        <v>0</v>
      </c>
      <c r="AD11" s="32">
        <v>73.708777777777811</v>
      </c>
      <c r="AE11" s="32">
        <v>0</v>
      </c>
      <c r="AF11" s="37">
        <v>0</v>
      </c>
      <c r="AG11" s="32">
        <v>3.4946666666666677</v>
      </c>
      <c r="AH11" s="32">
        <v>0</v>
      </c>
      <c r="AI11" s="37">
        <v>0</v>
      </c>
      <c r="AJ11" s="32">
        <v>0</v>
      </c>
      <c r="AK11" s="32">
        <v>0</v>
      </c>
      <c r="AL11" s="37" t="s">
        <v>398</v>
      </c>
      <c r="AM11" t="s">
        <v>56</v>
      </c>
      <c r="AN11" s="34">
        <v>8</v>
      </c>
      <c r="AX11"/>
      <c r="AY11"/>
    </row>
    <row r="12" spans="1:51" x14ac:dyDescent="0.25">
      <c r="A12" t="s">
        <v>305</v>
      </c>
      <c r="B12" t="s">
        <v>126</v>
      </c>
      <c r="C12" t="s">
        <v>206</v>
      </c>
      <c r="D12" t="s">
        <v>249</v>
      </c>
      <c r="E12" s="32">
        <v>52.5</v>
      </c>
      <c r="F12" s="32">
        <v>191.48977777777782</v>
      </c>
      <c r="G12" s="32">
        <v>75.352888888888884</v>
      </c>
      <c r="H12" s="37">
        <v>0.39350867583300053</v>
      </c>
      <c r="I12" s="32">
        <v>173.0818888888889</v>
      </c>
      <c r="J12" s="32">
        <v>75.352888888888884</v>
      </c>
      <c r="K12" s="37">
        <v>0.43535975585095554</v>
      </c>
      <c r="L12" s="32">
        <v>42.193666666666658</v>
      </c>
      <c r="M12" s="32">
        <v>9.253555555555554</v>
      </c>
      <c r="N12" s="37">
        <v>0.21931148171263198</v>
      </c>
      <c r="O12" s="32">
        <v>32.908999999999992</v>
      </c>
      <c r="P12" s="32">
        <v>9.253555555555554</v>
      </c>
      <c r="Q12" s="37">
        <v>0.28118616656706541</v>
      </c>
      <c r="R12" s="32">
        <v>3.9513333333333338</v>
      </c>
      <c r="S12" s="32">
        <v>0</v>
      </c>
      <c r="T12" s="37">
        <v>0</v>
      </c>
      <c r="U12" s="32">
        <v>5.333333333333333</v>
      </c>
      <c r="V12" s="32">
        <v>0</v>
      </c>
      <c r="W12" s="37">
        <v>0</v>
      </c>
      <c r="X12" s="32">
        <v>39.476666666666695</v>
      </c>
      <c r="Y12" s="32">
        <v>10.029666666666666</v>
      </c>
      <c r="Z12" s="37">
        <v>0.25406569281432051</v>
      </c>
      <c r="AA12" s="32">
        <v>9.123222222222223</v>
      </c>
      <c r="AB12" s="32">
        <v>0</v>
      </c>
      <c r="AC12" s="37">
        <v>0</v>
      </c>
      <c r="AD12" s="32">
        <v>100.69622222222222</v>
      </c>
      <c r="AE12" s="32">
        <v>56.06966666666667</v>
      </c>
      <c r="AF12" s="37">
        <v>0.55681996235100961</v>
      </c>
      <c r="AG12" s="32">
        <v>0</v>
      </c>
      <c r="AH12" s="32">
        <v>0</v>
      </c>
      <c r="AI12" s="37" t="s">
        <v>398</v>
      </c>
      <c r="AJ12" s="32">
        <v>0</v>
      </c>
      <c r="AK12" s="32">
        <v>0</v>
      </c>
      <c r="AL12" s="37" t="s">
        <v>398</v>
      </c>
      <c r="AM12" t="s">
        <v>28</v>
      </c>
      <c r="AN12" s="34">
        <v>8</v>
      </c>
      <c r="AX12"/>
      <c r="AY12"/>
    </row>
    <row r="13" spans="1:51" x14ac:dyDescent="0.25">
      <c r="A13" t="s">
        <v>305</v>
      </c>
      <c r="B13" t="s">
        <v>191</v>
      </c>
      <c r="C13" t="s">
        <v>239</v>
      </c>
      <c r="D13" t="s">
        <v>260</v>
      </c>
      <c r="E13" s="32">
        <v>31.566666666666666</v>
      </c>
      <c r="F13" s="32">
        <v>143.24144444444448</v>
      </c>
      <c r="G13" s="32">
        <v>0</v>
      </c>
      <c r="H13" s="37">
        <v>0</v>
      </c>
      <c r="I13" s="32">
        <v>137.28177777777782</v>
      </c>
      <c r="J13" s="32">
        <v>0</v>
      </c>
      <c r="K13" s="37">
        <v>0</v>
      </c>
      <c r="L13" s="32">
        <v>22.642555555555546</v>
      </c>
      <c r="M13" s="32">
        <v>0</v>
      </c>
      <c r="N13" s="37">
        <v>0</v>
      </c>
      <c r="O13" s="32">
        <v>16.682888888888883</v>
      </c>
      <c r="P13" s="32">
        <v>0</v>
      </c>
      <c r="Q13" s="37">
        <v>0</v>
      </c>
      <c r="R13" s="32">
        <v>5.581888888888888</v>
      </c>
      <c r="S13" s="32">
        <v>0</v>
      </c>
      <c r="T13" s="37">
        <v>0</v>
      </c>
      <c r="U13" s="32">
        <v>0.37777777777777777</v>
      </c>
      <c r="V13" s="32">
        <v>0</v>
      </c>
      <c r="W13" s="37">
        <v>0</v>
      </c>
      <c r="X13" s="32">
        <v>19.814888888888895</v>
      </c>
      <c r="Y13" s="32">
        <v>0</v>
      </c>
      <c r="Z13" s="37">
        <v>0</v>
      </c>
      <c r="AA13" s="32">
        <v>0</v>
      </c>
      <c r="AB13" s="32">
        <v>0</v>
      </c>
      <c r="AC13" s="37" t="s">
        <v>398</v>
      </c>
      <c r="AD13" s="32">
        <v>74.080444444444467</v>
      </c>
      <c r="AE13" s="32">
        <v>0</v>
      </c>
      <c r="AF13" s="37">
        <v>0</v>
      </c>
      <c r="AG13" s="32">
        <v>26.703555555555557</v>
      </c>
      <c r="AH13" s="32">
        <v>0</v>
      </c>
      <c r="AI13" s="37">
        <v>0</v>
      </c>
      <c r="AJ13" s="32">
        <v>0</v>
      </c>
      <c r="AK13" s="32">
        <v>0</v>
      </c>
      <c r="AL13" s="37" t="s">
        <v>398</v>
      </c>
      <c r="AM13" t="s">
        <v>94</v>
      </c>
      <c r="AN13" s="34">
        <v>8</v>
      </c>
      <c r="AX13"/>
      <c r="AY13"/>
    </row>
    <row r="14" spans="1:51" x14ac:dyDescent="0.25">
      <c r="A14" t="s">
        <v>305</v>
      </c>
      <c r="B14" t="s">
        <v>120</v>
      </c>
      <c r="C14" t="s">
        <v>216</v>
      </c>
      <c r="D14" t="s">
        <v>254</v>
      </c>
      <c r="E14" s="32">
        <v>38.799999999999997</v>
      </c>
      <c r="F14" s="32">
        <v>115.74844444444444</v>
      </c>
      <c r="G14" s="32">
        <v>19.676555555555552</v>
      </c>
      <c r="H14" s="37">
        <v>0.16999412519102725</v>
      </c>
      <c r="I14" s="32">
        <v>98.693666666666687</v>
      </c>
      <c r="J14" s="32">
        <v>16.556555555555555</v>
      </c>
      <c r="K14" s="37">
        <v>0.16775702144570795</v>
      </c>
      <c r="L14" s="32">
        <v>37.708333333333314</v>
      </c>
      <c r="M14" s="32">
        <v>6.5637777777777746</v>
      </c>
      <c r="N14" s="37">
        <v>0.1740670349907919</v>
      </c>
      <c r="O14" s="32">
        <v>29.724999999999994</v>
      </c>
      <c r="P14" s="32">
        <v>3.9637777777777781</v>
      </c>
      <c r="Q14" s="37">
        <v>0.13334828520699005</v>
      </c>
      <c r="R14" s="32">
        <v>2.5999999999999961</v>
      </c>
      <c r="S14" s="32">
        <v>2.5999999999999961</v>
      </c>
      <c r="T14" s="37">
        <v>1</v>
      </c>
      <c r="U14" s="32">
        <v>5.3833333333333266</v>
      </c>
      <c r="V14" s="32">
        <v>0</v>
      </c>
      <c r="W14" s="37">
        <v>0</v>
      </c>
      <c r="X14" s="32">
        <v>8.011444444444443</v>
      </c>
      <c r="Y14" s="32">
        <v>0.59011111111111114</v>
      </c>
      <c r="Z14" s="37">
        <v>7.3658516289197409E-2</v>
      </c>
      <c r="AA14" s="32">
        <v>9.0714444444444471</v>
      </c>
      <c r="AB14" s="32">
        <v>0.52000000000000079</v>
      </c>
      <c r="AC14" s="37">
        <v>5.7322734343422041E-2</v>
      </c>
      <c r="AD14" s="32">
        <v>55.061000000000028</v>
      </c>
      <c r="AE14" s="32">
        <v>12.002666666666666</v>
      </c>
      <c r="AF14" s="37">
        <v>0.21798853392903617</v>
      </c>
      <c r="AG14" s="32">
        <v>5.8962222222222209</v>
      </c>
      <c r="AH14" s="32">
        <v>0</v>
      </c>
      <c r="AI14" s="37">
        <v>0</v>
      </c>
      <c r="AJ14" s="32">
        <v>0</v>
      </c>
      <c r="AK14" s="32">
        <v>0</v>
      </c>
      <c r="AL14" s="37" t="s">
        <v>398</v>
      </c>
      <c r="AM14" t="s">
        <v>22</v>
      </c>
      <c r="AN14" s="34">
        <v>8</v>
      </c>
      <c r="AX14"/>
      <c r="AY14"/>
    </row>
    <row r="15" spans="1:51" x14ac:dyDescent="0.25">
      <c r="A15" t="s">
        <v>305</v>
      </c>
      <c r="B15" t="s">
        <v>179</v>
      </c>
      <c r="C15" t="s">
        <v>235</v>
      </c>
      <c r="D15" t="s">
        <v>249</v>
      </c>
      <c r="E15" s="32">
        <v>78.944444444444443</v>
      </c>
      <c r="F15" s="32">
        <v>278.7496666666666</v>
      </c>
      <c r="G15" s="32">
        <v>25.317888888888881</v>
      </c>
      <c r="H15" s="37">
        <v>9.0826615836511207E-2</v>
      </c>
      <c r="I15" s="32">
        <v>261.12633333333326</v>
      </c>
      <c r="J15" s="32">
        <v>22.197888888888883</v>
      </c>
      <c r="K15" s="37">
        <v>8.5008235690089556E-2</v>
      </c>
      <c r="L15" s="32">
        <v>58.389222222222216</v>
      </c>
      <c r="M15" s="32">
        <v>6.835888888888884</v>
      </c>
      <c r="N15" s="37">
        <v>0.1170744981474891</v>
      </c>
      <c r="O15" s="32">
        <v>44.135888888888886</v>
      </c>
      <c r="P15" s="32">
        <v>4.2358888888888879</v>
      </c>
      <c r="Q15" s="37">
        <v>9.5973798093262466E-2</v>
      </c>
      <c r="R15" s="32">
        <v>11.403333333333327</v>
      </c>
      <c r="S15" s="32">
        <v>2.5999999999999961</v>
      </c>
      <c r="T15" s="37">
        <v>0.22800350774627279</v>
      </c>
      <c r="U15" s="32">
        <v>2.8499999999999983</v>
      </c>
      <c r="V15" s="32">
        <v>0</v>
      </c>
      <c r="W15" s="37">
        <v>0</v>
      </c>
      <c r="X15" s="32">
        <v>53.353999999999978</v>
      </c>
      <c r="Y15" s="32">
        <v>2.031333333333333</v>
      </c>
      <c r="Z15" s="37">
        <v>3.8072746810610895E-2</v>
      </c>
      <c r="AA15" s="32">
        <v>3.3700000000000032</v>
      </c>
      <c r="AB15" s="32">
        <v>0.52000000000000079</v>
      </c>
      <c r="AC15" s="37">
        <v>0.15430267062314548</v>
      </c>
      <c r="AD15" s="32">
        <v>145.48022222222221</v>
      </c>
      <c r="AE15" s="32">
        <v>15.930666666666664</v>
      </c>
      <c r="AF15" s="37">
        <v>0.10950400283505508</v>
      </c>
      <c r="AG15" s="32">
        <v>18.156222222222226</v>
      </c>
      <c r="AH15" s="32">
        <v>0</v>
      </c>
      <c r="AI15" s="37">
        <v>0</v>
      </c>
      <c r="AJ15" s="32">
        <v>0</v>
      </c>
      <c r="AK15" s="32">
        <v>0</v>
      </c>
      <c r="AL15" s="37" t="s">
        <v>398</v>
      </c>
      <c r="AM15" t="s">
        <v>82</v>
      </c>
      <c r="AN15" s="34">
        <v>8</v>
      </c>
      <c r="AX15"/>
      <c r="AY15"/>
    </row>
    <row r="16" spans="1:51" x14ac:dyDescent="0.25">
      <c r="A16" t="s">
        <v>305</v>
      </c>
      <c r="B16" t="s">
        <v>148</v>
      </c>
      <c r="C16" t="s">
        <v>227</v>
      </c>
      <c r="D16" t="s">
        <v>245</v>
      </c>
      <c r="E16" s="32">
        <v>67.233333333333334</v>
      </c>
      <c r="F16" s="32">
        <v>241.73999999999998</v>
      </c>
      <c r="G16" s="32">
        <v>0</v>
      </c>
      <c r="H16" s="37">
        <v>0</v>
      </c>
      <c r="I16" s="32">
        <v>214.85388888888886</v>
      </c>
      <c r="J16" s="32">
        <v>0</v>
      </c>
      <c r="K16" s="37">
        <v>0</v>
      </c>
      <c r="L16" s="32">
        <v>48.755777777777773</v>
      </c>
      <c r="M16" s="32">
        <v>0</v>
      </c>
      <c r="N16" s="37">
        <v>0</v>
      </c>
      <c r="O16" s="32">
        <v>32.652999999999992</v>
      </c>
      <c r="P16" s="32">
        <v>0</v>
      </c>
      <c r="Q16" s="37">
        <v>0</v>
      </c>
      <c r="R16" s="32">
        <v>10.725</v>
      </c>
      <c r="S16" s="32">
        <v>0</v>
      </c>
      <c r="T16" s="37">
        <v>0</v>
      </c>
      <c r="U16" s="32">
        <v>5.3777777777777782</v>
      </c>
      <c r="V16" s="32">
        <v>0</v>
      </c>
      <c r="W16" s="37">
        <v>0</v>
      </c>
      <c r="X16" s="32">
        <v>33.488000000000007</v>
      </c>
      <c r="Y16" s="32">
        <v>0</v>
      </c>
      <c r="Z16" s="37">
        <v>0</v>
      </c>
      <c r="AA16" s="32">
        <v>10.783333333333333</v>
      </c>
      <c r="AB16" s="32">
        <v>0</v>
      </c>
      <c r="AC16" s="37">
        <v>0</v>
      </c>
      <c r="AD16" s="32">
        <v>141.57088888888887</v>
      </c>
      <c r="AE16" s="32">
        <v>0</v>
      </c>
      <c r="AF16" s="37">
        <v>0</v>
      </c>
      <c r="AG16" s="32">
        <v>0</v>
      </c>
      <c r="AH16" s="32">
        <v>0</v>
      </c>
      <c r="AI16" s="37" t="s">
        <v>398</v>
      </c>
      <c r="AJ16" s="32">
        <v>7.1420000000000012</v>
      </c>
      <c r="AK16" s="32">
        <v>0</v>
      </c>
      <c r="AL16" s="37">
        <v>0</v>
      </c>
      <c r="AM16" t="s">
        <v>51</v>
      </c>
      <c r="AN16" s="34">
        <v>8</v>
      </c>
      <c r="AX16"/>
      <c r="AY16"/>
    </row>
    <row r="17" spans="1:51" x14ac:dyDescent="0.25">
      <c r="A17" t="s">
        <v>305</v>
      </c>
      <c r="B17" t="s">
        <v>110</v>
      </c>
      <c r="C17" t="s">
        <v>206</v>
      </c>
      <c r="D17" t="s">
        <v>249</v>
      </c>
      <c r="E17" s="32">
        <v>39.37777777777778</v>
      </c>
      <c r="F17" s="32">
        <v>167.55188888888887</v>
      </c>
      <c r="G17" s="32">
        <v>4.2666666666666666</v>
      </c>
      <c r="H17" s="37">
        <v>2.5464748233880452E-2</v>
      </c>
      <c r="I17" s="32">
        <v>144.81277777777777</v>
      </c>
      <c r="J17" s="32">
        <v>4</v>
      </c>
      <c r="K17" s="37">
        <v>2.7621871918914461E-2</v>
      </c>
      <c r="L17" s="32">
        <v>53.500555555555565</v>
      </c>
      <c r="M17" s="32">
        <v>4.2666666666666666</v>
      </c>
      <c r="N17" s="37">
        <v>7.9749950675486223E-2</v>
      </c>
      <c r="O17" s="32">
        <v>30.76144444444445</v>
      </c>
      <c r="P17" s="32">
        <v>4</v>
      </c>
      <c r="Q17" s="37">
        <v>0.13003290554915423</v>
      </c>
      <c r="R17" s="32">
        <v>17.183555555555554</v>
      </c>
      <c r="S17" s="32">
        <v>0.26666666666666666</v>
      </c>
      <c r="T17" s="37">
        <v>1.551871298140341E-2</v>
      </c>
      <c r="U17" s="32">
        <v>5.5555555555555554</v>
      </c>
      <c r="V17" s="32">
        <v>0</v>
      </c>
      <c r="W17" s="37">
        <v>0</v>
      </c>
      <c r="X17" s="32">
        <v>14.268111111111107</v>
      </c>
      <c r="Y17" s="32">
        <v>0</v>
      </c>
      <c r="Z17" s="37">
        <v>0</v>
      </c>
      <c r="AA17" s="32">
        <v>0</v>
      </c>
      <c r="AB17" s="32">
        <v>0</v>
      </c>
      <c r="AC17" s="37" t="s">
        <v>398</v>
      </c>
      <c r="AD17" s="32">
        <v>92.655999999999963</v>
      </c>
      <c r="AE17" s="32">
        <v>0</v>
      </c>
      <c r="AF17" s="37">
        <v>0</v>
      </c>
      <c r="AG17" s="32">
        <v>7.1272222222222226</v>
      </c>
      <c r="AH17" s="32">
        <v>0</v>
      </c>
      <c r="AI17" s="37">
        <v>0</v>
      </c>
      <c r="AJ17" s="32">
        <v>0</v>
      </c>
      <c r="AK17" s="32">
        <v>0</v>
      </c>
      <c r="AL17" s="37" t="s">
        <v>398</v>
      </c>
      <c r="AM17" t="s">
        <v>11</v>
      </c>
      <c r="AN17" s="34">
        <v>8</v>
      </c>
      <c r="AX17"/>
      <c r="AY17"/>
    </row>
    <row r="18" spans="1:51" x14ac:dyDescent="0.25">
      <c r="A18" t="s">
        <v>305</v>
      </c>
      <c r="B18" t="s">
        <v>133</v>
      </c>
      <c r="C18" t="s">
        <v>223</v>
      </c>
      <c r="D18" t="s">
        <v>249</v>
      </c>
      <c r="E18" s="32">
        <v>92.1</v>
      </c>
      <c r="F18" s="32">
        <v>324.76388888888886</v>
      </c>
      <c r="G18" s="32">
        <v>9.166666666666666E-2</v>
      </c>
      <c r="H18" s="37">
        <v>2.8225634007612366E-4</v>
      </c>
      <c r="I18" s="32">
        <v>313.03055555555557</v>
      </c>
      <c r="J18" s="32">
        <v>9.166666666666666E-2</v>
      </c>
      <c r="K18" s="37">
        <v>2.9283616260393464E-4</v>
      </c>
      <c r="L18" s="32">
        <v>53.123444444444431</v>
      </c>
      <c r="M18" s="32">
        <v>0</v>
      </c>
      <c r="N18" s="37">
        <v>0</v>
      </c>
      <c r="O18" s="32">
        <v>41.390111111111096</v>
      </c>
      <c r="P18" s="32">
        <v>0</v>
      </c>
      <c r="Q18" s="37">
        <v>0</v>
      </c>
      <c r="R18" s="32">
        <v>6.3111111111111109</v>
      </c>
      <c r="S18" s="32">
        <v>0</v>
      </c>
      <c r="T18" s="37">
        <v>0</v>
      </c>
      <c r="U18" s="32">
        <v>5.4222222222222225</v>
      </c>
      <c r="V18" s="32">
        <v>0</v>
      </c>
      <c r="W18" s="37">
        <v>0</v>
      </c>
      <c r="X18" s="32">
        <v>69.911333333333317</v>
      </c>
      <c r="Y18" s="32">
        <v>0</v>
      </c>
      <c r="Z18" s="37">
        <v>0</v>
      </c>
      <c r="AA18" s="32">
        <v>0</v>
      </c>
      <c r="AB18" s="32">
        <v>0</v>
      </c>
      <c r="AC18" s="37" t="s">
        <v>398</v>
      </c>
      <c r="AD18" s="32">
        <v>198.67500000000001</v>
      </c>
      <c r="AE18" s="32">
        <v>9.166666666666666E-2</v>
      </c>
      <c r="AF18" s="37">
        <v>4.6139004236399474E-4</v>
      </c>
      <c r="AG18" s="32">
        <v>3.0541111111111112</v>
      </c>
      <c r="AH18" s="32">
        <v>0</v>
      </c>
      <c r="AI18" s="37">
        <v>0</v>
      </c>
      <c r="AJ18" s="32">
        <v>0</v>
      </c>
      <c r="AK18" s="32">
        <v>0</v>
      </c>
      <c r="AL18" s="37" t="s">
        <v>398</v>
      </c>
      <c r="AM18" t="s">
        <v>36</v>
      </c>
      <c r="AN18" s="34">
        <v>8</v>
      </c>
      <c r="AX18"/>
      <c r="AY18"/>
    </row>
    <row r="19" spans="1:51" x14ac:dyDescent="0.25">
      <c r="A19" t="s">
        <v>305</v>
      </c>
      <c r="B19" t="s">
        <v>159</v>
      </c>
      <c r="C19" t="s">
        <v>209</v>
      </c>
      <c r="D19" t="s">
        <v>241</v>
      </c>
      <c r="E19" s="32">
        <v>27.211111111111112</v>
      </c>
      <c r="F19" s="32">
        <v>110.843</v>
      </c>
      <c r="G19" s="32">
        <v>0</v>
      </c>
      <c r="H19" s="37">
        <v>0</v>
      </c>
      <c r="I19" s="32">
        <v>95.945555555555572</v>
      </c>
      <c r="J19" s="32">
        <v>0</v>
      </c>
      <c r="K19" s="37">
        <v>0</v>
      </c>
      <c r="L19" s="32">
        <v>41.489888888888892</v>
      </c>
      <c r="M19" s="32">
        <v>0</v>
      </c>
      <c r="N19" s="37">
        <v>0</v>
      </c>
      <c r="O19" s="32">
        <v>26.59244444444445</v>
      </c>
      <c r="P19" s="32">
        <v>0</v>
      </c>
      <c r="Q19" s="37">
        <v>0</v>
      </c>
      <c r="R19" s="32">
        <v>10.297222222222222</v>
      </c>
      <c r="S19" s="32">
        <v>0</v>
      </c>
      <c r="T19" s="37">
        <v>0</v>
      </c>
      <c r="U19" s="32">
        <v>4.6002222222222224</v>
      </c>
      <c r="V19" s="32">
        <v>0</v>
      </c>
      <c r="W19" s="37">
        <v>0</v>
      </c>
      <c r="X19" s="32">
        <v>15.48844444444444</v>
      </c>
      <c r="Y19" s="32">
        <v>0</v>
      </c>
      <c r="Z19" s="37">
        <v>0</v>
      </c>
      <c r="AA19" s="32">
        <v>0</v>
      </c>
      <c r="AB19" s="32">
        <v>0</v>
      </c>
      <c r="AC19" s="37" t="s">
        <v>398</v>
      </c>
      <c r="AD19" s="32">
        <v>43.056222222222225</v>
      </c>
      <c r="AE19" s="32">
        <v>0</v>
      </c>
      <c r="AF19" s="37">
        <v>0</v>
      </c>
      <c r="AG19" s="32">
        <v>10.808444444444445</v>
      </c>
      <c r="AH19" s="32">
        <v>0</v>
      </c>
      <c r="AI19" s="37">
        <v>0</v>
      </c>
      <c r="AJ19" s="32">
        <v>0</v>
      </c>
      <c r="AK19" s="32">
        <v>0</v>
      </c>
      <c r="AL19" s="37" t="s">
        <v>398</v>
      </c>
      <c r="AM19" t="s">
        <v>62</v>
      </c>
      <c r="AN19" s="34">
        <v>8</v>
      </c>
      <c r="AX19"/>
      <c r="AY19"/>
    </row>
    <row r="20" spans="1:51" x14ac:dyDescent="0.25">
      <c r="A20" t="s">
        <v>305</v>
      </c>
      <c r="B20" t="s">
        <v>114</v>
      </c>
      <c r="C20" t="s">
        <v>198</v>
      </c>
      <c r="D20" t="s">
        <v>248</v>
      </c>
      <c r="E20" s="32">
        <v>57.033333333333331</v>
      </c>
      <c r="F20" s="32">
        <v>146.79700000000003</v>
      </c>
      <c r="G20" s="32">
        <v>1.6371111111111112</v>
      </c>
      <c r="H20" s="37">
        <v>1.1152210951934378E-2</v>
      </c>
      <c r="I20" s="32">
        <v>139.67755555555556</v>
      </c>
      <c r="J20" s="32">
        <v>1.6371111111111112</v>
      </c>
      <c r="K20" s="37">
        <v>1.1720645486668502E-2</v>
      </c>
      <c r="L20" s="32">
        <v>21.667888888888882</v>
      </c>
      <c r="M20" s="32">
        <v>0</v>
      </c>
      <c r="N20" s="37">
        <v>0</v>
      </c>
      <c r="O20" s="32">
        <v>18.806777777777771</v>
      </c>
      <c r="P20" s="32">
        <v>0</v>
      </c>
      <c r="Q20" s="37">
        <v>0</v>
      </c>
      <c r="R20" s="32">
        <v>1.0888888888888888</v>
      </c>
      <c r="S20" s="32">
        <v>0</v>
      </c>
      <c r="T20" s="37">
        <v>0</v>
      </c>
      <c r="U20" s="32">
        <v>1.7722222222222221</v>
      </c>
      <c r="V20" s="32">
        <v>0</v>
      </c>
      <c r="W20" s="37">
        <v>0</v>
      </c>
      <c r="X20" s="32">
        <v>34.673666666666662</v>
      </c>
      <c r="Y20" s="32">
        <v>0.27688888888888891</v>
      </c>
      <c r="Z20" s="37">
        <v>7.9855670169164568E-3</v>
      </c>
      <c r="AA20" s="32">
        <v>4.2583333333333337</v>
      </c>
      <c r="AB20" s="32">
        <v>0</v>
      </c>
      <c r="AC20" s="37">
        <v>0</v>
      </c>
      <c r="AD20" s="32">
        <v>86.197111111111141</v>
      </c>
      <c r="AE20" s="32">
        <v>1.3602222222222222</v>
      </c>
      <c r="AF20" s="37">
        <v>1.5780369024999543E-2</v>
      </c>
      <c r="AG20" s="32">
        <v>0</v>
      </c>
      <c r="AH20" s="32">
        <v>0</v>
      </c>
      <c r="AI20" s="37" t="s">
        <v>398</v>
      </c>
      <c r="AJ20" s="32">
        <v>0</v>
      </c>
      <c r="AK20" s="32">
        <v>0</v>
      </c>
      <c r="AL20" s="37" t="s">
        <v>398</v>
      </c>
      <c r="AM20" t="s">
        <v>16</v>
      </c>
      <c r="AN20" s="34">
        <v>8</v>
      </c>
      <c r="AX20"/>
      <c r="AY20"/>
    </row>
    <row r="21" spans="1:51" x14ac:dyDescent="0.25">
      <c r="A21" t="s">
        <v>305</v>
      </c>
      <c r="B21" t="s">
        <v>121</v>
      </c>
      <c r="C21" t="s">
        <v>217</v>
      </c>
      <c r="D21" t="s">
        <v>249</v>
      </c>
      <c r="E21" s="32">
        <v>53.022222222222226</v>
      </c>
      <c r="F21" s="32">
        <v>189.2544444444444</v>
      </c>
      <c r="G21" s="32">
        <v>8.6583333333333314</v>
      </c>
      <c r="H21" s="37">
        <v>4.574969617622366E-2</v>
      </c>
      <c r="I21" s="32">
        <v>172.49066666666664</v>
      </c>
      <c r="J21" s="32">
        <v>8.6583333333333314</v>
      </c>
      <c r="K21" s="37">
        <v>5.0195952631253475E-2</v>
      </c>
      <c r="L21" s="32">
        <v>46.459222222222216</v>
      </c>
      <c r="M21" s="32">
        <v>0</v>
      </c>
      <c r="N21" s="37">
        <v>0</v>
      </c>
      <c r="O21" s="32">
        <v>31.213999999999992</v>
      </c>
      <c r="P21" s="32">
        <v>0</v>
      </c>
      <c r="Q21" s="37">
        <v>0</v>
      </c>
      <c r="R21" s="32">
        <v>10.089666666666664</v>
      </c>
      <c r="S21" s="32">
        <v>0</v>
      </c>
      <c r="T21" s="37">
        <v>0</v>
      </c>
      <c r="U21" s="32">
        <v>5.1555555555555559</v>
      </c>
      <c r="V21" s="32">
        <v>0</v>
      </c>
      <c r="W21" s="37">
        <v>0</v>
      </c>
      <c r="X21" s="32">
        <v>31.452555555555559</v>
      </c>
      <c r="Y21" s="32">
        <v>0</v>
      </c>
      <c r="Z21" s="37">
        <v>0</v>
      </c>
      <c r="AA21" s="32">
        <v>1.5185555555555557</v>
      </c>
      <c r="AB21" s="32">
        <v>0</v>
      </c>
      <c r="AC21" s="37">
        <v>0</v>
      </c>
      <c r="AD21" s="32">
        <v>43.976666666666659</v>
      </c>
      <c r="AE21" s="32">
        <v>8.284111111111109</v>
      </c>
      <c r="AF21" s="37">
        <v>0.1883751484373026</v>
      </c>
      <c r="AG21" s="32">
        <v>65.847444444444434</v>
      </c>
      <c r="AH21" s="32">
        <v>0.37422222222222229</v>
      </c>
      <c r="AI21" s="37">
        <v>5.6831700209406611E-3</v>
      </c>
      <c r="AJ21" s="32">
        <v>0</v>
      </c>
      <c r="AK21" s="32">
        <v>0</v>
      </c>
      <c r="AL21" s="37" t="s">
        <v>398</v>
      </c>
      <c r="AM21" t="s">
        <v>23</v>
      </c>
      <c r="AN21" s="34">
        <v>8</v>
      </c>
      <c r="AX21"/>
      <c r="AY21"/>
    </row>
    <row r="22" spans="1:51" x14ac:dyDescent="0.25">
      <c r="A22" t="s">
        <v>305</v>
      </c>
      <c r="B22" t="s">
        <v>116</v>
      </c>
      <c r="C22" t="s">
        <v>214</v>
      </c>
      <c r="D22" t="s">
        <v>253</v>
      </c>
      <c r="E22" s="32">
        <v>32.088888888888889</v>
      </c>
      <c r="F22" s="32">
        <v>138.79899999999995</v>
      </c>
      <c r="G22" s="32">
        <v>0</v>
      </c>
      <c r="H22" s="37">
        <v>0</v>
      </c>
      <c r="I22" s="32">
        <v>133.60733333333329</v>
      </c>
      <c r="J22" s="32">
        <v>0</v>
      </c>
      <c r="K22" s="37">
        <v>0</v>
      </c>
      <c r="L22" s="32">
        <v>40.424333333333337</v>
      </c>
      <c r="M22" s="32">
        <v>0</v>
      </c>
      <c r="N22" s="37">
        <v>0</v>
      </c>
      <c r="O22" s="32">
        <v>35.840333333333341</v>
      </c>
      <c r="P22" s="32">
        <v>0</v>
      </c>
      <c r="Q22" s="37">
        <v>0</v>
      </c>
      <c r="R22" s="32">
        <v>4.5839999999999996</v>
      </c>
      <c r="S22" s="32">
        <v>0</v>
      </c>
      <c r="T22" s="37">
        <v>0</v>
      </c>
      <c r="U22" s="32">
        <v>0</v>
      </c>
      <c r="V22" s="32">
        <v>0</v>
      </c>
      <c r="W22" s="37" t="s">
        <v>398</v>
      </c>
      <c r="X22" s="32">
        <v>11.875333333333334</v>
      </c>
      <c r="Y22" s="32">
        <v>0</v>
      </c>
      <c r="Z22" s="37">
        <v>0</v>
      </c>
      <c r="AA22" s="32">
        <v>0.60766666666666669</v>
      </c>
      <c r="AB22" s="32">
        <v>0</v>
      </c>
      <c r="AC22" s="37">
        <v>0</v>
      </c>
      <c r="AD22" s="32">
        <v>23.18888888888889</v>
      </c>
      <c r="AE22" s="32">
        <v>0</v>
      </c>
      <c r="AF22" s="37">
        <v>0</v>
      </c>
      <c r="AG22" s="32">
        <v>58.014999999999972</v>
      </c>
      <c r="AH22" s="32">
        <v>0</v>
      </c>
      <c r="AI22" s="37">
        <v>0</v>
      </c>
      <c r="AJ22" s="32">
        <v>4.6877777777777778</v>
      </c>
      <c r="AK22" s="32">
        <v>0</v>
      </c>
      <c r="AL22" s="37">
        <v>0</v>
      </c>
      <c r="AM22" t="s">
        <v>18</v>
      </c>
      <c r="AN22" s="34">
        <v>8</v>
      </c>
      <c r="AX22"/>
      <c r="AY22"/>
    </row>
    <row r="23" spans="1:51" x14ac:dyDescent="0.25">
      <c r="A23" t="s">
        <v>305</v>
      </c>
      <c r="B23" t="s">
        <v>170</v>
      </c>
      <c r="C23" t="s">
        <v>230</v>
      </c>
      <c r="D23" t="s">
        <v>244</v>
      </c>
      <c r="E23" s="32">
        <v>30.333333333333332</v>
      </c>
      <c r="F23" s="32">
        <v>182.10488888888889</v>
      </c>
      <c r="G23" s="32">
        <v>0</v>
      </c>
      <c r="H23" s="37">
        <v>0</v>
      </c>
      <c r="I23" s="32">
        <v>165.02366666666666</v>
      </c>
      <c r="J23" s="32">
        <v>0</v>
      </c>
      <c r="K23" s="37">
        <v>0</v>
      </c>
      <c r="L23" s="32">
        <v>72.259555555555565</v>
      </c>
      <c r="M23" s="32">
        <v>0</v>
      </c>
      <c r="N23" s="37">
        <v>0</v>
      </c>
      <c r="O23" s="32">
        <v>56.492555555555555</v>
      </c>
      <c r="P23" s="32">
        <v>0</v>
      </c>
      <c r="Q23" s="37">
        <v>0</v>
      </c>
      <c r="R23" s="32">
        <v>10.189222222222226</v>
      </c>
      <c r="S23" s="32">
        <v>0</v>
      </c>
      <c r="T23" s="37">
        <v>0</v>
      </c>
      <c r="U23" s="32">
        <v>5.5777777777777775</v>
      </c>
      <c r="V23" s="32">
        <v>0</v>
      </c>
      <c r="W23" s="37">
        <v>0</v>
      </c>
      <c r="X23" s="32">
        <v>11.377222222222221</v>
      </c>
      <c r="Y23" s="32">
        <v>0</v>
      </c>
      <c r="Z23" s="37">
        <v>0</v>
      </c>
      <c r="AA23" s="32">
        <v>1.3142222222222222</v>
      </c>
      <c r="AB23" s="32">
        <v>0</v>
      </c>
      <c r="AC23" s="37">
        <v>0</v>
      </c>
      <c r="AD23" s="32">
        <v>97.153888888888886</v>
      </c>
      <c r="AE23" s="32">
        <v>0</v>
      </c>
      <c r="AF23" s="37">
        <v>0</v>
      </c>
      <c r="AG23" s="32">
        <v>0</v>
      </c>
      <c r="AH23" s="32">
        <v>0</v>
      </c>
      <c r="AI23" s="37" t="s">
        <v>398</v>
      </c>
      <c r="AJ23" s="32">
        <v>0</v>
      </c>
      <c r="AK23" s="32">
        <v>0</v>
      </c>
      <c r="AL23" s="37" t="s">
        <v>398</v>
      </c>
      <c r="AM23" t="s">
        <v>73</v>
      </c>
      <c r="AN23" s="34">
        <v>8</v>
      </c>
      <c r="AX23"/>
      <c r="AY23"/>
    </row>
    <row r="24" spans="1:51" x14ac:dyDescent="0.25">
      <c r="A24" t="s">
        <v>305</v>
      </c>
      <c r="B24" t="s">
        <v>104</v>
      </c>
      <c r="C24" t="s">
        <v>208</v>
      </c>
      <c r="D24" t="s">
        <v>247</v>
      </c>
      <c r="E24" s="32">
        <v>45.333333333333336</v>
      </c>
      <c r="F24" s="32">
        <v>143.00066666666666</v>
      </c>
      <c r="G24" s="32">
        <v>3.1199999999999997</v>
      </c>
      <c r="H24" s="37">
        <v>2.1818080102190666E-2</v>
      </c>
      <c r="I24" s="32">
        <v>123.22744444444443</v>
      </c>
      <c r="J24" s="32">
        <v>0</v>
      </c>
      <c r="K24" s="37">
        <v>0</v>
      </c>
      <c r="L24" s="32">
        <v>35.196888888888886</v>
      </c>
      <c r="M24" s="32">
        <v>2.5999999999999992</v>
      </c>
      <c r="N24" s="37">
        <v>7.3870165292386936E-2</v>
      </c>
      <c r="O24" s="32">
        <v>26.896888888888888</v>
      </c>
      <c r="P24" s="32">
        <v>0</v>
      </c>
      <c r="Q24" s="37">
        <v>0</v>
      </c>
      <c r="R24" s="32">
        <v>2.5999999999999992</v>
      </c>
      <c r="S24" s="32">
        <v>2.5999999999999992</v>
      </c>
      <c r="T24" s="37">
        <v>1</v>
      </c>
      <c r="U24" s="32">
        <v>5.6999999999999984</v>
      </c>
      <c r="V24" s="32">
        <v>0</v>
      </c>
      <c r="W24" s="37">
        <v>0</v>
      </c>
      <c r="X24" s="32">
        <v>11.521111111111109</v>
      </c>
      <c r="Y24" s="32">
        <v>0</v>
      </c>
      <c r="Z24" s="37">
        <v>0</v>
      </c>
      <c r="AA24" s="32">
        <v>11.473222222222224</v>
      </c>
      <c r="AB24" s="32">
        <v>0.52000000000000046</v>
      </c>
      <c r="AC24" s="37">
        <v>4.5322925846657466E-2</v>
      </c>
      <c r="AD24" s="32">
        <v>66.536999999999992</v>
      </c>
      <c r="AE24" s="32">
        <v>0</v>
      </c>
      <c r="AF24" s="37">
        <v>0</v>
      </c>
      <c r="AG24" s="32">
        <v>18.272444444444446</v>
      </c>
      <c r="AH24" s="32">
        <v>0</v>
      </c>
      <c r="AI24" s="37">
        <v>0</v>
      </c>
      <c r="AJ24" s="32">
        <v>0</v>
      </c>
      <c r="AK24" s="32">
        <v>0</v>
      </c>
      <c r="AL24" s="37" t="s">
        <v>398</v>
      </c>
      <c r="AM24" t="s">
        <v>5</v>
      </c>
      <c r="AN24" s="34">
        <v>8</v>
      </c>
      <c r="AX24"/>
      <c r="AY24"/>
    </row>
    <row r="25" spans="1:51" x14ac:dyDescent="0.25">
      <c r="A25" t="s">
        <v>305</v>
      </c>
      <c r="B25" t="s">
        <v>193</v>
      </c>
      <c r="C25" t="s">
        <v>240</v>
      </c>
      <c r="D25" t="s">
        <v>243</v>
      </c>
      <c r="E25" s="32">
        <v>18.577777777777779</v>
      </c>
      <c r="F25" s="32">
        <v>103.85833333333333</v>
      </c>
      <c r="G25" s="32">
        <v>0</v>
      </c>
      <c r="H25" s="37">
        <v>0</v>
      </c>
      <c r="I25" s="32">
        <v>90.652777777777771</v>
      </c>
      <c r="J25" s="32">
        <v>0</v>
      </c>
      <c r="K25" s="37">
        <v>0</v>
      </c>
      <c r="L25" s="32">
        <v>36.027777777777779</v>
      </c>
      <c r="M25" s="32">
        <v>0</v>
      </c>
      <c r="N25" s="37">
        <v>0</v>
      </c>
      <c r="O25" s="32">
        <v>22.822222222222223</v>
      </c>
      <c r="P25" s="32">
        <v>0</v>
      </c>
      <c r="Q25" s="37">
        <v>0</v>
      </c>
      <c r="R25" s="32">
        <v>7.3666666666666663</v>
      </c>
      <c r="S25" s="32">
        <v>0</v>
      </c>
      <c r="T25" s="37">
        <v>0</v>
      </c>
      <c r="U25" s="32">
        <v>5.8388888888888886</v>
      </c>
      <c r="V25" s="32">
        <v>0</v>
      </c>
      <c r="W25" s="37">
        <v>0</v>
      </c>
      <c r="X25" s="32">
        <v>6.8666666666666663</v>
      </c>
      <c r="Y25" s="32">
        <v>0</v>
      </c>
      <c r="Z25" s="37">
        <v>0</v>
      </c>
      <c r="AA25" s="32">
        <v>0</v>
      </c>
      <c r="AB25" s="32">
        <v>0</v>
      </c>
      <c r="AC25" s="37" t="s">
        <v>398</v>
      </c>
      <c r="AD25" s="32">
        <v>57.755555555555553</v>
      </c>
      <c r="AE25" s="32">
        <v>0</v>
      </c>
      <c r="AF25" s="37">
        <v>0</v>
      </c>
      <c r="AG25" s="32">
        <v>3.2083333333333335</v>
      </c>
      <c r="AH25" s="32">
        <v>0</v>
      </c>
      <c r="AI25" s="37">
        <v>0</v>
      </c>
      <c r="AJ25" s="32">
        <v>0</v>
      </c>
      <c r="AK25" s="32">
        <v>0</v>
      </c>
      <c r="AL25" s="37" t="s">
        <v>398</v>
      </c>
      <c r="AM25" t="s">
        <v>96</v>
      </c>
      <c r="AN25" s="34">
        <v>8</v>
      </c>
      <c r="AX25"/>
      <c r="AY25"/>
    </row>
    <row r="26" spans="1:51" x14ac:dyDescent="0.25">
      <c r="A26" t="s">
        <v>305</v>
      </c>
      <c r="B26" t="s">
        <v>168</v>
      </c>
      <c r="C26" t="s">
        <v>198</v>
      </c>
      <c r="D26" t="s">
        <v>248</v>
      </c>
      <c r="E26" s="32">
        <v>106.57777777777778</v>
      </c>
      <c r="F26" s="32">
        <v>515.3314444444444</v>
      </c>
      <c r="G26" s="32">
        <v>15.651777777777776</v>
      </c>
      <c r="H26" s="37">
        <v>3.0372254490799125E-2</v>
      </c>
      <c r="I26" s="32">
        <v>468.95011111111108</v>
      </c>
      <c r="J26" s="32">
        <v>15.651777777777776</v>
      </c>
      <c r="K26" s="37">
        <v>3.3376210831239803E-2</v>
      </c>
      <c r="L26" s="32">
        <v>143.92833333333328</v>
      </c>
      <c r="M26" s="32">
        <v>1.970333333333333</v>
      </c>
      <c r="N26" s="37">
        <v>1.3689683523049669E-2</v>
      </c>
      <c r="O26" s="32">
        <v>97.546999999999969</v>
      </c>
      <c r="P26" s="32">
        <v>1.970333333333333</v>
      </c>
      <c r="Q26" s="37">
        <v>2.0198810146220117E-2</v>
      </c>
      <c r="R26" s="32">
        <v>41.464666666666666</v>
      </c>
      <c r="S26" s="32">
        <v>0</v>
      </c>
      <c r="T26" s="37">
        <v>0</v>
      </c>
      <c r="U26" s="32">
        <v>4.916666666666667</v>
      </c>
      <c r="V26" s="32">
        <v>0</v>
      </c>
      <c r="W26" s="37">
        <v>0</v>
      </c>
      <c r="X26" s="32">
        <v>78.706888888888898</v>
      </c>
      <c r="Y26" s="32">
        <v>0</v>
      </c>
      <c r="Z26" s="37">
        <v>0</v>
      </c>
      <c r="AA26" s="32">
        <v>0</v>
      </c>
      <c r="AB26" s="32">
        <v>0</v>
      </c>
      <c r="AC26" s="37" t="s">
        <v>398</v>
      </c>
      <c r="AD26" s="32">
        <v>266.09033333333332</v>
      </c>
      <c r="AE26" s="32">
        <v>13.681444444444443</v>
      </c>
      <c r="AF26" s="37">
        <v>5.1416540665179283E-2</v>
      </c>
      <c r="AG26" s="32">
        <v>26.605888888888895</v>
      </c>
      <c r="AH26" s="32">
        <v>0</v>
      </c>
      <c r="AI26" s="37">
        <v>0</v>
      </c>
      <c r="AJ26" s="32">
        <v>0</v>
      </c>
      <c r="AK26" s="32">
        <v>0</v>
      </c>
      <c r="AL26" s="37" t="s">
        <v>398</v>
      </c>
      <c r="AM26" t="s">
        <v>71</v>
      </c>
      <c r="AN26" s="34">
        <v>8</v>
      </c>
      <c r="AX26"/>
      <c r="AY26"/>
    </row>
    <row r="27" spans="1:51" x14ac:dyDescent="0.25">
      <c r="A27" t="s">
        <v>305</v>
      </c>
      <c r="B27" t="s">
        <v>102</v>
      </c>
      <c r="C27" t="s">
        <v>198</v>
      </c>
      <c r="D27" t="s">
        <v>248</v>
      </c>
      <c r="E27" s="32">
        <v>35.366666666666667</v>
      </c>
      <c r="F27" s="32">
        <v>130.86433333333332</v>
      </c>
      <c r="G27" s="32">
        <v>0</v>
      </c>
      <c r="H27" s="37">
        <v>0</v>
      </c>
      <c r="I27" s="32">
        <v>114.36988888888888</v>
      </c>
      <c r="J27" s="32">
        <v>0</v>
      </c>
      <c r="K27" s="37">
        <v>0</v>
      </c>
      <c r="L27" s="32">
        <v>38.11622222222222</v>
      </c>
      <c r="M27" s="32">
        <v>0</v>
      </c>
      <c r="N27" s="37">
        <v>0</v>
      </c>
      <c r="O27" s="32">
        <v>25.710666666666668</v>
      </c>
      <c r="P27" s="32">
        <v>0</v>
      </c>
      <c r="Q27" s="37">
        <v>0</v>
      </c>
      <c r="R27" s="32">
        <v>7.6055555555555552</v>
      </c>
      <c r="S27" s="32">
        <v>0</v>
      </c>
      <c r="T27" s="37">
        <v>0</v>
      </c>
      <c r="U27" s="32">
        <v>4.8</v>
      </c>
      <c r="V27" s="32">
        <v>0</v>
      </c>
      <c r="W27" s="37">
        <v>0</v>
      </c>
      <c r="X27" s="32">
        <v>17.676888888888893</v>
      </c>
      <c r="Y27" s="32">
        <v>0</v>
      </c>
      <c r="Z27" s="37">
        <v>0</v>
      </c>
      <c r="AA27" s="32">
        <v>4.0888888888888886</v>
      </c>
      <c r="AB27" s="32">
        <v>0</v>
      </c>
      <c r="AC27" s="37">
        <v>0</v>
      </c>
      <c r="AD27" s="32">
        <v>56.529888888888863</v>
      </c>
      <c r="AE27" s="32">
        <v>0</v>
      </c>
      <c r="AF27" s="37">
        <v>0</v>
      </c>
      <c r="AG27" s="32">
        <v>14.452444444444449</v>
      </c>
      <c r="AH27" s="32">
        <v>0</v>
      </c>
      <c r="AI27" s="37">
        <v>0</v>
      </c>
      <c r="AJ27" s="32">
        <v>0</v>
      </c>
      <c r="AK27" s="32">
        <v>0</v>
      </c>
      <c r="AL27" s="37" t="s">
        <v>398</v>
      </c>
      <c r="AM27" t="s">
        <v>2</v>
      </c>
      <c r="AN27" s="34">
        <v>8</v>
      </c>
      <c r="AX27"/>
      <c r="AY27"/>
    </row>
    <row r="28" spans="1:51" x14ac:dyDescent="0.25">
      <c r="A28" t="s">
        <v>305</v>
      </c>
      <c r="B28" t="s">
        <v>98</v>
      </c>
      <c r="C28" t="s">
        <v>219</v>
      </c>
      <c r="D28" t="s">
        <v>254</v>
      </c>
      <c r="E28" s="32">
        <v>63.9</v>
      </c>
      <c r="F28" s="32">
        <v>249.88833333333329</v>
      </c>
      <c r="G28" s="32">
        <v>119.19399999999999</v>
      </c>
      <c r="H28" s="37">
        <v>0.47698905511128309</v>
      </c>
      <c r="I28" s="32">
        <v>219.89788888888887</v>
      </c>
      <c r="J28" s="32">
        <v>119.19399999999999</v>
      </c>
      <c r="K28" s="37">
        <v>0.5420424934603485</v>
      </c>
      <c r="L28" s="32">
        <v>53.581333333333319</v>
      </c>
      <c r="M28" s="32">
        <v>24.823000000000011</v>
      </c>
      <c r="N28" s="37">
        <v>0.46327701189469001</v>
      </c>
      <c r="O28" s="32">
        <v>38.081444444444436</v>
      </c>
      <c r="P28" s="32">
        <v>24.823000000000011</v>
      </c>
      <c r="Q28" s="37">
        <v>0.65183977031683593</v>
      </c>
      <c r="R28" s="32">
        <v>10.58322222222222</v>
      </c>
      <c r="S28" s="32">
        <v>0</v>
      </c>
      <c r="T28" s="37">
        <v>0</v>
      </c>
      <c r="U28" s="32">
        <v>4.916666666666667</v>
      </c>
      <c r="V28" s="32">
        <v>0</v>
      </c>
      <c r="W28" s="37">
        <v>0</v>
      </c>
      <c r="X28" s="32">
        <v>49.94155555555556</v>
      </c>
      <c r="Y28" s="32">
        <v>24.043222222222212</v>
      </c>
      <c r="Z28" s="37">
        <v>0.48142717932516649</v>
      </c>
      <c r="AA28" s="32">
        <v>14.490555555555552</v>
      </c>
      <c r="AB28" s="32">
        <v>0</v>
      </c>
      <c r="AC28" s="37">
        <v>0</v>
      </c>
      <c r="AD28" s="32">
        <v>131.87488888888888</v>
      </c>
      <c r="AE28" s="32">
        <v>70.327777777777769</v>
      </c>
      <c r="AF28" s="37">
        <v>0.53329165522203703</v>
      </c>
      <c r="AG28" s="32">
        <v>0</v>
      </c>
      <c r="AH28" s="32">
        <v>0</v>
      </c>
      <c r="AI28" s="37" t="s">
        <v>398</v>
      </c>
      <c r="AJ28" s="32">
        <v>0</v>
      </c>
      <c r="AK28" s="32">
        <v>0</v>
      </c>
      <c r="AL28" s="37" t="s">
        <v>398</v>
      </c>
      <c r="AM28" t="s">
        <v>29</v>
      </c>
      <c r="AN28" s="34">
        <v>8</v>
      </c>
      <c r="AX28"/>
      <c r="AY28"/>
    </row>
    <row r="29" spans="1:51" x14ac:dyDescent="0.25">
      <c r="A29" t="s">
        <v>305</v>
      </c>
      <c r="B29" t="s">
        <v>132</v>
      </c>
      <c r="C29" t="s">
        <v>222</v>
      </c>
      <c r="D29" t="s">
        <v>257</v>
      </c>
      <c r="E29" s="32">
        <v>30.577777777777779</v>
      </c>
      <c r="F29" s="32">
        <v>120.63355555555557</v>
      </c>
      <c r="G29" s="32">
        <v>46.29377777777777</v>
      </c>
      <c r="H29" s="37">
        <v>0.38375539512683948</v>
      </c>
      <c r="I29" s="32">
        <v>109.73000000000002</v>
      </c>
      <c r="J29" s="32">
        <v>46.29377777777777</v>
      </c>
      <c r="K29" s="37">
        <v>0.42188806869386458</v>
      </c>
      <c r="L29" s="32">
        <v>39.408999999999992</v>
      </c>
      <c r="M29" s="32">
        <v>10.615888888888888</v>
      </c>
      <c r="N29" s="37">
        <v>0.26937727140726458</v>
      </c>
      <c r="O29" s="32">
        <v>28.505444444444443</v>
      </c>
      <c r="P29" s="32">
        <v>10.615888888888888</v>
      </c>
      <c r="Q29" s="37">
        <v>0.37241618560197076</v>
      </c>
      <c r="R29" s="32">
        <v>6.1313333333333313</v>
      </c>
      <c r="S29" s="32">
        <v>0</v>
      </c>
      <c r="T29" s="37">
        <v>0</v>
      </c>
      <c r="U29" s="32">
        <v>4.7722222222222221</v>
      </c>
      <c r="V29" s="32">
        <v>0</v>
      </c>
      <c r="W29" s="37">
        <v>0</v>
      </c>
      <c r="X29" s="32">
        <v>8.0078888888888873</v>
      </c>
      <c r="Y29" s="32">
        <v>0.59655555555555551</v>
      </c>
      <c r="Z29" s="37">
        <v>7.4495983127749035E-2</v>
      </c>
      <c r="AA29" s="32">
        <v>0</v>
      </c>
      <c r="AB29" s="32">
        <v>0</v>
      </c>
      <c r="AC29" s="37" t="s">
        <v>398</v>
      </c>
      <c r="AD29" s="32">
        <v>73.216666666666697</v>
      </c>
      <c r="AE29" s="32">
        <v>35.081333333333326</v>
      </c>
      <c r="AF29" s="37">
        <v>0.47914409287502818</v>
      </c>
      <c r="AG29" s="32">
        <v>0</v>
      </c>
      <c r="AH29" s="32">
        <v>0</v>
      </c>
      <c r="AI29" s="37" t="s">
        <v>398</v>
      </c>
      <c r="AJ29" s="32">
        <v>0</v>
      </c>
      <c r="AK29" s="32">
        <v>0</v>
      </c>
      <c r="AL29" s="37" t="s">
        <v>398</v>
      </c>
      <c r="AM29" t="s">
        <v>35</v>
      </c>
      <c r="AN29" s="34">
        <v>8</v>
      </c>
      <c r="AX29"/>
      <c r="AY29"/>
    </row>
    <row r="30" spans="1:51" x14ac:dyDescent="0.25">
      <c r="A30" t="s">
        <v>305</v>
      </c>
      <c r="B30" t="s">
        <v>100</v>
      </c>
      <c r="C30" t="s">
        <v>205</v>
      </c>
      <c r="D30" t="s">
        <v>248</v>
      </c>
      <c r="E30" s="32">
        <v>108.7</v>
      </c>
      <c r="F30" s="32">
        <v>432.3404444444443</v>
      </c>
      <c r="G30" s="32">
        <v>24.400444444444446</v>
      </c>
      <c r="H30" s="37">
        <v>5.6438033401660856E-2</v>
      </c>
      <c r="I30" s="32">
        <v>415.75733333333324</v>
      </c>
      <c r="J30" s="32">
        <v>24.400444444444446</v>
      </c>
      <c r="K30" s="37">
        <v>5.8689149867337163E-2</v>
      </c>
      <c r="L30" s="32">
        <v>109.027</v>
      </c>
      <c r="M30" s="32">
        <v>0.6</v>
      </c>
      <c r="N30" s="37">
        <v>5.5032239720436216E-3</v>
      </c>
      <c r="O30" s="32">
        <v>98.671444444444447</v>
      </c>
      <c r="P30" s="32">
        <v>0.6</v>
      </c>
      <c r="Q30" s="37">
        <v>6.0807866285754178E-3</v>
      </c>
      <c r="R30" s="32">
        <v>6.0888888888888886</v>
      </c>
      <c r="S30" s="32">
        <v>0</v>
      </c>
      <c r="T30" s="37">
        <v>0</v>
      </c>
      <c r="U30" s="32">
        <v>4.2666666666666666</v>
      </c>
      <c r="V30" s="32">
        <v>0</v>
      </c>
      <c r="W30" s="37">
        <v>0</v>
      </c>
      <c r="X30" s="32">
        <v>47.419777777777767</v>
      </c>
      <c r="Y30" s="32">
        <v>0</v>
      </c>
      <c r="Z30" s="37">
        <v>0</v>
      </c>
      <c r="AA30" s="32">
        <v>6.227555555555556</v>
      </c>
      <c r="AB30" s="32">
        <v>0</v>
      </c>
      <c r="AC30" s="37">
        <v>0</v>
      </c>
      <c r="AD30" s="32">
        <v>231.5079999999999</v>
      </c>
      <c r="AE30" s="32">
        <v>23.800444444444445</v>
      </c>
      <c r="AF30" s="37">
        <v>0.10280614252831201</v>
      </c>
      <c r="AG30" s="32">
        <v>38.158111111111111</v>
      </c>
      <c r="AH30" s="32">
        <v>0</v>
      </c>
      <c r="AI30" s="37">
        <v>0</v>
      </c>
      <c r="AJ30" s="32">
        <v>0</v>
      </c>
      <c r="AK30" s="32">
        <v>0</v>
      </c>
      <c r="AL30" s="37" t="s">
        <v>398</v>
      </c>
      <c r="AM30" t="s">
        <v>0</v>
      </c>
      <c r="AN30" s="34">
        <v>8</v>
      </c>
      <c r="AX30"/>
      <c r="AY30"/>
    </row>
    <row r="31" spans="1:51" x14ac:dyDescent="0.25">
      <c r="A31" t="s">
        <v>305</v>
      </c>
      <c r="B31" t="s">
        <v>99</v>
      </c>
      <c r="C31" t="s">
        <v>212</v>
      </c>
      <c r="D31" t="s">
        <v>249</v>
      </c>
      <c r="E31" s="32">
        <v>70.2</v>
      </c>
      <c r="F31" s="32">
        <v>233.85844444444442</v>
      </c>
      <c r="G31" s="32">
        <v>0</v>
      </c>
      <c r="H31" s="37">
        <v>0</v>
      </c>
      <c r="I31" s="32">
        <v>218.17888888888885</v>
      </c>
      <c r="J31" s="32">
        <v>0</v>
      </c>
      <c r="K31" s="37">
        <v>0</v>
      </c>
      <c r="L31" s="32">
        <v>63.075000000000003</v>
      </c>
      <c r="M31" s="32">
        <v>0</v>
      </c>
      <c r="N31" s="37">
        <v>0</v>
      </c>
      <c r="O31" s="32">
        <v>47.395444444444458</v>
      </c>
      <c r="P31" s="32">
        <v>0</v>
      </c>
      <c r="Q31" s="37">
        <v>0</v>
      </c>
      <c r="R31" s="32">
        <v>10.790666666666663</v>
      </c>
      <c r="S31" s="32">
        <v>0</v>
      </c>
      <c r="T31" s="37">
        <v>0</v>
      </c>
      <c r="U31" s="32">
        <v>4.8888888888888893</v>
      </c>
      <c r="V31" s="32">
        <v>0</v>
      </c>
      <c r="W31" s="37">
        <v>0</v>
      </c>
      <c r="X31" s="32">
        <v>42.149666666666661</v>
      </c>
      <c r="Y31" s="32">
        <v>0</v>
      </c>
      <c r="Z31" s="37">
        <v>0</v>
      </c>
      <c r="AA31" s="32">
        <v>0</v>
      </c>
      <c r="AB31" s="32">
        <v>0</v>
      </c>
      <c r="AC31" s="37" t="s">
        <v>398</v>
      </c>
      <c r="AD31" s="32">
        <v>96.936444444444433</v>
      </c>
      <c r="AE31" s="32">
        <v>0</v>
      </c>
      <c r="AF31" s="37">
        <v>0</v>
      </c>
      <c r="AG31" s="32">
        <v>30.454888888888881</v>
      </c>
      <c r="AH31" s="32">
        <v>0</v>
      </c>
      <c r="AI31" s="37">
        <v>0</v>
      </c>
      <c r="AJ31" s="32">
        <v>1.2424444444444445</v>
      </c>
      <c r="AK31" s="32">
        <v>0</v>
      </c>
      <c r="AL31" s="37">
        <v>0</v>
      </c>
      <c r="AM31" t="s">
        <v>14</v>
      </c>
      <c r="AN31" s="34">
        <v>8</v>
      </c>
      <c r="AX31"/>
      <c r="AY31"/>
    </row>
    <row r="32" spans="1:51" x14ac:dyDescent="0.25">
      <c r="A32" t="s">
        <v>305</v>
      </c>
      <c r="B32" t="s">
        <v>134</v>
      </c>
      <c r="C32" t="s">
        <v>206</v>
      </c>
      <c r="D32" t="s">
        <v>249</v>
      </c>
      <c r="E32" s="32">
        <v>74.855555555555554</v>
      </c>
      <c r="F32" s="32">
        <v>306.62611111111113</v>
      </c>
      <c r="G32" s="32">
        <v>30.560111111111116</v>
      </c>
      <c r="H32" s="37">
        <v>9.9665716661804918E-2</v>
      </c>
      <c r="I32" s="32">
        <v>294.58766666666668</v>
      </c>
      <c r="J32" s="32">
        <v>30.560111111111116</v>
      </c>
      <c r="K32" s="37">
        <v>0.10373859658452927</v>
      </c>
      <c r="L32" s="32">
        <v>80.096222222222238</v>
      </c>
      <c r="M32" s="32">
        <v>2.2222222222222223E-2</v>
      </c>
      <c r="N32" s="37">
        <v>2.7744407421074091E-4</v>
      </c>
      <c r="O32" s="32">
        <v>68.057777777777801</v>
      </c>
      <c r="P32" s="32">
        <v>2.2222222222222223E-2</v>
      </c>
      <c r="Q32" s="37">
        <v>3.2651995036896744E-4</v>
      </c>
      <c r="R32" s="32">
        <v>6.349555555555555</v>
      </c>
      <c r="S32" s="32">
        <v>0</v>
      </c>
      <c r="T32" s="37">
        <v>0</v>
      </c>
      <c r="U32" s="32">
        <v>5.6888888888888891</v>
      </c>
      <c r="V32" s="32">
        <v>0</v>
      </c>
      <c r="W32" s="37">
        <v>0</v>
      </c>
      <c r="X32" s="32">
        <v>34.850222222222229</v>
      </c>
      <c r="Y32" s="32">
        <v>0</v>
      </c>
      <c r="Z32" s="37">
        <v>0</v>
      </c>
      <c r="AA32" s="32">
        <v>0</v>
      </c>
      <c r="AB32" s="32">
        <v>0</v>
      </c>
      <c r="AC32" s="37" t="s">
        <v>398</v>
      </c>
      <c r="AD32" s="32">
        <v>151.27377777777772</v>
      </c>
      <c r="AE32" s="32">
        <v>30.537888888888894</v>
      </c>
      <c r="AF32" s="37">
        <v>0.20187166168183671</v>
      </c>
      <c r="AG32" s="32">
        <v>40.405888888888896</v>
      </c>
      <c r="AH32" s="32">
        <v>0</v>
      </c>
      <c r="AI32" s="37">
        <v>0</v>
      </c>
      <c r="AJ32" s="32">
        <v>0</v>
      </c>
      <c r="AK32" s="32">
        <v>0</v>
      </c>
      <c r="AL32" s="37" t="s">
        <v>398</v>
      </c>
      <c r="AM32" t="s">
        <v>37</v>
      </c>
      <c r="AN32" s="34">
        <v>8</v>
      </c>
      <c r="AX32"/>
      <c r="AY32"/>
    </row>
    <row r="33" spans="1:51" x14ac:dyDescent="0.25">
      <c r="A33" t="s">
        <v>305</v>
      </c>
      <c r="B33" t="s">
        <v>129</v>
      </c>
      <c r="C33" t="s">
        <v>221</v>
      </c>
      <c r="D33" t="s">
        <v>241</v>
      </c>
      <c r="E33" s="32">
        <v>35.755555555555553</v>
      </c>
      <c r="F33" s="32">
        <v>124.98233333333334</v>
      </c>
      <c r="G33" s="32">
        <v>0</v>
      </c>
      <c r="H33" s="37">
        <v>0</v>
      </c>
      <c r="I33" s="32">
        <v>114.60455555555558</v>
      </c>
      <c r="J33" s="32">
        <v>0</v>
      </c>
      <c r="K33" s="37">
        <v>0</v>
      </c>
      <c r="L33" s="32">
        <v>40.159555555555571</v>
      </c>
      <c r="M33" s="32">
        <v>0</v>
      </c>
      <c r="N33" s="37">
        <v>0</v>
      </c>
      <c r="O33" s="32">
        <v>29.781777777777794</v>
      </c>
      <c r="P33" s="32">
        <v>0</v>
      </c>
      <c r="Q33" s="37">
        <v>0</v>
      </c>
      <c r="R33" s="32">
        <v>7.2277777777777787</v>
      </c>
      <c r="S33" s="32">
        <v>0</v>
      </c>
      <c r="T33" s="37">
        <v>0</v>
      </c>
      <c r="U33" s="32">
        <v>3.15</v>
      </c>
      <c r="V33" s="32">
        <v>0</v>
      </c>
      <c r="W33" s="37">
        <v>0</v>
      </c>
      <c r="X33" s="32">
        <v>18.69444444444445</v>
      </c>
      <c r="Y33" s="32">
        <v>0</v>
      </c>
      <c r="Z33" s="37">
        <v>0</v>
      </c>
      <c r="AA33" s="32">
        <v>0</v>
      </c>
      <c r="AB33" s="32">
        <v>0</v>
      </c>
      <c r="AC33" s="37" t="s">
        <v>398</v>
      </c>
      <c r="AD33" s="32">
        <v>64.043444444444447</v>
      </c>
      <c r="AE33" s="32">
        <v>0</v>
      </c>
      <c r="AF33" s="37">
        <v>0</v>
      </c>
      <c r="AG33" s="32">
        <v>2.084888888888889</v>
      </c>
      <c r="AH33" s="32">
        <v>0</v>
      </c>
      <c r="AI33" s="37">
        <v>0</v>
      </c>
      <c r="AJ33" s="32">
        <v>0</v>
      </c>
      <c r="AK33" s="32">
        <v>0</v>
      </c>
      <c r="AL33" s="37" t="s">
        <v>398</v>
      </c>
      <c r="AM33" t="s">
        <v>32</v>
      </c>
      <c r="AN33" s="34">
        <v>8</v>
      </c>
      <c r="AX33"/>
      <c r="AY33"/>
    </row>
    <row r="34" spans="1:51" x14ac:dyDescent="0.25">
      <c r="A34" t="s">
        <v>305</v>
      </c>
      <c r="B34" t="s">
        <v>167</v>
      </c>
      <c r="C34" t="s">
        <v>200</v>
      </c>
      <c r="D34" t="s">
        <v>249</v>
      </c>
      <c r="E34" s="32">
        <v>30.555555555555557</v>
      </c>
      <c r="F34" s="32">
        <v>135.76666666666668</v>
      </c>
      <c r="G34" s="32">
        <v>0</v>
      </c>
      <c r="H34" s="37">
        <v>0</v>
      </c>
      <c r="I34" s="32">
        <v>122.38888888888889</v>
      </c>
      <c r="J34" s="32">
        <v>0</v>
      </c>
      <c r="K34" s="37">
        <v>0</v>
      </c>
      <c r="L34" s="32">
        <v>60.477777777777781</v>
      </c>
      <c r="M34" s="32">
        <v>0</v>
      </c>
      <c r="N34" s="37">
        <v>0</v>
      </c>
      <c r="O34" s="32">
        <v>47.366666666666667</v>
      </c>
      <c r="P34" s="32">
        <v>0</v>
      </c>
      <c r="Q34" s="37">
        <v>0</v>
      </c>
      <c r="R34" s="32">
        <v>7.4222222222222225</v>
      </c>
      <c r="S34" s="32">
        <v>0</v>
      </c>
      <c r="T34" s="37">
        <v>0</v>
      </c>
      <c r="U34" s="32">
        <v>5.6888888888888891</v>
      </c>
      <c r="V34" s="32">
        <v>0</v>
      </c>
      <c r="W34" s="37">
        <v>0</v>
      </c>
      <c r="X34" s="32">
        <v>12.444444444444445</v>
      </c>
      <c r="Y34" s="32">
        <v>0</v>
      </c>
      <c r="Z34" s="37">
        <v>0</v>
      </c>
      <c r="AA34" s="32">
        <v>0.26666666666666666</v>
      </c>
      <c r="AB34" s="32">
        <v>0</v>
      </c>
      <c r="AC34" s="37">
        <v>0</v>
      </c>
      <c r="AD34" s="32">
        <v>62.577777777777776</v>
      </c>
      <c r="AE34" s="32">
        <v>0</v>
      </c>
      <c r="AF34" s="37">
        <v>0</v>
      </c>
      <c r="AG34" s="32">
        <v>0</v>
      </c>
      <c r="AH34" s="32">
        <v>0</v>
      </c>
      <c r="AI34" s="37" t="s">
        <v>398</v>
      </c>
      <c r="AJ34" s="32">
        <v>0</v>
      </c>
      <c r="AK34" s="32">
        <v>0</v>
      </c>
      <c r="AL34" s="37" t="s">
        <v>398</v>
      </c>
      <c r="AM34" t="s">
        <v>70</v>
      </c>
      <c r="AN34" s="34">
        <v>8</v>
      </c>
      <c r="AX34"/>
      <c r="AY34"/>
    </row>
    <row r="35" spans="1:51" x14ac:dyDescent="0.25">
      <c r="A35" t="s">
        <v>305</v>
      </c>
      <c r="B35" t="s">
        <v>136</v>
      </c>
      <c r="C35" t="s">
        <v>225</v>
      </c>
      <c r="D35" t="s">
        <v>244</v>
      </c>
      <c r="E35" s="32">
        <v>41.3</v>
      </c>
      <c r="F35" s="32">
        <v>162.43322222222216</v>
      </c>
      <c r="G35" s="32">
        <v>52.793333333333337</v>
      </c>
      <c r="H35" s="37">
        <v>0.32501561325372014</v>
      </c>
      <c r="I35" s="32">
        <v>147.32222222222217</v>
      </c>
      <c r="J35" s="32">
        <v>52.793333333333337</v>
      </c>
      <c r="K35" s="37">
        <v>0.35835281695452159</v>
      </c>
      <c r="L35" s="32">
        <v>47.95933333333334</v>
      </c>
      <c r="M35" s="32">
        <v>5.7705555555555561</v>
      </c>
      <c r="N35" s="37">
        <v>0.12032184674979264</v>
      </c>
      <c r="O35" s="32">
        <v>37.958666666666673</v>
      </c>
      <c r="P35" s="32">
        <v>5.7705555555555561</v>
      </c>
      <c r="Q35" s="37">
        <v>0.15202208249909258</v>
      </c>
      <c r="R35" s="32">
        <v>4.8552222222222223</v>
      </c>
      <c r="S35" s="32">
        <v>0</v>
      </c>
      <c r="T35" s="37">
        <v>0</v>
      </c>
      <c r="U35" s="32">
        <v>5.1454444444444452</v>
      </c>
      <c r="V35" s="32">
        <v>0</v>
      </c>
      <c r="W35" s="37">
        <v>0</v>
      </c>
      <c r="X35" s="32">
        <v>21.397444444444446</v>
      </c>
      <c r="Y35" s="32">
        <v>3.4636666666666662</v>
      </c>
      <c r="Z35" s="37">
        <v>0.16187291317239336</v>
      </c>
      <c r="AA35" s="32">
        <v>5.1103333333333332</v>
      </c>
      <c r="AB35" s="32">
        <v>0</v>
      </c>
      <c r="AC35" s="37">
        <v>0</v>
      </c>
      <c r="AD35" s="32">
        <v>80.353777777777722</v>
      </c>
      <c r="AE35" s="32">
        <v>43.559111111111115</v>
      </c>
      <c r="AF35" s="37">
        <v>0.54209163919555781</v>
      </c>
      <c r="AG35" s="32">
        <v>7.6123333333333356</v>
      </c>
      <c r="AH35" s="32">
        <v>0</v>
      </c>
      <c r="AI35" s="37">
        <v>0</v>
      </c>
      <c r="AJ35" s="32">
        <v>0</v>
      </c>
      <c r="AK35" s="32">
        <v>0</v>
      </c>
      <c r="AL35" s="37" t="s">
        <v>398</v>
      </c>
      <c r="AM35" t="s">
        <v>39</v>
      </c>
      <c r="AN35" s="34">
        <v>8</v>
      </c>
      <c r="AX35"/>
      <c r="AY35"/>
    </row>
    <row r="36" spans="1:51" x14ac:dyDescent="0.25">
      <c r="A36" t="s">
        <v>305</v>
      </c>
      <c r="B36" t="s">
        <v>147</v>
      </c>
      <c r="C36" t="s">
        <v>206</v>
      </c>
      <c r="D36" t="s">
        <v>249</v>
      </c>
      <c r="E36" s="32">
        <v>53.155555555555559</v>
      </c>
      <c r="F36" s="32">
        <v>209.20766666666665</v>
      </c>
      <c r="G36" s="32">
        <v>21.692111111111114</v>
      </c>
      <c r="H36" s="37">
        <v>0.10368697981643972</v>
      </c>
      <c r="I36" s="32">
        <v>191.63611111111112</v>
      </c>
      <c r="J36" s="32">
        <v>21.692111111111114</v>
      </c>
      <c r="K36" s="37">
        <v>0.11319427734856283</v>
      </c>
      <c r="L36" s="32">
        <v>52.417333333333325</v>
      </c>
      <c r="M36" s="32">
        <v>9.78888888888889E-2</v>
      </c>
      <c r="N36" s="37">
        <v>1.8674908215263828E-3</v>
      </c>
      <c r="O36" s="32">
        <v>34.845777777777769</v>
      </c>
      <c r="P36" s="32">
        <v>9.78888888888889E-2</v>
      </c>
      <c r="Q36" s="37">
        <v>2.8092037294491293E-3</v>
      </c>
      <c r="R36" s="32">
        <v>11.882666666666669</v>
      </c>
      <c r="S36" s="32">
        <v>0</v>
      </c>
      <c r="T36" s="37">
        <v>0</v>
      </c>
      <c r="U36" s="32">
        <v>5.6888888888888891</v>
      </c>
      <c r="V36" s="32">
        <v>0</v>
      </c>
      <c r="W36" s="37">
        <v>0</v>
      </c>
      <c r="X36" s="32">
        <v>44.870111111111129</v>
      </c>
      <c r="Y36" s="32">
        <v>0</v>
      </c>
      <c r="Z36" s="37">
        <v>0</v>
      </c>
      <c r="AA36" s="32">
        <v>0</v>
      </c>
      <c r="AB36" s="32">
        <v>0</v>
      </c>
      <c r="AC36" s="37" t="s">
        <v>398</v>
      </c>
      <c r="AD36" s="32">
        <v>111.8313333333333</v>
      </c>
      <c r="AE36" s="32">
        <v>21.594222222222225</v>
      </c>
      <c r="AF36" s="37">
        <v>0.19309634946278231</v>
      </c>
      <c r="AG36" s="32">
        <v>8.8888888888888892E-2</v>
      </c>
      <c r="AH36" s="32">
        <v>0</v>
      </c>
      <c r="AI36" s="37">
        <v>0</v>
      </c>
      <c r="AJ36" s="32">
        <v>0</v>
      </c>
      <c r="AK36" s="32">
        <v>0</v>
      </c>
      <c r="AL36" s="37" t="s">
        <v>398</v>
      </c>
      <c r="AM36" t="s">
        <v>50</v>
      </c>
      <c r="AN36" s="34">
        <v>8</v>
      </c>
      <c r="AX36"/>
      <c r="AY36"/>
    </row>
    <row r="37" spans="1:51" x14ac:dyDescent="0.25">
      <c r="A37" t="s">
        <v>305</v>
      </c>
      <c r="B37" t="s">
        <v>190</v>
      </c>
      <c r="C37" t="s">
        <v>238</v>
      </c>
      <c r="D37" t="s">
        <v>249</v>
      </c>
      <c r="E37" s="32">
        <v>36.822222222222223</v>
      </c>
      <c r="F37" s="32">
        <v>75.672555555555547</v>
      </c>
      <c r="G37" s="32">
        <v>0</v>
      </c>
      <c r="H37" s="37">
        <v>0</v>
      </c>
      <c r="I37" s="32">
        <v>66.809222222222218</v>
      </c>
      <c r="J37" s="32">
        <v>0</v>
      </c>
      <c r="K37" s="37">
        <v>0</v>
      </c>
      <c r="L37" s="32">
        <v>18.360111111111109</v>
      </c>
      <c r="M37" s="32">
        <v>0</v>
      </c>
      <c r="N37" s="37">
        <v>0</v>
      </c>
      <c r="O37" s="32">
        <v>12.671222222222221</v>
      </c>
      <c r="P37" s="32">
        <v>0</v>
      </c>
      <c r="Q37" s="37">
        <v>0</v>
      </c>
      <c r="R37" s="32">
        <v>0</v>
      </c>
      <c r="S37" s="32">
        <v>0</v>
      </c>
      <c r="T37" s="37" t="s">
        <v>398</v>
      </c>
      <c r="U37" s="32">
        <v>5.6888888888888891</v>
      </c>
      <c r="V37" s="32">
        <v>0</v>
      </c>
      <c r="W37" s="37">
        <v>0</v>
      </c>
      <c r="X37" s="32">
        <v>9.4213333333333349</v>
      </c>
      <c r="Y37" s="32">
        <v>0</v>
      </c>
      <c r="Z37" s="37">
        <v>0</v>
      </c>
      <c r="AA37" s="32">
        <v>3.1744444444444442</v>
      </c>
      <c r="AB37" s="32">
        <v>0</v>
      </c>
      <c r="AC37" s="37">
        <v>0</v>
      </c>
      <c r="AD37" s="32">
        <v>39.004111111111108</v>
      </c>
      <c r="AE37" s="32">
        <v>0</v>
      </c>
      <c r="AF37" s="37">
        <v>0</v>
      </c>
      <c r="AG37" s="32">
        <v>5.7125555555555554</v>
      </c>
      <c r="AH37" s="32">
        <v>0</v>
      </c>
      <c r="AI37" s="37">
        <v>0</v>
      </c>
      <c r="AJ37" s="32">
        <v>0</v>
      </c>
      <c r="AK37" s="32">
        <v>0</v>
      </c>
      <c r="AL37" s="37" t="s">
        <v>398</v>
      </c>
      <c r="AM37" t="s">
        <v>93</v>
      </c>
      <c r="AN37" s="34">
        <v>8</v>
      </c>
      <c r="AX37"/>
      <c r="AY37"/>
    </row>
    <row r="38" spans="1:51" x14ac:dyDescent="0.25">
      <c r="A38" t="s">
        <v>305</v>
      </c>
      <c r="B38" t="s">
        <v>141</v>
      </c>
      <c r="C38" t="s">
        <v>197</v>
      </c>
      <c r="D38" t="s">
        <v>251</v>
      </c>
      <c r="E38" s="32">
        <v>7.3888888888888893</v>
      </c>
      <c r="F38" s="32">
        <v>61.88055555555556</v>
      </c>
      <c r="G38" s="32">
        <v>0</v>
      </c>
      <c r="H38" s="37">
        <v>0</v>
      </c>
      <c r="I38" s="32">
        <v>61.88055555555556</v>
      </c>
      <c r="J38" s="32">
        <v>0</v>
      </c>
      <c r="K38" s="37">
        <v>0</v>
      </c>
      <c r="L38" s="32">
        <v>27.522222222222222</v>
      </c>
      <c r="M38" s="32">
        <v>0</v>
      </c>
      <c r="N38" s="37">
        <v>0</v>
      </c>
      <c r="O38" s="32">
        <v>27.522222222222222</v>
      </c>
      <c r="P38" s="32">
        <v>0</v>
      </c>
      <c r="Q38" s="37">
        <v>0</v>
      </c>
      <c r="R38" s="32">
        <v>0</v>
      </c>
      <c r="S38" s="32">
        <v>0</v>
      </c>
      <c r="T38" s="37" t="s">
        <v>398</v>
      </c>
      <c r="U38" s="32">
        <v>0</v>
      </c>
      <c r="V38" s="32">
        <v>0</v>
      </c>
      <c r="W38" s="37" t="s">
        <v>398</v>
      </c>
      <c r="X38" s="32">
        <v>18.327777777777779</v>
      </c>
      <c r="Y38" s="32">
        <v>0</v>
      </c>
      <c r="Z38" s="37">
        <v>0</v>
      </c>
      <c r="AA38" s="32">
        <v>0</v>
      </c>
      <c r="AB38" s="32">
        <v>0</v>
      </c>
      <c r="AC38" s="37" t="s">
        <v>398</v>
      </c>
      <c r="AD38" s="32">
        <v>16.030555555555555</v>
      </c>
      <c r="AE38" s="32">
        <v>0</v>
      </c>
      <c r="AF38" s="37">
        <v>0</v>
      </c>
      <c r="AG38" s="32">
        <v>0</v>
      </c>
      <c r="AH38" s="32">
        <v>0</v>
      </c>
      <c r="AI38" s="37" t="s">
        <v>398</v>
      </c>
      <c r="AJ38" s="32">
        <v>0</v>
      </c>
      <c r="AK38" s="32">
        <v>0</v>
      </c>
      <c r="AL38" s="37" t="s">
        <v>398</v>
      </c>
      <c r="AM38" t="s">
        <v>44</v>
      </c>
      <c r="AN38" s="34">
        <v>8</v>
      </c>
      <c r="AX38"/>
      <c r="AY38"/>
    </row>
    <row r="39" spans="1:51" x14ac:dyDescent="0.25">
      <c r="A39" t="s">
        <v>305</v>
      </c>
      <c r="B39" t="s">
        <v>192</v>
      </c>
      <c r="C39" t="s">
        <v>198</v>
      </c>
      <c r="D39" t="s">
        <v>248</v>
      </c>
      <c r="E39" s="32">
        <v>64.25555555555556</v>
      </c>
      <c r="F39" s="32">
        <v>167.44200000000001</v>
      </c>
      <c r="G39" s="32">
        <v>4.7269999999999994</v>
      </c>
      <c r="H39" s="37">
        <v>2.8230670918885342E-2</v>
      </c>
      <c r="I39" s="32">
        <v>167.44200000000001</v>
      </c>
      <c r="J39" s="32">
        <v>4.7269999999999994</v>
      </c>
      <c r="K39" s="37">
        <v>2.8230670918885342E-2</v>
      </c>
      <c r="L39" s="32">
        <v>13.828777777777777</v>
      </c>
      <c r="M39" s="32">
        <v>0.84544444444444444</v>
      </c>
      <c r="N39" s="37">
        <v>6.1136599201343421E-2</v>
      </c>
      <c r="O39" s="32">
        <v>13.828777777777777</v>
      </c>
      <c r="P39" s="32">
        <v>0.84544444444444444</v>
      </c>
      <c r="Q39" s="37">
        <v>6.1136599201343421E-2</v>
      </c>
      <c r="R39" s="32">
        <v>0</v>
      </c>
      <c r="S39" s="32">
        <v>0</v>
      </c>
      <c r="T39" s="37" t="s">
        <v>398</v>
      </c>
      <c r="U39" s="32">
        <v>0</v>
      </c>
      <c r="V39" s="32">
        <v>0</v>
      </c>
      <c r="W39" s="37" t="s">
        <v>398</v>
      </c>
      <c r="X39" s="32">
        <v>43.32011111111111</v>
      </c>
      <c r="Y39" s="32">
        <v>0.20533333333333334</v>
      </c>
      <c r="Z39" s="37">
        <v>4.7399078180265265E-3</v>
      </c>
      <c r="AA39" s="32">
        <v>0</v>
      </c>
      <c r="AB39" s="32">
        <v>0</v>
      </c>
      <c r="AC39" s="37" t="s">
        <v>398</v>
      </c>
      <c r="AD39" s="32">
        <v>110.29311111111112</v>
      </c>
      <c r="AE39" s="32">
        <v>3.6762222222222216</v>
      </c>
      <c r="AF39" s="37">
        <v>3.3331385661238028E-2</v>
      </c>
      <c r="AG39" s="32">
        <v>0</v>
      </c>
      <c r="AH39" s="32">
        <v>0</v>
      </c>
      <c r="AI39" s="37" t="s">
        <v>398</v>
      </c>
      <c r="AJ39" s="32">
        <v>0</v>
      </c>
      <c r="AK39" s="32">
        <v>0</v>
      </c>
      <c r="AL39" s="37" t="s">
        <v>398</v>
      </c>
      <c r="AM39" t="s">
        <v>95</v>
      </c>
      <c r="AN39" s="34">
        <v>8</v>
      </c>
      <c r="AX39"/>
      <c r="AY39"/>
    </row>
    <row r="40" spans="1:51" x14ac:dyDescent="0.25">
      <c r="A40" t="s">
        <v>305</v>
      </c>
      <c r="B40" t="s">
        <v>188</v>
      </c>
      <c r="C40" t="s">
        <v>206</v>
      </c>
      <c r="D40" t="s">
        <v>249</v>
      </c>
      <c r="E40" s="32">
        <v>33.333333333333336</v>
      </c>
      <c r="F40" s="32">
        <v>83.599555555555568</v>
      </c>
      <c r="G40" s="32">
        <v>6.479666666666664</v>
      </c>
      <c r="H40" s="37">
        <v>7.7508386541129889E-2</v>
      </c>
      <c r="I40" s="32">
        <v>72.343888888888898</v>
      </c>
      <c r="J40" s="32">
        <v>6.479666666666664</v>
      </c>
      <c r="K40" s="37">
        <v>8.956757462428673E-2</v>
      </c>
      <c r="L40" s="32">
        <v>30.159222222222223</v>
      </c>
      <c r="M40" s="32">
        <v>0</v>
      </c>
      <c r="N40" s="37">
        <v>0</v>
      </c>
      <c r="O40" s="32">
        <v>18.903555555555556</v>
      </c>
      <c r="P40" s="32">
        <v>0</v>
      </c>
      <c r="Q40" s="37">
        <v>0</v>
      </c>
      <c r="R40" s="32">
        <v>5.0723333333333338</v>
      </c>
      <c r="S40" s="32">
        <v>0</v>
      </c>
      <c r="T40" s="37">
        <v>0</v>
      </c>
      <c r="U40" s="32">
        <v>6.1833333333333336</v>
      </c>
      <c r="V40" s="32">
        <v>0</v>
      </c>
      <c r="W40" s="37">
        <v>0</v>
      </c>
      <c r="X40" s="32">
        <v>3.2591111111111117</v>
      </c>
      <c r="Y40" s="32">
        <v>0</v>
      </c>
      <c r="Z40" s="37">
        <v>0</v>
      </c>
      <c r="AA40" s="32">
        <v>0</v>
      </c>
      <c r="AB40" s="32">
        <v>0</v>
      </c>
      <c r="AC40" s="37" t="s">
        <v>398</v>
      </c>
      <c r="AD40" s="32">
        <v>48.840333333333348</v>
      </c>
      <c r="AE40" s="32">
        <v>6.479666666666664</v>
      </c>
      <c r="AF40" s="37">
        <v>0.13267040219490711</v>
      </c>
      <c r="AG40" s="32">
        <v>1.3408888888888888</v>
      </c>
      <c r="AH40" s="32">
        <v>0</v>
      </c>
      <c r="AI40" s="37">
        <v>0</v>
      </c>
      <c r="AJ40" s="32">
        <v>0</v>
      </c>
      <c r="AK40" s="32">
        <v>0</v>
      </c>
      <c r="AL40" s="37" t="s">
        <v>398</v>
      </c>
      <c r="AM40" t="s">
        <v>91</v>
      </c>
      <c r="AN40" s="34">
        <v>8</v>
      </c>
      <c r="AX40"/>
      <c r="AY40"/>
    </row>
    <row r="41" spans="1:51" x14ac:dyDescent="0.25">
      <c r="A41" t="s">
        <v>305</v>
      </c>
      <c r="B41" t="s">
        <v>181</v>
      </c>
      <c r="C41" t="s">
        <v>236</v>
      </c>
      <c r="D41" t="s">
        <v>251</v>
      </c>
      <c r="E41" s="32">
        <v>42.444444444444443</v>
      </c>
      <c r="F41" s="32">
        <v>221.46777777777783</v>
      </c>
      <c r="G41" s="32">
        <v>7.5954444444444444</v>
      </c>
      <c r="H41" s="37">
        <v>3.4295934698300723E-2</v>
      </c>
      <c r="I41" s="32">
        <v>191.02733333333336</v>
      </c>
      <c r="J41" s="32">
        <v>7.5954444444444444</v>
      </c>
      <c r="K41" s="37">
        <v>3.9761034779199712E-2</v>
      </c>
      <c r="L41" s="32">
        <v>57.22322222222224</v>
      </c>
      <c r="M41" s="32">
        <v>0</v>
      </c>
      <c r="N41" s="37">
        <v>0</v>
      </c>
      <c r="O41" s="32">
        <v>46.612111111111126</v>
      </c>
      <c r="P41" s="32">
        <v>0</v>
      </c>
      <c r="Q41" s="37">
        <v>0</v>
      </c>
      <c r="R41" s="32">
        <v>5.2777777777777777</v>
      </c>
      <c r="S41" s="32">
        <v>0</v>
      </c>
      <c r="T41" s="37">
        <v>0</v>
      </c>
      <c r="U41" s="32">
        <v>5.333333333333333</v>
      </c>
      <c r="V41" s="32">
        <v>0</v>
      </c>
      <c r="W41" s="37">
        <v>0</v>
      </c>
      <c r="X41" s="32">
        <v>0</v>
      </c>
      <c r="Y41" s="32">
        <v>0</v>
      </c>
      <c r="Z41" s="37" t="s">
        <v>398</v>
      </c>
      <c r="AA41" s="32">
        <v>19.829333333333334</v>
      </c>
      <c r="AB41" s="32">
        <v>0</v>
      </c>
      <c r="AC41" s="37">
        <v>0</v>
      </c>
      <c r="AD41" s="32">
        <v>144.41522222222224</v>
      </c>
      <c r="AE41" s="32">
        <v>7.5954444444444444</v>
      </c>
      <c r="AF41" s="37">
        <v>5.2594486423022495E-2</v>
      </c>
      <c r="AG41" s="32">
        <v>0</v>
      </c>
      <c r="AH41" s="32">
        <v>0</v>
      </c>
      <c r="AI41" s="37" t="s">
        <v>398</v>
      </c>
      <c r="AJ41" s="32">
        <v>0</v>
      </c>
      <c r="AK41" s="32">
        <v>0</v>
      </c>
      <c r="AL41" s="37" t="s">
        <v>398</v>
      </c>
      <c r="AM41" t="s">
        <v>84</v>
      </c>
      <c r="AN41" s="34">
        <v>8</v>
      </c>
      <c r="AX41"/>
      <c r="AY41"/>
    </row>
    <row r="42" spans="1:51" x14ac:dyDescent="0.25">
      <c r="A42" t="s">
        <v>305</v>
      </c>
      <c r="B42" t="s">
        <v>157</v>
      </c>
      <c r="C42" t="s">
        <v>206</v>
      </c>
      <c r="D42" t="s">
        <v>249</v>
      </c>
      <c r="E42" s="32">
        <v>31.133333333333333</v>
      </c>
      <c r="F42" s="32">
        <v>100.43566666666666</v>
      </c>
      <c r="G42" s="32">
        <v>7.6442222222222185</v>
      </c>
      <c r="H42" s="37">
        <v>7.6110633562003718E-2</v>
      </c>
      <c r="I42" s="32">
        <v>87.659555555555556</v>
      </c>
      <c r="J42" s="32">
        <v>4.5242222222222219</v>
      </c>
      <c r="K42" s="37">
        <v>5.1611284058529459E-2</v>
      </c>
      <c r="L42" s="32">
        <v>28.105444444444434</v>
      </c>
      <c r="M42" s="32">
        <v>4.6949999999999958</v>
      </c>
      <c r="N42" s="37">
        <v>0.167049484283393</v>
      </c>
      <c r="O42" s="32">
        <v>19.805444444444444</v>
      </c>
      <c r="P42" s="32">
        <v>2.0949999999999998</v>
      </c>
      <c r="Q42" s="37">
        <v>0.10577899455256411</v>
      </c>
      <c r="R42" s="32">
        <v>2.5999999999999961</v>
      </c>
      <c r="S42" s="32">
        <v>2.5999999999999961</v>
      </c>
      <c r="T42" s="37">
        <v>1</v>
      </c>
      <c r="U42" s="32">
        <v>5.6999999999999922</v>
      </c>
      <c r="V42" s="32">
        <v>0</v>
      </c>
      <c r="W42" s="37">
        <v>0</v>
      </c>
      <c r="X42" s="32">
        <v>15.831666666666669</v>
      </c>
      <c r="Y42" s="32">
        <v>1.336111111111111</v>
      </c>
      <c r="Z42" s="37">
        <v>8.4394848580552323E-2</v>
      </c>
      <c r="AA42" s="32">
        <v>4.47611111111111</v>
      </c>
      <c r="AB42" s="32">
        <v>0.52000000000000079</v>
      </c>
      <c r="AC42" s="37">
        <v>0.11617227255802429</v>
      </c>
      <c r="AD42" s="32">
        <v>31.90111111111111</v>
      </c>
      <c r="AE42" s="32">
        <v>1.0931111111111111</v>
      </c>
      <c r="AF42" s="37">
        <v>3.4265612483020451E-2</v>
      </c>
      <c r="AG42" s="32">
        <v>20.121333333333343</v>
      </c>
      <c r="AH42" s="32">
        <v>0</v>
      </c>
      <c r="AI42" s="37">
        <v>0</v>
      </c>
      <c r="AJ42" s="32">
        <v>0</v>
      </c>
      <c r="AK42" s="32">
        <v>0</v>
      </c>
      <c r="AL42" s="37" t="s">
        <v>398</v>
      </c>
      <c r="AM42" t="s">
        <v>60</v>
      </c>
      <c r="AN42" s="34">
        <v>8</v>
      </c>
      <c r="AX42"/>
      <c r="AY42"/>
    </row>
    <row r="43" spans="1:51" x14ac:dyDescent="0.25">
      <c r="A43" t="s">
        <v>305</v>
      </c>
      <c r="B43" t="s">
        <v>187</v>
      </c>
      <c r="C43" t="s">
        <v>200</v>
      </c>
      <c r="D43" t="s">
        <v>249</v>
      </c>
      <c r="E43" s="32">
        <v>36.133333333333333</v>
      </c>
      <c r="F43" s="32">
        <v>187.87588888888888</v>
      </c>
      <c r="G43" s="32">
        <v>0.31111111111111112</v>
      </c>
      <c r="H43" s="37">
        <v>1.6559395298196269E-3</v>
      </c>
      <c r="I43" s="32">
        <v>181.96477777777775</v>
      </c>
      <c r="J43" s="32">
        <v>0</v>
      </c>
      <c r="K43" s="37">
        <v>0</v>
      </c>
      <c r="L43" s="32">
        <v>35.335222222222214</v>
      </c>
      <c r="M43" s="32">
        <v>0.31111111111111112</v>
      </c>
      <c r="N43" s="37">
        <v>8.8045607624749646E-3</v>
      </c>
      <c r="O43" s="32">
        <v>29.424111111111106</v>
      </c>
      <c r="P43" s="32">
        <v>0</v>
      </c>
      <c r="Q43" s="37">
        <v>0</v>
      </c>
      <c r="R43" s="32">
        <v>0.31111111111111112</v>
      </c>
      <c r="S43" s="32">
        <v>0.31111111111111112</v>
      </c>
      <c r="T43" s="37">
        <v>1</v>
      </c>
      <c r="U43" s="32">
        <v>5.6</v>
      </c>
      <c r="V43" s="32">
        <v>0</v>
      </c>
      <c r="W43" s="37">
        <v>0</v>
      </c>
      <c r="X43" s="32">
        <v>27.524333333333335</v>
      </c>
      <c r="Y43" s="32">
        <v>0</v>
      </c>
      <c r="Z43" s="37">
        <v>0</v>
      </c>
      <c r="AA43" s="32">
        <v>0</v>
      </c>
      <c r="AB43" s="32">
        <v>0</v>
      </c>
      <c r="AC43" s="37" t="s">
        <v>398</v>
      </c>
      <c r="AD43" s="32">
        <v>125.01633333333332</v>
      </c>
      <c r="AE43" s="32">
        <v>0</v>
      </c>
      <c r="AF43" s="37">
        <v>0</v>
      </c>
      <c r="AG43" s="32">
        <v>0</v>
      </c>
      <c r="AH43" s="32">
        <v>0</v>
      </c>
      <c r="AI43" s="37" t="s">
        <v>398</v>
      </c>
      <c r="AJ43" s="32">
        <v>0</v>
      </c>
      <c r="AK43" s="32">
        <v>0</v>
      </c>
      <c r="AL43" s="37" t="s">
        <v>398</v>
      </c>
      <c r="AM43" t="s">
        <v>90</v>
      </c>
      <c r="AN43" s="34">
        <v>8</v>
      </c>
      <c r="AX43"/>
      <c r="AY43"/>
    </row>
    <row r="44" spans="1:51" x14ac:dyDescent="0.25">
      <c r="A44" t="s">
        <v>305</v>
      </c>
      <c r="B44" t="s">
        <v>176</v>
      </c>
      <c r="C44" t="s">
        <v>195</v>
      </c>
      <c r="D44" t="s">
        <v>254</v>
      </c>
      <c r="E44" s="32">
        <v>104.62222222222222</v>
      </c>
      <c r="F44" s="32">
        <v>576.50677777777787</v>
      </c>
      <c r="G44" s="32">
        <v>19.938333333333336</v>
      </c>
      <c r="H44" s="37">
        <v>3.4584733609183738E-2</v>
      </c>
      <c r="I44" s="32">
        <v>533.23411111111125</v>
      </c>
      <c r="J44" s="32">
        <v>19.938333333333336</v>
      </c>
      <c r="K44" s="37">
        <v>3.7391331345602415E-2</v>
      </c>
      <c r="L44" s="32">
        <v>152.65744444444448</v>
      </c>
      <c r="M44" s="32">
        <v>9.0159999999999965</v>
      </c>
      <c r="N44" s="37">
        <v>5.9060336250297468E-2</v>
      </c>
      <c r="O44" s="32">
        <v>110.37400000000005</v>
      </c>
      <c r="P44" s="32">
        <v>9.0159999999999965</v>
      </c>
      <c r="Q44" s="37">
        <v>8.1685904289053507E-2</v>
      </c>
      <c r="R44" s="32">
        <v>34.866777777777777</v>
      </c>
      <c r="S44" s="32">
        <v>0</v>
      </c>
      <c r="T44" s="37">
        <v>0</v>
      </c>
      <c r="U44" s="32">
        <v>7.416666666666667</v>
      </c>
      <c r="V44" s="32">
        <v>0</v>
      </c>
      <c r="W44" s="37">
        <v>0</v>
      </c>
      <c r="X44" s="32">
        <v>83.752888888888862</v>
      </c>
      <c r="Y44" s="32">
        <v>0.63811111111111107</v>
      </c>
      <c r="Z44" s="37">
        <v>7.6189743372036276E-3</v>
      </c>
      <c r="AA44" s="32">
        <v>0.98922222222222222</v>
      </c>
      <c r="AB44" s="32">
        <v>0</v>
      </c>
      <c r="AC44" s="37">
        <v>0</v>
      </c>
      <c r="AD44" s="32">
        <v>299.41500000000008</v>
      </c>
      <c r="AE44" s="32">
        <v>10.284222222222228</v>
      </c>
      <c r="AF44" s="37">
        <v>3.4347718792385906E-2</v>
      </c>
      <c r="AG44" s="32">
        <v>39.692222222222227</v>
      </c>
      <c r="AH44" s="32">
        <v>0</v>
      </c>
      <c r="AI44" s="37">
        <v>0</v>
      </c>
      <c r="AJ44" s="32">
        <v>0</v>
      </c>
      <c r="AK44" s="32">
        <v>0</v>
      </c>
      <c r="AL44" s="37" t="s">
        <v>398</v>
      </c>
      <c r="AM44" t="s">
        <v>79</v>
      </c>
      <c r="AN44" s="34">
        <v>8</v>
      </c>
      <c r="AX44"/>
      <c r="AY44"/>
    </row>
    <row r="45" spans="1:51" x14ac:dyDescent="0.25">
      <c r="A45" t="s">
        <v>305</v>
      </c>
      <c r="B45" t="s">
        <v>142</v>
      </c>
      <c r="C45" t="s">
        <v>206</v>
      </c>
      <c r="D45" t="s">
        <v>249</v>
      </c>
      <c r="E45" s="32">
        <v>76.455555555555549</v>
      </c>
      <c r="F45" s="32">
        <v>317.00655555555556</v>
      </c>
      <c r="G45" s="32">
        <v>0.72222222222222221</v>
      </c>
      <c r="H45" s="37">
        <v>2.2782564258222488E-3</v>
      </c>
      <c r="I45" s="32">
        <v>309.21822222222227</v>
      </c>
      <c r="J45" s="32">
        <v>0</v>
      </c>
      <c r="K45" s="37">
        <v>0</v>
      </c>
      <c r="L45" s="32">
        <v>72.198222222222256</v>
      </c>
      <c r="M45" s="32">
        <v>0.72222222222222221</v>
      </c>
      <c r="N45" s="37">
        <v>1.000332418157418E-2</v>
      </c>
      <c r="O45" s="32">
        <v>64.409888888888915</v>
      </c>
      <c r="P45" s="32">
        <v>0</v>
      </c>
      <c r="Q45" s="37">
        <v>0</v>
      </c>
      <c r="R45" s="32">
        <v>0.72222222222222221</v>
      </c>
      <c r="S45" s="32">
        <v>0.72222222222222221</v>
      </c>
      <c r="T45" s="37">
        <v>1</v>
      </c>
      <c r="U45" s="32">
        <v>7.0661111111111117</v>
      </c>
      <c r="V45" s="32">
        <v>0</v>
      </c>
      <c r="W45" s="37">
        <v>0</v>
      </c>
      <c r="X45" s="32">
        <v>23.461555555555559</v>
      </c>
      <c r="Y45" s="32">
        <v>0</v>
      </c>
      <c r="Z45" s="37">
        <v>0</v>
      </c>
      <c r="AA45" s="32">
        <v>0</v>
      </c>
      <c r="AB45" s="32">
        <v>0</v>
      </c>
      <c r="AC45" s="37" t="s">
        <v>398</v>
      </c>
      <c r="AD45" s="32">
        <v>221.34677777777776</v>
      </c>
      <c r="AE45" s="32">
        <v>0</v>
      </c>
      <c r="AF45" s="37">
        <v>0</v>
      </c>
      <c r="AG45" s="32">
        <v>0</v>
      </c>
      <c r="AH45" s="32">
        <v>0</v>
      </c>
      <c r="AI45" s="37" t="s">
        <v>398</v>
      </c>
      <c r="AJ45" s="32">
        <v>0</v>
      </c>
      <c r="AK45" s="32">
        <v>0</v>
      </c>
      <c r="AL45" s="37" t="s">
        <v>398</v>
      </c>
      <c r="AM45" t="s">
        <v>45</v>
      </c>
      <c r="AN45" s="34">
        <v>8</v>
      </c>
      <c r="AX45"/>
      <c r="AY45"/>
    </row>
    <row r="46" spans="1:51" x14ac:dyDescent="0.25">
      <c r="A46" t="s">
        <v>305</v>
      </c>
      <c r="B46" t="s">
        <v>180</v>
      </c>
      <c r="C46" t="s">
        <v>206</v>
      </c>
      <c r="D46" t="s">
        <v>249</v>
      </c>
      <c r="E46" s="32">
        <v>55.477777777777774</v>
      </c>
      <c r="F46" s="32">
        <v>145.97655555555554</v>
      </c>
      <c r="G46" s="32">
        <v>0.88444444444444448</v>
      </c>
      <c r="H46" s="37">
        <v>6.0588115747658121E-3</v>
      </c>
      <c r="I46" s="32">
        <v>131.05911111111109</v>
      </c>
      <c r="J46" s="32">
        <v>0.88444444444444448</v>
      </c>
      <c r="K46" s="37">
        <v>6.7484392114838775E-3</v>
      </c>
      <c r="L46" s="32">
        <v>28.504777777777775</v>
      </c>
      <c r="M46" s="32">
        <v>0.4191111111111111</v>
      </c>
      <c r="N46" s="37">
        <v>1.4703188159489834E-2</v>
      </c>
      <c r="O46" s="32">
        <v>21.150111111111109</v>
      </c>
      <c r="P46" s="32">
        <v>0.4191111111111111</v>
      </c>
      <c r="Q46" s="37">
        <v>1.9816024081827782E-2</v>
      </c>
      <c r="R46" s="32">
        <v>0</v>
      </c>
      <c r="S46" s="32">
        <v>0</v>
      </c>
      <c r="T46" s="37" t="s">
        <v>398</v>
      </c>
      <c r="U46" s="32">
        <v>7.3546666666666676</v>
      </c>
      <c r="V46" s="32">
        <v>0</v>
      </c>
      <c r="W46" s="37">
        <v>0</v>
      </c>
      <c r="X46" s="32">
        <v>14.625444444444438</v>
      </c>
      <c r="Y46" s="32">
        <v>0.46533333333333338</v>
      </c>
      <c r="Z46" s="37">
        <v>3.1816696928488417E-2</v>
      </c>
      <c r="AA46" s="32">
        <v>7.562777777777776</v>
      </c>
      <c r="AB46" s="32">
        <v>0</v>
      </c>
      <c r="AC46" s="37">
        <v>0</v>
      </c>
      <c r="AD46" s="32">
        <v>92.562666666666658</v>
      </c>
      <c r="AE46" s="32">
        <v>0</v>
      </c>
      <c r="AF46" s="37">
        <v>0</v>
      </c>
      <c r="AG46" s="32">
        <v>2.7208888888888891</v>
      </c>
      <c r="AH46" s="32">
        <v>0</v>
      </c>
      <c r="AI46" s="37">
        <v>0</v>
      </c>
      <c r="AJ46" s="32">
        <v>0</v>
      </c>
      <c r="AK46" s="32">
        <v>0</v>
      </c>
      <c r="AL46" s="37" t="s">
        <v>398</v>
      </c>
      <c r="AM46" t="s">
        <v>83</v>
      </c>
      <c r="AN46" s="34">
        <v>8</v>
      </c>
      <c r="AX46"/>
      <c r="AY46"/>
    </row>
    <row r="47" spans="1:51" x14ac:dyDescent="0.25">
      <c r="A47" t="s">
        <v>305</v>
      </c>
      <c r="B47" t="s">
        <v>118</v>
      </c>
      <c r="C47" t="s">
        <v>194</v>
      </c>
      <c r="D47" t="s">
        <v>254</v>
      </c>
      <c r="E47" s="32">
        <v>27.044444444444444</v>
      </c>
      <c r="F47" s="32">
        <v>111.91166666666669</v>
      </c>
      <c r="G47" s="32">
        <v>0.5444444444444444</v>
      </c>
      <c r="H47" s="37">
        <v>4.8649480493047573E-3</v>
      </c>
      <c r="I47" s="32">
        <v>101.41988888888891</v>
      </c>
      <c r="J47" s="32">
        <v>0</v>
      </c>
      <c r="K47" s="37">
        <v>0</v>
      </c>
      <c r="L47" s="32">
        <v>6.8883333333333336</v>
      </c>
      <c r="M47" s="32">
        <v>0.5444444444444444</v>
      </c>
      <c r="N47" s="37">
        <v>7.9038632147753835E-2</v>
      </c>
      <c r="O47" s="32">
        <v>0.65499999999999992</v>
      </c>
      <c r="P47" s="32">
        <v>0</v>
      </c>
      <c r="Q47" s="37">
        <v>0</v>
      </c>
      <c r="R47" s="32">
        <v>0.5444444444444444</v>
      </c>
      <c r="S47" s="32">
        <v>0.5444444444444444</v>
      </c>
      <c r="T47" s="37">
        <v>1</v>
      </c>
      <c r="U47" s="32">
        <v>5.6888888888888891</v>
      </c>
      <c r="V47" s="32">
        <v>0</v>
      </c>
      <c r="W47" s="37">
        <v>0</v>
      </c>
      <c r="X47" s="32">
        <v>24.748777777777775</v>
      </c>
      <c r="Y47" s="32">
        <v>0</v>
      </c>
      <c r="Z47" s="37">
        <v>0</v>
      </c>
      <c r="AA47" s="32">
        <v>4.2584444444444447</v>
      </c>
      <c r="AB47" s="32">
        <v>0</v>
      </c>
      <c r="AC47" s="37">
        <v>0</v>
      </c>
      <c r="AD47" s="32">
        <v>76.01611111111113</v>
      </c>
      <c r="AE47" s="32">
        <v>0</v>
      </c>
      <c r="AF47" s="37">
        <v>0</v>
      </c>
      <c r="AG47" s="32">
        <v>0</v>
      </c>
      <c r="AH47" s="32">
        <v>0</v>
      </c>
      <c r="AI47" s="37" t="s">
        <v>398</v>
      </c>
      <c r="AJ47" s="32">
        <v>0</v>
      </c>
      <c r="AK47" s="32">
        <v>0</v>
      </c>
      <c r="AL47" s="37" t="s">
        <v>398</v>
      </c>
      <c r="AM47" t="s">
        <v>20</v>
      </c>
      <c r="AN47" s="34">
        <v>8</v>
      </c>
      <c r="AX47"/>
      <c r="AY47"/>
    </row>
    <row r="48" spans="1:51" x14ac:dyDescent="0.25">
      <c r="A48" t="s">
        <v>305</v>
      </c>
      <c r="B48" t="s">
        <v>171</v>
      </c>
      <c r="C48" t="s">
        <v>231</v>
      </c>
      <c r="D48" t="s">
        <v>259</v>
      </c>
      <c r="E48" s="32">
        <v>33.588888888888889</v>
      </c>
      <c r="F48" s="32">
        <v>82.641666666666652</v>
      </c>
      <c r="G48" s="32">
        <v>0.13333333333333333</v>
      </c>
      <c r="H48" s="37">
        <v>1.6133911465160838E-3</v>
      </c>
      <c r="I48" s="32">
        <v>71.308333333333337</v>
      </c>
      <c r="J48" s="32">
        <v>0</v>
      </c>
      <c r="K48" s="37">
        <v>0</v>
      </c>
      <c r="L48" s="32">
        <v>16.686999999999998</v>
      </c>
      <c r="M48" s="32">
        <v>0.13333333333333333</v>
      </c>
      <c r="N48" s="37">
        <v>7.990251892690918E-3</v>
      </c>
      <c r="O48" s="32">
        <v>5.3536666666666664</v>
      </c>
      <c r="P48" s="32">
        <v>0</v>
      </c>
      <c r="Q48" s="37">
        <v>0</v>
      </c>
      <c r="R48" s="32">
        <v>6.9777777777777779</v>
      </c>
      <c r="S48" s="32">
        <v>0.13333333333333333</v>
      </c>
      <c r="T48" s="37">
        <v>1.9108280254777069E-2</v>
      </c>
      <c r="U48" s="32">
        <v>4.3555555555555552</v>
      </c>
      <c r="V48" s="32">
        <v>0</v>
      </c>
      <c r="W48" s="37">
        <v>0</v>
      </c>
      <c r="X48" s="32">
        <v>30.023333333333333</v>
      </c>
      <c r="Y48" s="32">
        <v>0</v>
      </c>
      <c r="Z48" s="37">
        <v>0</v>
      </c>
      <c r="AA48" s="32">
        <v>0</v>
      </c>
      <c r="AB48" s="32">
        <v>0</v>
      </c>
      <c r="AC48" s="37" t="s">
        <v>398</v>
      </c>
      <c r="AD48" s="32">
        <v>35.931333333333328</v>
      </c>
      <c r="AE48" s="32">
        <v>0</v>
      </c>
      <c r="AF48" s="37">
        <v>0</v>
      </c>
      <c r="AG48" s="32">
        <v>0</v>
      </c>
      <c r="AH48" s="32">
        <v>0</v>
      </c>
      <c r="AI48" s="37" t="s">
        <v>398</v>
      </c>
      <c r="AJ48" s="32">
        <v>0</v>
      </c>
      <c r="AK48" s="32">
        <v>0</v>
      </c>
      <c r="AL48" s="37" t="s">
        <v>398</v>
      </c>
      <c r="AM48" t="s">
        <v>74</v>
      </c>
      <c r="AN48" s="34">
        <v>8</v>
      </c>
      <c r="AX48"/>
      <c r="AY48"/>
    </row>
    <row r="49" spans="1:51" x14ac:dyDescent="0.25">
      <c r="A49" t="s">
        <v>305</v>
      </c>
      <c r="B49" t="s">
        <v>161</v>
      </c>
      <c r="C49" t="s">
        <v>229</v>
      </c>
      <c r="D49" t="s">
        <v>250</v>
      </c>
      <c r="E49" s="32">
        <v>28.022222222222222</v>
      </c>
      <c r="F49" s="32">
        <v>146.89133333333334</v>
      </c>
      <c r="G49" s="32">
        <v>3.8888888888888888</v>
      </c>
      <c r="H49" s="37">
        <v>2.6474597245734185E-2</v>
      </c>
      <c r="I49" s="32">
        <v>129.90899999999999</v>
      </c>
      <c r="J49" s="32">
        <v>0</v>
      </c>
      <c r="K49" s="37">
        <v>0</v>
      </c>
      <c r="L49" s="32">
        <v>38.371666666666677</v>
      </c>
      <c r="M49" s="32">
        <v>3.8888888888888888</v>
      </c>
      <c r="N49" s="37">
        <v>0.10134792743488392</v>
      </c>
      <c r="O49" s="32">
        <v>27.633111111111116</v>
      </c>
      <c r="P49" s="32">
        <v>0</v>
      </c>
      <c r="Q49" s="37">
        <v>0</v>
      </c>
      <c r="R49" s="32">
        <v>10.738555555555559</v>
      </c>
      <c r="S49" s="32">
        <v>3.8888888888888888</v>
      </c>
      <c r="T49" s="37">
        <v>0.36214264281353781</v>
      </c>
      <c r="U49" s="32">
        <v>0</v>
      </c>
      <c r="V49" s="32">
        <v>0</v>
      </c>
      <c r="W49" s="37" t="s">
        <v>398</v>
      </c>
      <c r="X49" s="32">
        <v>11.249444444444444</v>
      </c>
      <c r="Y49" s="32">
        <v>0</v>
      </c>
      <c r="Z49" s="37">
        <v>0</v>
      </c>
      <c r="AA49" s="32">
        <v>6.2437777777777788</v>
      </c>
      <c r="AB49" s="32">
        <v>0</v>
      </c>
      <c r="AC49" s="37">
        <v>0</v>
      </c>
      <c r="AD49" s="32">
        <v>91.026444444444436</v>
      </c>
      <c r="AE49" s="32">
        <v>0</v>
      </c>
      <c r="AF49" s="37">
        <v>0</v>
      </c>
      <c r="AG49" s="32">
        <v>0</v>
      </c>
      <c r="AH49" s="32">
        <v>0</v>
      </c>
      <c r="AI49" s="37" t="s">
        <v>398</v>
      </c>
      <c r="AJ49" s="32">
        <v>0</v>
      </c>
      <c r="AK49" s="32">
        <v>0</v>
      </c>
      <c r="AL49" s="37" t="s">
        <v>398</v>
      </c>
      <c r="AM49" t="s">
        <v>64</v>
      </c>
      <c r="AN49" s="34">
        <v>8</v>
      </c>
      <c r="AX49"/>
      <c r="AY49"/>
    </row>
    <row r="50" spans="1:51" x14ac:dyDescent="0.25">
      <c r="A50" t="s">
        <v>305</v>
      </c>
      <c r="B50" t="s">
        <v>117</v>
      </c>
      <c r="C50" t="s">
        <v>198</v>
      </c>
      <c r="D50" t="s">
        <v>248</v>
      </c>
      <c r="E50" s="32">
        <v>45.31111111111111</v>
      </c>
      <c r="F50" s="32">
        <v>81.867888888888899</v>
      </c>
      <c r="G50" s="32">
        <v>0</v>
      </c>
      <c r="H50" s="37">
        <v>0</v>
      </c>
      <c r="I50" s="32">
        <v>81.867888888888899</v>
      </c>
      <c r="J50" s="32">
        <v>0</v>
      </c>
      <c r="K50" s="37">
        <v>0</v>
      </c>
      <c r="L50" s="32">
        <v>29.352777777777792</v>
      </c>
      <c r="M50" s="32">
        <v>0</v>
      </c>
      <c r="N50" s="37">
        <v>0</v>
      </c>
      <c r="O50" s="32">
        <v>29.352777777777792</v>
      </c>
      <c r="P50" s="32">
        <v>0</v>
      </c>
      <c r="Q50" s="37">
        <v>0</v>
      </c>
      <c r="R50" s="32">
        <v>0</v>
      </c>
      <c r="S50" s="32">
        <v>0</v>
      </c>
      <c r="T50" s="37" t="s">
        <v>398</v>
      </c>
      <c r="U50" s="32">
        <v>0</v>
      </c>
      <c r="V50" s="32">
        <v>0</v>
      </c>
      <c r="W50" s="37" t="s">
        <v>398</v>
      </c>
      <c r="X50" s="32">
        <v>6.3798888888888898</v>
      </c>
      <c r="Y50" s="32">
        <v>0</v>
      </c>
      <c r="Z50" s="37">
        <v>0</v>
      </c>
      <c r="AA50" s="32">
        <v>0</v>
      </c>
      <c r="AB50" s="32">
        <v>0</v>
      </c>
      <c r="AC50" s="37" t="s">
        <v>398</v>
      </c>
      <c r="AD50" s="32">
        <v>46.135222222222211</v>
      </c>
      <c r="AE50" s="32">
        <v>0</v>
      </c>
      <c r="AF50" s="37">
        <v>0</v>
      </c>
      <c r="AG50" s="32">
        <v>0</v>
      </c>
      <c r="AH50" s="32">
        <v>0</v>
      </c>
      <c r="AI50" s="37" t="s">
        <v>398</v>
      </c>
      <c r="AJ50" s="32">
        <v>0</v>
      </c>
      <c r="AK50" s="32">
        <v>0</v>
      </c>
      <c r="AL50" s="37" t="s">
        <v>398</v>
      </c>
      <c r="AM50" t="s">
        <v>19</v>
      </c>
      <c r="AN50" s="34">
        <v>8</v>
      </c>
      <c r="AX50"/>
      <c r="AY50"/>
    </row>
    <row r="51" spans="1:51" x14ac:dyDescent="0.25">
      <c r="A51" t="s">
        <v>305</v>
      </c>
      <c r="B51" t="s">
        <v>109</v>
      </c>
      <c r="C51" t="s">
        <v>210</v>
      </c>
      <c r="D51" t="s">
        <v>248</v>
      </c>
      <c r="E51" s="32">
        <v>52.511111111111113</v>
      </c>
      <c r="F51" s="32">
        <v>190.90288888888892</v>
      </c>
      <c r="G51" s="32">
        <v>0</v>
      </c>
      <c r="H51" s="37">
        <v>0</v>
      </c>
      <c r="I51" s="32">
        <v>174.10522222222227</v>
      </c>
      <c r="J51" s="32">
        <v>0</v>
      </c>
      <c r="K51" s="37">
        <v>0</v>
      </c>
      <c r="L51" s="32">
        <v>36.122000000000007</v>
      </c>
      <c r="M51" s="32">
        <v>0</v>
      </c>
      <c r="N51" s="37">
        <v>0</v>
      </c>
      <c r="O51" s="32">
        <v>23.23544444444445</v>
      </c>
      <c r="P51" s="32">
        <v>0</v>
      </c>
      <c r="Q51" s="37">
        <v>0</v>
      </c>
      <c r="R51" s="32">
        <v>7.4643333333333333</v>
      </c>
      <c r="S51" s="32">
        <v>0</v>
      </c>
      <c r="T51" s="37">
        <v>0</v>
      </c>
      <c r="U51" s="32">
        <v>5.4222222222222225</v>
      </c>
      <c r="V51" s="32">
        <v>0</v>
      </c>
      <c r="W51" s="37">
        <v>0</v>
      </c>
      <c r="X51" s="32">
        <v>42.570888888888902</v>
      </c>
      <c r="Y51" s="32">
        <v>0</v>
      </c>
      <c r="Z51" s="37">
        <v>0</v>
      </c>
      <c r="AA51" s="32">
        <v>3.911111111111111</v>
      </c>
      <c r="AB51" s="32">
        <v>0</v>
      </c>
      <c r="AC51" s="37">
        <v>0</v>
      </c>
      <c r="AD51" s="32">
        <v>82.748888888888899</v>
      </c>
      <c r="AE51" s="32">
        <v>0</v>
      </c>
      <c r="AF51" s="37">
        <v>0</v>
      </c>
      <c r="AG51" s="32">
        <v>25.55</v>
      </c>
      <c r="AH51" s="32">
        <v>0</v>
      </c>
      <c r="AI51" s="37">
        <v>0</v>
      </c>
      <c r="AJ51" s="32">
        <v>0</v>
      </c>
      <c r="AK51" s="32">
        <v>0</v>
      </c>
      <c r="AL51" s="37" t="s">
        <v>398</v>
      </c>
      <c r="AM51" t="s">
        <v>10</v>
      </c>
      <c r="AN51" s="34">
        <v>8</v>
      </c>
      <c r="AX51"/>
      <c r="AY51"/>
    </row>
    <row r="52" spans="1:51" x14ac:dyDescent="0.25">
      <c r="A52" t="s">
        <v>305</v>
      </c>
      <c r="B52" t="s">
        <v>101</v>
      </c>
      <c r="C52" t="s">
        <v>206</v>
      </c>
      <c r="D52" t="s">
        <v>249</v>
      </c>
      <c r="E52" s="32">
        <v>77.266666666666666</v>
      </c>
      <c r="F52" s="32">
        <v>268.82544444444443</v>
      </c>
      <c r="G52" s="32">
        <v>44.918999999999997</v>
      </c>
      <c r="H52" s="37">
        <v>0.16709355802546799</v>
      </c>
      <c r="I52" s="32">
        <v>246.26522222222221</v>
      </c>
      <c r="J52" s="32">
        <v>41.799000000000007</v>
      </c>
      <c r="K52" s="37">
        <v>0.1697316398264383</v>
      </c>
      <c r="L52" s="32">
        <v>59.19677777777779</v>
      </c>
      <c r="M52" s="32">
        <v>14.154777777777774</v>
      </c>
      <c r="N52" s="37">
        <v>0.23911399081406445</v>
      </c>
      <c r="O52" s="32">
        <v>41.850000000000009</v>
      </c>
      <c r="P52" s="32">
        <v>11.554777777777778</v>
      </c>
      <c r="Q52" s="37">
        <v>0.27609982742599226</v>
      </c>
      <c r="R52" s="32">
        <v>11.596777777777783</v>
      </c>
      <c r="S52" s="32">
        <v>2.5999999999999961</v>
      </c>
      <c r="T52" s="37">
        <v>0.22420020887027961</v>
      </c>
      <c r="U52" s="32">
        <v>5.75</v>
      </c>
      <c r="V52" s="32">
        <v>0</v>
      </c>
      <c r="W52" s="37">
        <v>0</v>
      </c>
      <c r="X52" s="32">
        <v>45.845000000000013</v>
      </c>
      <c r="Y52" s="32">
        <v>1.4756666666666667</v>
      </c>
      <c r="Z52" s="37">
        <v>3.2188170283927717E-2</v>
      </c>
      <c r="AA52" s="32">
        <v>5.2134444444444368</v>
      </c>
      <c r="AB52" s="32">
        <v>0.52000000000000079</v>
      </c>
      <c r="AC52" s="37">
        <v>9.9742119733168821E-2</v>
      </c>
      <c r="AD52" s="32">
        <v>117.50899999999996</v>
      </c>
      <c r="AE52" s="32">
        <v>28.768555555555558</v>
      </c>
      <c r="AF52" s="37">
        <v>0.24482001851394844</v>
      </c>
      <c r="AG52" s="32">
        <v>41.06122222222222</v>
      </c>
      <c r="AH52" s="32">
        <v>0</v>
      </c>
      <c r="AI52" s="37">
        <v>0</v>
      </c>
      <c r="AJ52" s="32">
        <v>0</v>
      </c>
      <c r="AK52" s="32">
        <v>0</v>
      </c>
      <c r="AL52" s="37" t="s">
        <v>398</v>
      </c>
      <c r="AM52" t="s">
        <v>1</v>
      </c>
      <c r="AN52" s="34">
        <v>8</v>
      </c>
      <c r="AX52"/>
      <c r="AY52"/>
    </row>
    <row r="53" spans="1:51" x14ac:dyDescent="0.25">
      <c r="A53" t="s">
        <v>305</v>
      </c>
      <c r="B53" t="s">
        <v>174</v>
      </c>
      <c r="C53" t="s">
        <v>202</v>
      </c>
      <c r="D53" t="s">
        <v>249</v>
      </c>
      <c r="E53" s="32">
        <v>58.37777777777778</v>
      </c>
      <c r="F53" s="32">
        <v>413.5706666666668</v>
      </c>
      <c r="G53" s="32">
        <v>0</v>
      </c>
      <c r="H53" s="37">
        <v>0</v>
      </c>
      <c r="I53" s="32">
        <v>390.67822222222236</v>
      </c>
      <c r="J53" s="32">
        <v>0</v>
      </c>
      <c r="K53" s="37">
        <v>0</v>
      </c>
      <c r="L53" s="32">
        <v>155.95055555555558</v>
      </c>
      <c r="M53" s="32">
        <v>0</v>
      </c>
      <c r="N53" s="37">
        <v>0</v>
      </c>
      <c r="O53" s="32">
        <v>143.06644444444447</v>
      </c>
      <c r="P53" s="32">
        <v>0</v>
      </c>
      <c r="Q53" s="37">
        <v>0</v>
      </c>
      <c r="R53" s="32">
        <v>7.9952222222222229</v>
      </c>
      <c r="S53" s="32">
        <v>0</v>
      </c>
      <c r="T53" s="37">
        <v>0</v>
      </c>
      <c r="U53" s="32">
        <v>4.8888888888888893</v>
      </c>
      <c r="V53" s="32">
        <v>0</v>
      </c>
      <c r="W53" s="37">
        <v>0</v>
      </c>
      <c r="X53" s="32">
        <v>12.759444444444451</v>
      </c>
      <c r="Y53" s="32">
        <v>0</v>
      </c>
      <c r="Z53" s="37">
        <v>0</v>
      </c>
      <c r="AA53" s="32">
        <v>10.008333333333333</v>
      </c>
      <c r="AB53" s="32">
        <v>0</v>
      </c>
      <c r="AC53" s="37">
        <v>0</v>
      </c>
      <c r="AD53" s="32">
        <v>234.7192222222223</v>
      </c>
      <c r="AE53" s="32">
        <v>0</v>
      </c>
      <c r="AF53" s="37">
        <v>0</v>
      </c>
      <c r="AG53" s="32">
        <v>0.13311111111111112</v>
      </c>
      <c r="AH53" s="32">
        <v>0</v>
      </c>
      <c r="AI53" s="37">
        <v>0</v>
      </c>
      <c r="AJ53" s="32">
        <v>0</v>
      </c>
      <c r="AK53" s="32">
        <v>0</v>
      </c>
      <c r="AL53" s="37" t="s">
        <v>398</v>
      </c>
      <c r="AM53" t="s">
        <v>77</v>
      </c>
      <c r="AN53" s="34">
        <v>8</v>
      </c>
      <c r="AX53"/>
      <c r="AY53"/>
    </row>
    <row r="54" spans="1:51" x14ac:dyDescent="0.25">
      <c r="A54" t="s">
        <v>305</v>
      </c>
      <c r="B54" t="s">
        <v>160</v>
      </c>
      <c r="C54" t="s">
        <v>225</v>
      </c>
      <c r="D54" t="s">
        <v>244</v>
      </c>
      <c r="E54" s="32">
        <v>45.7</v>
      </c>
      <c r="F54" s="32">
        <v>170.28588888888888</v>
      </c>
      <c r="G54" s="32">
        <v>51.989111111111121</v>
      </c>
      <c r="H54" s="37">
        <v>0.30530486965384362</v>
      </c>
      <c r="I54" s="32">
        <v>153.37688888888889</v>
      </c>
      <c r="J54" s="32">
        <v>51.989111111111121</v>
      </c>
      <c r="K54" s="37">
        <v>0.33896313510944726</v>
      </c>
      <c r="L54" s="32">
        <v>48.157333333333327</v>
      </c>
      <c r="M54" s="32">
        <v>7.8407777777777801</v>
      </c>
      <c r="N54" s="37">
        <v>0.16281586282001595</v>
      </c>
      <c r="O54" s="32">
        <v>37.149777777777771</v>
      </c>
      <c r="P54" s="32">
        <v>7.8407777777777801</v>
      </c>
      <c r="Q54" s="37">
        <v>0.2110585378109037</v>
      </c>
      <c r="R54" s="32">
        <v>6.0464444444444467</v>
      </c>
      <c r="S54" s="32">
        <v>0</v>
      </c>
      <c r="T54" s="37">
        <v>0</v>
      </c>
      <c r="U54" s="32">
        <v>4.9611111111111112</v>
      </c>
      <c r="V54" s="32">
        <v>0</v>
      </c>
      <c r="W54" s="37">
        <v>0</v>
      </c>
      <c r="X54" s="32">
        <v>19.330666666666669</v>
      </c>
      <c r="Y54" s="32">
        <v>1.0567777777777778</v>
      </c>
      <c r="Z54" s="37">
        <v>5.466846001747367E-2</v>
      </c>
      <c r="AA54" s="32">
        <v>5.9014444444444445</v>
      </c>
      <c r="AB54" s="32">
        <v>0</v>
      </c>
      <c r="AC54" s="37">
        <v>0</v>
      </c>
      <c r="AD54" s="32">
        <v>94.788999999999987</v>
      </c>
      <c r="AE54" s="32">
        <v>43.091555555555566</v>
      </c>
      <c r="AF54" s="37">
        <v>0.45460502332080277</v>
      </c>
      <c r="AG54" s="32">
        <v>2.1074444444444445</v>
      </c>
      <c r="AH54" s="32">
        <v>0</v>
      </c>
      <c r="AI54" s="37">
        <v>0</v>
      </c>
      <c r="AJ54" s="32">
        <v>0</v>
      </c>
      <c r="AK54" s="32">
        <v>0</v>
      </c>
      <c r="AL54" s="37" t="s">
        <v>398</v>
      </c>
      <c r="AM54" t="s">
        <v>63</v>
      </c>
      <c r="AN54" s="34">
        <v>8</v>
      </c>
      <c r="AX54"/>
      <c r="AY54"/>
    </row>
    <row r="55" spans="1:51" x14ac:dyDescent="0.25">
      <c r="A55" t="s">
        <v>305</v>
      </c>
      <c r="B55" t="s">
        <v>131</v>
      </c>
      <c r="C55" t="s">
        <v>216</v>
      </c>
      <c r="D55" t="s">
        <v>254</v>
      </c>
      <c r="E55" s="32">
        <v>64.25555555555556</v>
      </c>
      <c r="F55" s="32">
        <v>234.37533333333334</v>
      </c>
      <c r="G55" s="32">
        <v>21.379333333333332</v>
      </c>
      <c r="H55" s="37">
        <v>9.1218359156111414E-2</v>
      </c>
      <c r="I55" s="32">
        <v>223.15422222222222</v>
      </c>
      <c r="J55" s="32">
        <v>21.379333333333332</v>
      </c>
      <c r="K55" s="37">
        <v>9.5805193020472135E-2</v>
      </c>
      <c r="L55" s="32">
        <v>55.472333333333339</v>
      </c>
      <c r="M55" s="32">
        <v>4.2115555555555542</v>
      </c>
      <c r="N55" s="37">
        <v>7.5921730752667463E-2</v>
      </c>
      <c r="O55" s="32">
        <v>44.62788888888889</v>
      </c>
      <c r="P55" s="32">
        <v>4.2115555555555542</v>
      </c>
      <c r="Q55" s="37">
        <v>9.4370485819778832E-2</v>
      </c>
      <c r="R55" s="32">
        <v>5.1555555555555559</v>
      </c>
      <c r="S55" s="32">
        <v>0</v>
      </c>
      <c r="T55" s="37">
        <v>0</v>
      </c>
      <c r="U55" s="32">
        <v>5.6888888888888891</v>
      </c>
      <c r="V55" s="32">
        <v>0</v>
      </c>
      <c r="W55" s="37">
        <v>0</v>
      </c>
      <c r="X55" s="32">
        <v>43.997888888888902</v>
      </c>
      <c r="Y55" s="32">
        <v>1.268888888888889</v>
      </c>
      <c r="Z55" s="37">
        <v>2.8839767564605365E-2</v>
      </c>
      <c r="AA55" s="32">
        <v>0.37666666666666671</v>
      </c>
      <c r="AB55" s="32">
        <v>0</v>
      </c>
      <c r="AC55" s="37">
        <v>0</v>
      </c>
      <c r="AD55" s="32">
        <v>96.96288888888887</v>
      </c>
      <c r="AE55" s="32">
        <v>15.898888888888889</v>
      </c>
      <c r="AF55" s="37">
        <v>0.16396880364308913</v>
      </c>
      <c r="AG55" s="32">
        <v>37.565555555555555</v>
      </c>
      <c r="AH55" s="32">
        <v>0</v>
      </c>
      <c r="AI55" s="37">
        <v>0</v>
      </c>
      <c r="AJ55" s="32">
        <v>0</v>
      </c>
      <c r="AK55" s="32">
        <v>0</v>
      </c>
      <c r="AL55" s="37" t="s">
        <v>398</v>
      </c>
      <c r="AM55" t="s">
        <v>34</v>
      </c>
      <c r="AN55" s="34">
        <v>8</v>
      </c>
      <c r="AX55"/>
      <c r="AY55"/>
    </row>
    <row r="56" spans="1:51" x14ac:dyDescent="0.25">
      <c r="A56" t="s">
        <v>305</v>
      </c>
      <c r="B56" t="s">
        <v>128</v>
      </c>
      <c r="C56" t="s">
        <v>206</v>
      </c>
      <c r="D56" t="s">
        <v>249</v>
      </c>
      <c r="E56" s="32">
        <v>54.7</v>
      </c>
      <c r="F56" s="32">
        <v>192.95011111111111</v>
      </c>
      <c r="G56" s="32">
        <v>0</v>
      </c>
      <c r="H56" s="37">
        <v>0</v>
      </c>
      <c r="I56" s="32">
        <v>176.45600000000002</v>
      </c>
      <c r="J56" s="32">
        <v>0</v>
      </c>
      <c r="K56" s="37">
        <v>0</v>
      </c>
      <c r="L56" s="32">
        <v>29.850444444444456</v>
      </c>
      <c r="M56" s="32">
        <v>0</v>
      </c>
      <c r="N56" s="37">
        <v>0</v>
      </c>
      <c r="O56" s="32">
        <v>18.650444444444453</v>
      </c>
      <c r="P56" s="32">
        <v>0</v>
      </c>
      <c r="Q56" s="37">
        <v>0</v>
      </c>
      <c r="R56" s="32">
        <v>5.6888888888888891</v>
      </c>
      <c r="S56" s="32">
        <v>0</v>
      </c>
      <c r="T56" s="37">
        <v>0</v>
      </c>
      <c r="U56" s="32">
        <v>5.5111111111111111</v>
      </c>
      <c r="V56" s="32">
        <v>0</v>
      </c>
      <c r="W56" s="37">
        <v>0</v>
      </c>
      <c r="X56" s="32">
        <v>36.753777777777778</v>
      </c>
      <c r="Y56" s="32">
        <v>0</v>
      </c>
      <c r="Z56" s="37">
        <v>0</v>
      </c>
      <c r="AA56" s="32">
        <v>5.2941111111111123</v>
      </c>
      <c r="AB56" s="32">
        <v>0</v>
      </c>
      <c r="AC56" s="37">
        <v>0</v>
      </c>
      <c r="AD56" s="32">
        <v>66.098111111111095</v>
      </c>
      <c r="AE56" s="32">
        <v>0</v>
      </c>
      <c r="AF56" s="37">
        <v>0</v>
      </c>
      <c r="AG56" s="32">
        <v>54.953666666666699</v>
      </c>
      <c r="AH56" s="32">
        <v>0</v>
      </c>
      <c r="AI56" s="37">
        <v>0</v>
      </c>
      <c r="AJ56" s="32">
        <v>0</v>
      </c>
      <c r="AK56" s="32">
        <v>0</v>
      </c>
      <c r="AL56" s="37" t="s">
        <v>398</v>
      </c>
      <c r="AM56" t="s">
        <v>31</v>
      </c>
      <c r="AN56" s="34">
        <v>8</v>
      </c>
      <c r="AX56"/>
      <c r="AY56"/>
    </row>
    <row r="57" spans="1:51" x14ac:dyDescent="0.25">
      <c r="A57" t="s">
        <v>305</v>
      </c>
      <c r="B57" t="s">
        <v>130</v>
      </c>
      <c r="C57" t="s">
        <v>220</v>
      </c>
      <c r="D57" t="s">
        <v>246</v>
      </c>
      <c r="E57" s="32">
        <v>28.444444444444443</v>
      </c>
      <c r="F57" s="32">
        <v>94.376999999999995</v>
      </c>
      <c r="G57" s="32">
        <v>3.119999999999997</v>
      </c>
      <c r="H57" s="37">
        <v>3.3058902063002611E-2</v>
      </c>
      <c r="I57" s="32">
        <v>84.816999999999993</v>
      </c>
      <c r="J57" s="32">
        <v>0</v>
      </c>
      <c r="K57" s="37">
        <v>0</v>
      </c>
      <c r="L57" s="32">
        <v>35.449444444444431</v>
      </c>
      <c r="M57" s="32">
        <v>2.5999999999999961</v>
      </c>
      <c r="N57" s="37">
        <v>7.3343885658762792E-2</v>
      </c>
      <c r="O57" s="32">
        <v>26.409444444444439</v>
      </c>
      <c r="P57" s="32">
        <v>0</v>
      </c>
      <c r="Q57" s="37">
        <v>0</v>
      </c>
      <c r="R57" s="32">
        <v>2.5999999999999961</v>
      </c>
      <c r="S57" s="32">
        <v>2.5999999999999961</v>
      </c>
      <c r="T57" s="37">
        <v>1</v>
      </c>
      <c r="U57" s="32">
        <v>6.44</v>
      </c>
      <c r="V57" s="32">
        <v>0</v>
      </c>
      <c r="W57" s="37">
        <v>0</v>
      </c>
      <c r="X57" s="32">
        <v>14.346111111111112</v>
      </c>
      <c r="Y57" s="32">
        <v>0</v>
      </c>
      <c r="Z57" s="37">
        <v>0</v>
      </c>
      <c r="AA57" s="32">
        <v>0.52000000000000079</v>
      </c>
      <c r="AB57" s="32">
        <v>0.52000000000000079</v>
      </c>
      <c r="AC57" s="37">
        <v>1</v>
      </c>
      <c r="AD57" s="32">
        <v>33.422222222222224</v>
      </c>
      <c r="AE57" s="32">
        <v>0</v>
      </c>
      <c r="AF57" s="37">
        <v>0</v>
      </c>
      <c r="AG57" s="32">
        <v>10.639222222222219</v>
      </c>
      <c r="AH57" s="32">
        <v>0</v>
      </c>
      <c r="AI57" s="37">
        <v>0</v>
      </c>
      <c r="AJ57" s="32">
        <v>0</v>
      </c>
      <c r="AK57" s="32">
        <v>0</v>
      </c>
      <c r="AL57" s="37" t="s">
        <v>398</v>
      </c>
      <c r="AM57" t="s">
        <v>33</v>
      </c>
      <c r="AN57" s="34">
        <v>8</v>
      </c>
      <c r="AX57"/>
      <c r="AY57"/>
    </row>
    <row r="58" spans="1:51" x14ac:dyDescent="0.25">
      <c r="A58" t="s">
        <v>305</v>
      </c>
      <c r="B58" t="s">
        <v>144</v>
      </c>
      <c r="C58" t="s">
        <v>195</v>
      </c>
      <c r="D58" t="s">
        <v>254</v>
      </c>
      <c r="E58" s="32">
        <v>39.37777777777778</v>
      </c>
      <c r="F58" s="32">
        <v>103.82555555555558</v>
      </c>
      <c r="G58" s="32">
        <v>16.00555555555556</v>
      </c>
      <c r="H58" s="37">
        <v>0.15415814988816712</v>
      </c>
      <c r="I58" s="32">
        <v>92.770000000000024</v>
      </c>
      <c r="J58" s="32">
        <v>15.294444444444448</v>
      </c>
      <c r="K58" s="37">
        <v>0.16486412034541817</v>
      </c>
      <c r="L58" s="32">
        <v>28.981111111111108</v>
      </c>
      <c r="M58" s="32">
        <v>4.4911111111111124</v>
      </c>
      <c r="N58" s="37">
        <v>0.15496683663688998</v>
      </c>
      <c r="O58" s="32">
        <v>17.925555555555551</v>
      </c>
      <c r="P58" s="32">
        <v>3.7800000000000016</v>
      </c>
      <c r="Q58" s="37">
        <v>0.21087212545713768</v>
      </c>
      <c r="R58" s="32">
        <v>8.1388888888888893</v>
      </c>
      <c r="S58" s="32">
        <v>0.71111111111111114</v>
      </c>
      <c r="T58" s="37">
        <v>8.7372013651877134E-2</v>
      </c>
      <c r="U58" s="32">
        <v>2.9166666666666665</v>
      </c>
      <c r="V58" s="32">
        <v>0</v>
      </c>
      <c r="W58" s="37">
        <v>0</v>
      </c>
      <c r="X58" s="32">
        <v>7.31</v>
      </c>
      <c r="Y58" s="32">
        <v>7.2344444444444447</v>
      </c>
      <c r="Z58" s="37">
        <v>0.98966408268733863</v>
      </c>
      <c r="AA58" s="32">
        <v>0</v>
      </c>
      <c r="AB58" s="32">
        <v>0</v>
      </c>
      <c r="AC58" s="37" t="s">
        <v>398</v>
      </c>
      <c r="AD58" s="32">
        <v>65.876666666666694</v>
      </c>
      <c r="AE58" s="32">
        <v>4.2800000000000011</v>
      </c>
      <c r="AF58" s="37">
        <v>6.4969893234832765E-2</v>
      </c>
      <c r="AG58" s="32">
        <v>1.657777777777778</v>
      </c>
      <c r="AH58" s="32">
        <v>0</v>
      </c>
      <c r="AI58" s="37">
        <v>0</v>
      </c>
      <c r="AJ58" s="32">
        <v>0</v>
      </c>
      <c r="AK58" s="32">
        <v>0</v>
      </c>
      <c r="AL58" s="37" t="s">
        <v>398</v>
      </c>
      <c r="AM58" t="s">
        <v>47</v>
      </c>
      <c r="AN58" s="34">
        <v>8</v>
      </c>
      <c r="AX58"/>
      <c r="AY58"/>
    </row>
    <row r="59" spans="1:51" x14ac:dyDescent="0.25">
      <c r="A59" t="s">
        <v>305</v>
      </c>
      <c r="B59" t="s">
        <v>189</v>
      </c>
      <c r="C59" t="s">
        <v>206</v>
      </c>
      <c r="D59" t="s">
        <v>249</v>
      </c>
      <c r="E59" s="32">
        <v>32.077777777777776</v>
      </c>
      <c r="F59" s="32">
        <v>76.290333333333336</v>
      </c>
      <c r="G59" s="32">
        <v>14.92044444444444</v>
      </c>
      <c r="H59" s="37">
        <v>0.19557450849313945</v>
      </c>
      <c r="I59" s="32">
        <v>67.470333333333343</v>
      </c>
      <c r="J59" s="32">
        <v>11.800444444444443</v>
      </c>
      <c r="K59" s="37">
        <v>0.17489826804537956</v>
      </c>
      <c r="L59" s="32">
        <v>29.370777777777779</v>
      </c>
      <c r="M59" s="32">
        <v>7.4535555555555506</v>
      </c>
      <c r="N59" s="37">
        <v>0.2537745378059067</v>
      </c>
      <c r="O59" s="32">
        <v>21.070777777777788</v>
      </c>
      <c r="P59" s="32">
        <v>4.8535555555555545</v>
      </c>
      <c r="Q59" s="37">
        <v>0.23034534399932485</v>
      </c>
      <c r="R59" s="32">
        <v>2.5999999999999961</v>
      </c>
      <c r="S59" s="32">
        <v>2.5999999999999961</v>
      </c>
      <c r="T59" s="37">
        <v>1</v>
      </c>
      <c r="U59" s="32">
        <v>5.6999999999999922</v>
      </c>
      <c r="V59" s="32">
        <v>0</v>
      </c>
      <c r="W59" s="37">
        <v>0</v>
      </c>
      <c r="X59" s="32">
        <v>3.1407777777777781</v>
      </c>
      <c r="Y59" s="32">
        <v>2.0837777777777773</v>
      </c>
      <c r="Z59" s="37">
        <v>0.66345915732125782</v>
      </c>
      <c r="AA59" s="32">
        <v>0.52000000000000079</v>
      </c>
      <c r="AB59" s="32">
        <v>0.52000000000000079</v>
      </c>
      <c r="AC59" s="37">
        <v>1</v>
      </c>
      <c r="AD59" s="32">
        <v>23.022111111111109</v>
      </c>
      <c r="AE59" s="32">
        <v>4.8631111111111114</v>
      </c>
      <c r="AF59" s="37">
        <v>0.21123654071689538</v>
      </c>
      <c r="AG59" s="32">
        <v>20.236666666666665</v>
      </c>
      <c r="AH59" s="32">
        <v>0</v>
      </c>
      <c r="AI59" s="37">
        <v>0</v>
      </c>
      <c r="AJ59" s="32">
        <v>0</v>
      </c>
      <c r="AK59" s="32">
        <v>0</v>
      </c>
      <c r="AL59" s="37" t="s">
        <v>398</v>
      </c>
      <c r="AM59" t="s">
        <v>92</v>
      </c>
      <c r="AN59" s="34">
        <v>8</v>
      </c>
      <c r="AX59"/>
      <c r="AY59"/>
    </row>
    <row r="60" spans="1:51" x14ac:dyDescent="0.25">
      <c r="A60" t="s">
        <v>305</v>
      </c>
      <c r="B60" t="s">
        <v>155</v>
      </c>
      <c r="C60" t="s">
        <v>198</v>
      </c>
      <c r="D60" t="s">
        <v>248</v>
      </c>
      <c r="E60" s="32">
        <v>21.211111111111112</v>
      </c>
      <c r="F60" s="32">
        <v>154.68133333333333</v>
      </c>
      <c r="G60" s="32">
        <v>0</v>
      </c>
      <c r="H60" s="37">
        <v>0</v>
      </c>
      <c r="I60" s="32">
        <v>133.24933333333334</v>
      </c>
      <c r="J60" s="32">
        <v>0</v>
      </c>
      <c r="K60" s="37">
        <v>0</v>
      </c>
      <c r="L60" s="32">
        <v>55.762444444444448</v>
      </c>
      <c r="M60" s="32">
        <v>0</v>
      </c>
      <c r="N60" s="37">
        <v>0</v>
      </c>
      <c r="O60" s="32">
        <v>34.330444444444446</v>
      </c>
      <c r="P60" s="32">
        <v>0</v>
      </c>
      <c r="Q60" s="37">
        <v>0</v>
      </c>
      <c r="R60" s="32">
        <v>15.74311111111111</v>
      </c>
      <c r="S60" s="32">
        <v>0</v>
      </c>
      <c r="T60" s="37">
        <v>0</v>
      </c>
      <c r="U60" s="32">
        <v>5.6888888888888891</v>
      </c>
      <c r="V60" s="32">
        <v>0</v>
      </c>
      <c r="W60" s="37">
        <v>0</v>
      </c>
      <c r="X60" s="32">
        <v>8.3495555555555541</v>
      </c>
      <c r="Y60" s="32">
        <v>0</v>
      </c>
      <c r="Z60" s="37">
        <v>0</v>
      </c>
      <c r="AA60" s="32">
        <v>0</v>
      </c>
      <c r="AB60" s="32">
        <v>0</v>
      </c>
      <c r="AC60" s="37" t="s">
        <v>398</v>
      </c>
      <c r="AD60" s="32">
        <v>90.569333333333347</v>
      </c>
      <c r="AE60" s="32">
        <v>0</v>
      </c>
      <c r="AF60" s="37">
        <v>0</v>
      </c>
      <c r="AG60" s="32">
        <v>0</v>
      </c>
      <c r="AH60" s="32">
        <v>0</v>
      </c>
      <c r="AI60" s="37" t="s">
        <v>398</v>
      </c>
      <c r="AJ60" s="32">
        <v>0</v>
      </c>
      <c r="AK60" s="32">
        <v>0</v>
      </c>
      <c r="AL60" s="37" t="s">
        <v>398</v>
      </c>
      <c r="AM60" t="s">
        <v>58</v>
      </c>
      <c r="AN60" s="34">
        <v>8</v>
      </c>
      <c r="AX60"/>
      <c r="AY60"/>
    </row>
    <row r="61" spans="1:51" x14ac:dyDescent="0.25">
      <c r="A61" t="s">
        <v>305</v>
      </c>
      <c r="B61" t="s">
        <v>127</v>
      </c>
      <c r="C61" t="s">
        <v>220</v>
      </c>
      <c r="D61" t="s">
        <v>246</v>
      </c>
      <c r="E61" s="32">
        <v>55.888888888888886</v>
      </c>
      <c r="F61" s="32">
        <v>155.56777777777779</v>
      </c>
      <c r="G61" s="32">
        <v>0</v>
      </c>
      <c r="H61" s="37">
        <v>0</v>
      </c>
      <c r="I61" s="32">
        <v>138.6128888888889</v>
      </c>
      <c r="J61" s="32">
        <v>0</v>
      </c>
      <c r="K61" s="37">
        <v>0</v>
      </c>
      <c r="L61" s="32">
        <v>60.545888888888889</v>
      </c>
      <c r="M61" s="32">
        <v>0</v>
      </c>
      <c r="N61" s="37">
        <v>0</v>
      </c>
      <c r="O61" s="32">
        <v>43.834777777777781</v>
      </c>
      <c r="P61" s="32">
        <v>0</v>
      </c>
      <c r="Q61" s="37">
        <v>0</v>
      </c>
      <c r="R61" s="32">
        <v>11.022222222222222</v>
      </c>
      <c r="S61" s="32">
        <v>0</v>
      </c>
      <c r="T61" s="37">
        <v>0</v>
      </c>
      <c r="U61" s="32">
        <v>5.6888888888888891</v>
      </c>
      <c r="V61" s="32">
        <v>0</v>
      </c>
      <c r="W61" s="37">
        <v>0</v>
      </c>
      <c r="X61" s="32">
        <v>1.2664444444444443</v>
      </c>
      <c r="Y61" s="32">
        <v>0</v>
      </c>
      <c r="Z61" s="37">
        <v>0</v>
      </c>
      <c r="AA61" s="32">
        <v>0.24377777777777776</v>
      </c>
      <c r="AB61" s="32">
        <v>0</v>
      </c>
      <c r="AC61" s="37">
        <v>0</v>
      </c>
      <c r="AD61" s="32">
        <v>68.347666666666683</v>
      </c>
      <c r="AE61" s="32">
        <v>0</v>
      </c>
      <c r="AF61" s="37">
        <v>0</v>
      </c>
      <c r="AG61" s="32">
        <v>25.163999999999998</v>
      </c>
      <c r="AH61" s="32">
        <v>0</v>
      </c>
      <c r="AI61" s="37">
        <v>0</v>
      </c>
      <c r="AJ61" s="32">
        <v>0</v>
      </c>
      <c r="AK61" s="32">
        <v>0</v>
      </c>
      <c r="AL61" s="37" t="s">
        <v>398</v>
      </c>
      <c r="AM61" t="s">
        <v>30</v>
      </c>
      <c r="AN61" s="34">
        <v>8</v>
      </c>
      <c r="AX61"/>
      <c r="AY61"/>
    </row>
    <row r="62" spans="1:51" x14ac:dyDescent="0.25">
      <c r="A62" t="s">
        <v>305</v>
      </c>
      <c r="B62" t="s">
        <v>97</v>
      </c>
      <c r="C62" t="s">
        <v>207</v>
      </c>
      <c r="D62" t="s">
        <v>250</v>
      </c>
      <c r="E62" s="32">
        <v>38.522222222222226</v>
      </c>
      <c r="F62" s="32">
        <v>149.11933333333332</v>
      </c>
      <c r="G62" s="32">
        <v>49.688222222222215</v>
      </c>
      <c r="H62" s="37">
        <v>0.33321113440838585</v>
      </c>
      <c r="I62" s="32">
        <v>132.33255555555553</v>
      </c>
      <c r="J62" s="32">
        <v>49.688222222222215</v>
      </c>
      <c r="K62" s="37">
        <v>0.37547995664122291</v>
      </c>
      <c r="L62" s="32">
        <v>39.76422222222223</v>
      </c>
      <c r="M62" s="32">
        <v>14.556333333333329</v>
      </c>
      <c r="N62" s="37">
        <v>0.36606608956124698</v>
      </c>
      <c r="O62" s="32">
        <v>28.063555555555563</v>
      </c>
      <c r="P62" s="32">
        <v>14.556333333333329</v>
      </c>
      <c r="Q62" s="37">
        <v>0.51869169979253416</v>
      </c>
      <c r="R62" s="32">
        <v>6.6395555555555559</v>
      </c>
      <c r="S62" s="32">
        <v>0</v>
      </c>
      <c r="T62" s="37">
        <v>0</v>
      </c>
      <c r="U62" s="32">
        <v>5.0611111111111109</v>
      </c>
      <c r="V62" s="32">
        <v>0</v>
      </c>
      <c r="W62" s="37">
        <v>0</v>
      </c>
      <c r="X62" s="32">
        <v>13.491333333333333</v>
      </c>
      <c r="Y62" s="32">
        <v>10.343444444444442</v>
      </c>
      <c r="Z62" s="37">
        <v>0.7666732552585197</v>
      </c>
      <c r="AA62" s="32">
        <v>5.0861111111111112</v>
      </c>
      <c r="AB62" s="32">
        <v>0</v>
      </c>
      <c r="AC62" s="37">
        <v>0</v>
      </c>
      <c r="AD62" s="32">
        <v>78.849222222222195</v>
      </c>
      <c r="AE62" s="32">
        <v>24.788444444444444</v>
      </c>
      <c r="AF62" s="37">
        <v>0.31437779277749528</v>
      </c>
      <c r="AG62" s="32">
        <v>11.633999999999999</v>
      </c>
      <c r="AH62" s="32">
        <v>0</v>
      </c>
      <c r="AI62" s="37">
        <v>0</v>
      </c>
      <c r="AJ62" s="32">
        <v>0.29444444444444445</v>
      </c>
      <c r="AK62" s="32">
        <v>0</v>
      </c>
      <c r="AL62" s="37">
        <v>0</v>
      </c>
      <c r="AM62" t="s">
        <v>3</v>
      </c>
      <c r="AN62" s="34">
        <v>8</v>
      </c>
      <c r="AX62"/>
      <c r="AY62"/>
    </row>
    <row r="63" spans="1:51" x14ac:dyDescent="0.25">
      <c r="A63" t="s">
        <v>305</v>
      </c>
      <c r="B63" t="s">
        <v>183</v>
      </c>
      <c r="C63" t="s">
        <v>237</v>
      </c>
      <c r="D63" t="s">
        <v>254</v>
      </c>
      <c r="E63" s="32">
        <v>73.411111111111111</v>
      </c>
      <c r="F63" s="32">
        <v>283.68255555555555</v>
      </c>
      <c r="G63" s="32">
        <v>26.477444444444444</v>
      </c>
      <c r="H63" s="37">
        <v>9.3334764249397698E-2</v>
      </c>
      <c r="I63" s="32">
        <v>252.82744444444444</v>
      </c>
      <c r="J63" s="32">
        <v>26.477444444444444</v>
      </c>
      <c r="K63" s="37">
        <v>0.10472535725947474</v>
      </c>
      <c r="L63" s="32">
        <v>84.527222222222207</v>
      </c>
      <c r="M63" s="32">
        <v>7.251666666666666</v>
      </c>
      <c r="N63" s="37">
        <v>8.5790902339154387E-2</v>
      </c>
      <c r="O63" s="32">
        <v>62.110111111111102</v>
      </c>
      <c r="P63" s="32">
        <v>7.251666666666666</v>
      </c>
      <c r="Q63" s="37">
        <v>0.11675501036689322</v>
      </c>
      <c r="R63" s="32">
        <v>16.728222222222225</v>
      </c>
      <c r="S63" s="32">
        <v>0</v>
      </c>
      <c r="T63" s="37">
        <v>0</v>
      </c>
      <c r="U63" s="32">
        <v>5.6888888888888891</v>
      </c>
      <c r="V63" s="32">
        <v>0</v>
      </c>
      <c r="W63" s="37">
        <v>0</v>
      </c>
      <c r="X63" s="32">
        <v>43.024000000000001</v>
      </c>
      <c r="Y63" s="32">
        <v>0.21544444444444444</v>
      </c>
      <c r="Z63" s="37">
        <v>5.0075410107020372E-3</v>
      </c>
      <c r="AA63" s="32">
        <v>8.4379999999999988</v>
      </c>
      <c r="AB63" s="32">
        <v>0</v>
      </c>
      <c r="AC63" s="37">
        <v>0</v>
      </c>
      <c r="AD63" s="32">
        <v>97.260999999999996</v>
      </c>
      <c r="AE63" s="32">
        <v>19.010333333333335</v>
      </c>
      <c r="AF63" s="37">
        <v>0.19545689776306369</v>
      </c>
      <c r="AG63" s="32">
        <v>50.432333333333339</v>
      </c>
      <c r="AH63" s="32">
        <v>0</v>
      </c>
      <c r="AI63" s="37">
        <v>0</v>
      </c>
      <c r="AJ63" s="32">
        <v>0</v>
      </c>
      <c r="AK63" s="32">
        <v>0</v>
      </c>
      <c r="AL63" s="37" t="s">
        <v>398</v>
      </c>
      <c r="AM63" t="s">
        <v>86</v>
      </c>
      <c r="AN63" s="34">
        <v>8</v>
      </c>
      <c r="AX63"/>
      <c r="AY63"/>
    </row>
    <row r="64" spans="1:51" x14ac:dyDescent="0.25">
      <c r="A64" t="s">
        <v>305</v>
      </c>
      <c r="B64" t="s">
        <v>140</v>
      </c>
      <c r="C64" t="s">
        <v>226</v>
      </c>
      <c r="D64" t="s">
        <v>254</v>
      </c>
      <c r="E64" s="32">
        <v>101.15555555555555</v>
      </c>
      <c r="F64" s="32">
        <v>360.38311111111113</v>
      </c>
      <c r="G64" s="32">
        <v>33.288888888888884</v>
      </c>
      <c r="H64" s="37">
        <v>9.2370834987951081E-2</v>
      </c>
      <c r="I64" s="32">
        <v>332.29033333333336</v>
      </c>
      <c r="J64" s="32">
        <v>33.288888888888884</v>
      </c>
      <c r="K64" s="37">
        <v>0.10018013029435768</v>
      </c>
      <c r="L64" s="32">
        <v>78.475222222222229</v>
      </c>
      <c r="M64" s="32">
        <v>4.536777777777778</v>
      </c>
      <c r="N64" s="37">
        <v>5.7811595167335195E-2</v>
      </c>
      <c r="O64" s="32">
        <v>60.852111111111128</v>
      </c>
      <c r="P64" s="32">
        <v>4.536777777777778</v>
      </c>
      <c r="Q64" s="37">
        <v>7.4554155886128279E-2</v>
      </c>
      <c r="R64" s="32">
        <v>11.934222222222221</v>
      </c>
      <c r="S64" s="32">
        <v>0</v>
      </c>
      <c r="T64" s="37">
        <v>0</v>
      </c>
      <c r="U64" s="32">
        <v>5.6888888888888891</v>
      </c>
      <c r="V64" s="32">
        <v>0</v>
      </c>
      <c r="W64" s="37">
        <v>0</v>
      </c>
      <c r="X64" s="32">
        <v>53.57244444444445</v>
      </c>
      <c r="Y64" s="32">
        <v>4.1114444444444445</v>
      </c>
      <c r="Z64" s="37">
        <v>7.674550764074399E-2</v>
      </c>
      <c r="AA64" s="32">
        <v>10.469666666666667</v>
      </c>
      <c r="AB64" s="32">
        <v>0</v>
      </c>
      <c r="AC64" s="37">
        <v>0</v>
      </c>
      <c r="AD64" s="32">
        <v>176.91377777777777</v>
      </c>
      <c r="AE64" s="32">
        <v>24.640666666666661</v>
      </c>
      <c r="AF64" s="37">
        <v>0.1392806539783347</v>
      </c>
      <c r="AG64" s="32">
        <v>40.951999999999991</v>
      </c>
      <c r="AH64" s="32">
        <v>0</v>
      </c>
      <c r="AI64" s="37">
        <v>0</v>
      </c>
      <c r="AJ64" s="32">
        <v>0</v>
      </c>
      <c r="AK64" s="32">
        <v>0</v>
      </c>
      <c r="AL64" s="37" t="s">
        <v>398</v>
      </c>
      <c r="AM64" t="s">
        <v>43</v>
      </c>
      <c r="AN64" s="34">
        <v>8</v>
      </c>
      <c r="AX64"/>
      <c r="AY64"/>
    </row>
    <row r="65" spans="1:51" x14ac:dyDescent="0.25">
      <c r="A65" t="s">
        <v>305</v>
      </c>
      <c r="B65" t="s">
        <v>146</v>
      </c>
      <c r="C65" t="s">
        <v>209</v>
      </c>
      <c r="D65" t="s">
        <v>241</v>
      </c>
      <c r="E65" s="32">
        <v>83.24444444444444</v>
      </c>
      <c r="F65" s="32">
        <v>254.45733333333337</v>
      </c>
      <c r="G65" s="32">
        <v>3.12</v>
      </c>
      <c r="H65" s="37">
        <v>1.2261387632766199E-2</v>
      </c>
      <c r="I65" s="32">
        <v>231.22733333333338</v>
      </c>
      <c r="J65" s="32">
        <v>0</v>
      </c>
      <c r="K65" s="37">
        <v>0</v>
      </c>
      <c r="L65" s="32">
        <v>54.292111111111105</v>
      </c>
      <c r="M65" s="32">
        <v>2.6</v>
      </c>
      <c r="N65" s="37">
        <v>4.7889093770529384E-2</v>
      </c>
      <c r="O65" s="32">
        <v>41.335444444444441</v>
      </c>
      <c r="P65" s="32">
        <v>0</v>
      </c>
      <c r="Q65" s="37">
        <v>0</v>
      </c>
      <c r="R65" s="32">
        <v>8.1433333333333344</v>
      </c>
      <c r="S65" s="32">
        <v>2.6</v>
      </c>
      <c r="T65" s="37">
        <v>0.31927957429390091</v>
      </c>
      <c r="U65" s="32">
        <v>4.8133333333333272</v>
      </c>
      <c r="V65" s="32">
        <v>0</v>
      </c>
      <c r="W65" s="37">
        <v>0</v>
      </c>
      <c r="X65" s="32">
        <v>45.294666666666643</v>
      </c>
      <c r="Y65" s="32">
        <v>0</v>
      </c>
      <c r="Z65" s="37">
        <v>0</v>
      </c>
      <c r="AA65" s="32">
        <v>10.273333333333325</v>
      </c>
      <c r="AB65" s="32">
        <v>0.52000000000000013</v>
      </c>
      <c r="AC65" s="37">
        <v>5.0616482803374489E-2</v>
      </c>
      <c r="AD65" s="32">
        <v>82.80044444444448</v>
      </c>
      <c r="AE65" s="32">
        <v>0</v>
      </c>
      <c r="AF65" s="37">
        <v>0</v>
      </c>
      <c r="AG65" s="32">
        <v>61.796777777777798</v>
      </c>
      <c r="AH65" s="32">
        <v>0</v>
      </c>
      <c r="AI65" s="37">
        <v>0</v>
      </c>
      <c r="AJ65" s="32">
        <v>0</v>
      </c>
      <c r="AK65" s="32">
        <v>0</v>
      </c>
      <c r="AL65" s="37" t="s">
        <v>398</v>
      </c>
      <c r="AM65" t="s">
        <v>49</v>
      </c>
      <c r="AN65" s="34">
        <v>8</v>
      </c>
      <c r="AX65"/>
      <c r="AY65"/>
    </row>
    <row r="66" spans="1:51" x14ac:dyDescent="0.25">
      <c r="A66" t="s">
        <v>305</v>
      </c>
      <c r="B66" t="s">
        <v>105</v>
      </c>
      <c r="C66" t="s">
        <v>201</v>
      </c>
      <c r="D66" t="s">
        <v>242</v>
      </c>
      <c r="E66" s="32">
        <v>43.222222222222221</v>
      </c>
      <c r="F66" s="32">
        <v>174.40233333333333</v>
      </c>
      <c r="G66" s="32">
        <v>2.5551111111111107</v>
      </c>
      <c r="H66" s="37">
        <v>1.4650670448471317E-2</v>
      </c>
      <c r="I66" s="32">
        <v>154.3558888888889</v>
      </c>
      <c r="J66" s="32">
        <v>2.5551111111111107</v>
      </c>
      <c r="K66" s="37">
        <v>1.6553376288418607E-2</v>
      </c>
      <c r="L66" s="32">
        <v>32.75844444444445</v>
      </c>
      <c r="M66" s="32">
        <v>0</v>
      </c>
      <c r="N66" s="37">
        <v>0</v>
      </c>
      <c r="O66" s="32">
        <v>17.960000000000004</v>
      </c>
      <c r="P66" s="32">
        <v>0</v>
      </c>
      <c r="Q66" s="37">
        <v>0</v>
      </c>
      <c r="R66" s="32">
        <v>10.215111111111112</v>
      </c>
      <c r="S66" s="32">
        <v>0</v>
      </c>
      <c r="T66" s="37">
        <v>0</v>
      </c>
      <c r="U66" s="32">
        <v>4.583333333333333</v>
      </c>
      <c r="V66" s="32">
        <v>0</v>
      </c>
      <c r="W66" s="37">
        <v>0</v>
      </c>
      <c r="X66" s="32">
        <v>34.64200000000001</v>
      </c>
      <c r="Y66" s="32">
        <v>0</v>
      </c>
      <c r="Z66" s="37">
        <v>0</v>
      </c>
      <c r="AA66" s="32">
        <v>5.2479999999999984</v>
      </c>
      <c r="AB66" s="32">
        <v>0</v>
      </c>
      <c r="AC66" s="37">
        <v>0</v>
      </c>
      <c r="AD66" s="32">
        <v>77.252333333333311</v>
      </c>
      <c r="AE66" s="32">
        <v>2.5551111111111107</v>
      </c>
      <c r="AF66" s="37">
        <v>3.3074872963204278E-2</v>
      </c>
      <c r="AG66" s="32">
        <v>24.501555555555559</v>
      </c>
      <c r="AH66" s="32">
        <v>0</v>
      </c>
      <c r="AI66" s="37">
        <v>0</v>
      </c>
      <c r="AJ66" s="32">
        <v>0</v>
      </c>
      <c r="AK66" s="32">
        <v>0</v>
      </c>
      <c r="AL66" s="37" t="s">
        <v>398</v>
      </c>
      <c r="AM66" t="s">
        <v>6</v>
      </c>
      <c r="AN66" s="34">
        <v>8</v>
      </c>
      <c r="AX66"/>
      <c r="AY66"/>
    </row>
    <row r="67" spans="1:51" x14ac:dyDescent="0.25">
      <c r="A67" t="s">
        <v>305</v>
      </c>
      <c r="B67" t="s">
        <v>108</v>
      </c>
      <c r="C67" t="s">
        <v>204</v>
      </c>
      <c r="D67" t="s">
        <v>244</v>
      </c>
      <c r="E67" s="32">
        <v>117.93333333333334</v>
      </c>
      <c r="F67" s="32">
        <v>468.00422222222232</v>
      </c>
      <c r="G67" s="32">
        <v>125.08000000000001</v>
      </c>
      <c r="H67" s="37">
        <v>0.2672625460643992</v>
      </c>
      <c r="I67" s="32">
        <v>449.0772222222223</v>
      </c>
      <c r="J67" s="32">
        <v>125.08000000000001</v>
      </c>
      <c r="K67" s="37">
        <v>0.27852670723545442</v>
      </c>
      <c r="L67" s="32">
        <v>138.76533333333336</v>
      </c>
      <c r="M67" s="32">
        <v>34.974444444444444</v>
      </c>
      <c r="N67" s="37">
        <v>0.25204021497524193</v>
      </c>
      <c r="O67" s="32">
        <v>119.83833333333337</v>
      </c>
      <c r="P67" s="32">
        <v>34.974444444444444</v>
      </c>
      <c r="Q67" s="37">
        <v>0.29184688631443279</v>
      </c>
      <c r="R67" s="32">
        <v>14.676999999999996</v>
      </c>
      <c r="S67" s="32">
        <v>0</v>
      </c>
      <c r="T67" s="37">
        <v>0</v>
      </c>
      <c r="U67" s="32">
        <v>4.25</v>
      </c>
      <c r="V67" s="32">
        <v>0</v>
      </c>
      <c r="W67" s="37">
        <v>0</v>
      </c>
      <c r="X67" s="32">
        <v>52.792222222222236</v>
      </c>
      <c r="Y67" s="32">
        <v>13.567777777777769</v>
      </c>
      <c r="Z67" s="37">
        <v>0.25700334645254957</v>
      </c>
      <c r="AA67" s="32">
        <v>0</v>
      </c>
      <c r="AB67" s="32">
        <v>0</v>
      </c>
      <c r="AC67" s="37" t="s">
        <v>398</v>
      </c>
      <c r="AD67" s="32">
        <v>265.01177777777781</v>
      </c>
      <c r="AE67" s="32">
        <v>76.537777777777791</v>
      </c>
      <c r="AF67" s="37">
        <v>0.28880896698092245</v>
      </c>
      <c r="AG67" s="32">
        <v>11.434888888888892</v>
      </c>
      <c r="AH67" s="32">
        <v>0</v>
      </c>
      <c r="AI67" s="37">
        <v>0</v>
      </c>
      <c r="AJ67" s="32">
        <v>0</v>
      </c>
      <c r="AK67" s="32">
        <v>0</v>
      </c>
      <c r="AL67" s="37" t="s">
        <v>398</v>
      </c>
      <c r="AM67" t="s">
        <v>9</v>
      </c>
      <c r="AN67" s="34">
        <v>8</v>
      </c>
      <c r="AX67"/>
      <c r="AY67"/>
    </row>
    <row r="68" spans="1:51" x14ac:dyDescent="0.25">
      <c r="A68" t="s">
        <v>305</v>
      </c>
      <c r="B68" t="s">
        <v>143</v>
      </c>
      <c r="C68" t="s">
        <v>199</v>
      </c>
      <c r="D68" t="s">
        <v>249</v>
      </c>
      <c r="E68" s="32">
        <v>48.12222222222222</v>
      </c>
      <c r="F68" s="32">
        <v>202.46033333333332</v>
      </c>
      <c r="G68" s="32">
        <v>91.224444444444458</v>
      </c>
      <c r="H68" s="37">
        <v>0.45057934530934191</v>
      </c>
      <c r="I68" s="32">
        <v>180.53044444444447</v>
      </c>
      <c r="J68" s="32">
        <v>91.224444444444458</v>
      </c>
      <c r="K68" s="37">
        <v>0.50531335434958957</v>
      </c>
      <c r="L68" s="32">
        <v>57.071666666666665</v>
      </c>
      <c r="M68" s="32">
        <v>13.311111111111106</v>
      </c>
      <c r="N68" s="37">
        <v>0.23323501640237901</v>
      </c>
      <c r="O68" s="32">
        <v>43.678888888888892</v>
      </c>
      <c r="P68" s="32">
        <v>13.311111111111106</v>
      </c>
      <c r="Q68" s="37">
        <v>0.30474930680979867</v>
      </c>
      <c r="R68" s="32">
        <v>7.7927777777777756</v>
      </c>
      <c r="S68" s="32">
        <v>0</v>
      </c>
      <c r="T68" s="37">
        <v>0</v>
      </c>
      <c r="U68" s="32">
        <v>5.6</v>
      </c>
      <c r="V68" s="32">
        <v>0</v>
      </c>
      <c r="W68" s="37">
        <v>0</v>
      </c>
      <c r="X68" s="32">
        <v>12.677333333333337</v>
      </c>
      <c r="Y68" s="32">
        <v>5.5411111111111122</v>
      </c>
      <c r="Z68" s="37">
        <v>0.43708806618987517</v>
      </c>
      <c r="AA68" s="32">
        <v>8.5371111111111162</v>
      </c>
      <c r="AB68" s="32">
        <v>0</v>
      </c>
      <c r="AC68" s="37">
        <v>0</v>
      </c>
      <c r="AD68" s="32">
        <v>124.17422222222223</v>
      </c>
      <c r="AE68" s="32">
        <v>72.372222222222234</v>
      </c>
      <c r="AF68" s="37">
        <v>0.58282806952239152</v>
      </c>
      <c r="AG68" s="32">
        <v>0</v>
      </c>
      <c r="AH68" s="32">
        <v>0</v>
      </c>
      <c r="AI68" s="37" t="s">
        <v>398</v>
      </c>
      <c r="AJ68" s="32">
        <v>0</v>
      </c>
      <c r="AK68" s="32">
        <v>0</v>
      </c>
      <c r="AL68" s="37" t="s">
        <v>398</v>
      </c>
      <c r="AM68" t="s">
        <v>46</v>
      </c>
      <c r="AN68" s="34">
        <v>8</v>
      </c>
      <c r="AX68"/>
      <c r="AY68"/>
    </row>
    <row r="69" spans="1:51" x14ac:dyDescent="0.25">
      <c r="A69" t="s">
        <v>305</v>
      </c>
      <c r="B69" t="s">
        <v>112</v>
      </c>
      <c r="C69" t="s">
        <v>211</v>
      </c>
      <c r="D69" t="s">
        <v>249</v>
      </c>
      <c r="E69" s="32">
        <v>105.14444444444445</v>
      </c>
      <c r="F69" s="32">
        <v>440.45499999999998</v>
      </c>
      <c r="G69" s="32">
        <v>58.967777777777783</v>
      </c>
      <c r="H69" s="37">
        <v>0.13387923346942998</v>
      </c>
      <c r="I69" s="32">
        <v>401.43344444444443</v>
      </c>
      <c r="J69" s="32">
        <v>58.967777777777783</v>
      </c>
      <c r="K69" s="37">
        <v>0.14689303692517455</v>
      </c>
      <c r="L69" s="32">
        <v>122.69655555555556</v>
      </c>
      <c r="M69" s="32">
        <v>16.366666666666671</v>
      </c>
      <c r="N69" s="37">
        <v>0.1333914109696098</v>
      </c>
      <c r="O69" s="32">
        <v>91.251777777777775</v>
      </c>
      <c r="P69" s="32">
        <v>16.366666666666671</v>
      </c>
      <c r="Q69" s="37">
        <v>0.17935723626693428</v>
      </c>
      <c r="R69" s="32">
        <v>26.111444444444462</v>
      </c>
      <c r="S69" s="32">
        <v>0</v>
      </c>
      <c r="T69" s="37">
        <v>0</v>
      </c>
      <c r="U69" s="32">
        <v>5.333333333333333</v>
      </c>
      <c r="V69" s="32">
        <v>0</v>
      </c>
      <c r="W69" s="37">
        <v>0</v>
      </c>
      <c r="X69" s="32">
        <v>33.352999999999987</v>
      </c>
      <c r="Y69" s="32">
        <v>4.9455555555555568</v>
      </c>
      <c r="Z69" s="37">
        <v>0.14827918194931666</v>
      </c>
      <c r="AA69" s="32">
        <v>7.5767777777777789</v>
      </c>
      <c r="AB69" s="32">
        <v>0</v>
      </c>
      <c r="AC69" s="37">
        <v>0</v>
      </c>
      <c r="AD69" s="32">
        <v>246.99555555555557</v>
      </c>
      <c r="AE69" s="32">
        <v>37.655555555555559</v>
      </c>
      <c r="AF69" s="37">
        <v>0.15245438514413215</v>
      </c>
      <c r="AG69" s="32">
        <v>29.833111111111105</v>
      </c>
      <c r="AH69" s="32">
        <v>0</v>
      </c>
      <c r="AI69" s="37">
        <v>0</v>
      </c>
      <c r="AJ69" s="32">
        <v>0</v>
      </c>
      <c r="AK69" s="32">
        <v>0</v>
      </c>
      <c r="AL69" s="37" t="s">
        <v>398</v>
      </c>
      <c r="AM69" t="s">
        <v>13</v>
      </c>
      <c r="AN69" s="34">
        <v>8</v>
      </c>
      <c r="AX69"/>
      <c r="AY69"/>
    </row>
    <row r="70" spans="1:51" x14ac:dyDescent="0.25">
      <c r="A70" t="s">
        <v>305</v>
      </c>
      <c r="B70" t="s">
        <v>138</v>
      </c>
      <c r="C70" t="s">
        <v>197</v>
      </c>
      <c r="D70" t="s">
        <v>251</v>
      </c>
      <c r="E70" s="32">
        <v>67.555555555555557</v>
      </c>
      <c r="F70" s="32">
        <v>251.18944444444435</v>
      </c>
      <c r="G70" s="32">
        <v>19.885555555555548</v>
      </c>
      <c r="H70" s="37">
        <v>7.9165570032357163E-2</v>
      </c>
      <c r="I70" s="32">
        <v>241.19166666666661</v>
      </c>
      <c r="J70" s="32">
        <v>19.885555555555548</v>
      </c>
      <c r="K70" s="37">
        <v>8.2447108684886375E-2</v>
      </c>
      <c r="L70" s="32">
        <v>71.151111111111092</v>
      </c>
      <c r="M70" s="32">
        <v>1.9933333333333334</v>
      </c>
      <c r="N70" s="37">
        <v>2.8015491286151547E-2</v>
      </c>
      <c r="O70" s="32">
        <v>61.153333333333322</v>
      </c>
      <c r="P70" s="32">
        <v>1.9933333333333334</v>
      </c>
      <c r="Q70" s="37">
        <v>3.2595661179548679E-2</v>
      </c>
      <c r="R70" s="32">
        <v>5.2477777777777765</v>
      </c>
      <c r="S70" s="32">
        <v>0</v>
      </c>
      <c r="T70" s="37">
        <v>0</v>
      </c>
      <c r="U70" s="32">
        <v>4.75</v>
      </c>
      <c r="V70" s="32">
        <v>0</v>
      </c>
      <c r="W70" s="37">
        <v>0</v>
      </c>
      <c r="X70" s="32">
        <v>28.847222222222221</v>
      </c>
      <c r="Y70" s="32">
        <v>0</v>
      </c>
      <c r="Z70" s="37">
        <v>0</v>
      </c>
      <c r="AA70" s="32">
        <v>0</v>
      </c>
      <c r="AB70" s="32">
        <v>0</v>
      </c>
      <c r="AC70" s="37" t="s">
        <v>398</v>
      </c>
      <c r="AD70" s="32">
        <v>109.95622222222219</v>
      </c>
      <c r="AE70" s="32">
        <v>17.892222222222216</v>
      </c>
      <c r="AF70" s="37">
        <v>0.16272132545679793</v>
      </c>
      <c r="AG70" s="32">
        <v>41.234888888888875</v>
      </c>
      <c r="AH70" s="32">
        <v>0</v>
      </c>
      <c r="AI70" s="37">
        <v>0</v>
      </c>
      <c r="AJ70" s="32">
        <v>0</v>
      </c>
      <c r="AK70" s="32">
        <v>0</v>
      </c>
      <c r="AL70" s="37" t="s">
        <v>398</v>
      </c>
      <c r="AM70" t="s">
        <v>41</v>
      </c>
      <c r="AN70" s="34">
        <v>8</v>
      </c>
      <c r="AX70"/>
      <c r="AY70"/>
    </row>
    <row r="71" spans="1:51" x14ac:dyDescent="0.25">
      <c r="A71" t="s">
        <v>305</v>
      </c>
      <c r="B71" t="s">
        <v>164</v>
      </c>
      <c r="C71" t="s">
        <v>202</v>
      </c>
      <c r="D71" t="s">
        <v>249</v>
      </c>
      <c r="E71" s="32">
        <v>38.233333333333334</v>
      </c>
      <c r="F71" s="32">
        <v>157.46422222222222</v>
      </c>
      <c r="G71" s="32">
        <v>46.715555555555561</v>
      </c>
      <c r="H71" s="37">
        <v>0.29667409457386446</v>
      </c>
      <c r="I71" s="32">
        <v>142.13444444444443</v>
      </c>
      <c r="J71" s="32">
        <v>46.715555555555561</v>
      </c>
      <c r="K71" s="37">
        <v>0.32867160200436213</v>
      </c>
      <c r="L71" s="32">
        <v>52.44655555555557</v>
      </c>
      <c r="M71" s="32">
        <v>13.01888888888889</v>
      </c>
      <c r="N71" s="37">
        <v>0.24823153305269488</v>
      </c>
      <c r="O71" s="32">
        <v>42.366777777777791</v>
      </c>
      <c r="P71" s="32">
        <v>13.01888888888889</v>
      </c>
      <c r="Q71" s="37">
        <v>0.3072900412010458</v>
      </c>
      <c r="R71" s="32">
        <v>4.7464444444444442</v>
      </c>
      <c r="S71" s="32">
        <v>0</v>
      </c>
      <c r="T71" s="37">
        <v>0</v>
      </c>
      <c r="U71" s="32">
        <v>5.333333333333333</v>
      </c>
      <c r="V71" s="32">
        <v>0</v>
      </c>
      <c r="W71" s="37">
        <v>0</v>
      </c>
      <c r="X71" s="32">
        <v>11.954777777777771</v>
      </c>
      <c r="Y71" s="32">
        <v>8.8377777777777773</v>
      </c>
      <c r="Z71" s="37">
        <v>0.73926742446069948</v>
      </c>
      <c r="AA71" s="32">
        <v>5.25</v>
      </c>
      <c r="AB71" s="32">
        <v>0</v>
      </c>
      <c r="AC71" s="37">
        <v>0</v>
      </c>
      <c r="AD71" s="32">
        <v>76.817666666666653</v>
      </c>
      <c r="AE71" s="32">
        <v>24.858888888888892</v>
      </c>
      <c r="AF71" s="37">
        <v>0.32360900776586415</v>
      </c>
      <c r="AG71" s="32">
        <v>10.995222222222223</v>
      </c>
      <c r="AH71" s="32">
        <v>0</v>
      </c>
      <c r="AI71" s="37">
        <v>0</v>
      </c>
      <c r="AJ71" s="32">
        <v>0</v>
      </c>
      <c r="AK71" s="32">
        <v>0</v>
      </c>
      <c r="AL71" s="37" t="s">
        <v>398</v>
      </c>
      <c r="AM71" t="s">
        <v>67</v>
      </c>
      <c r="AN71" s="34">
        <v>8</v>
      </c>
      <c r="AX71"/>
      <c r="AY71"/>
    </row>
    <row r="72" spans="1:51" x14ac:dyDescent="0.25">
      <c r="A72" t="s">
        <v>305</v>
      </c>
      <c r="B72" t="s">
        <v>151</v>
      </c>
      <c r="C72" t="s">
        <v>228</v>
      </c>
      <c r="D72" t="s">
        <v>258</v>
      </c>
      <c r="E72" s="32">
        <v>76.711111111111109</v>
      </c>
      <c r="F72" s="32">
        <v>267.69211111111105</v>
      </c>
      <c r="G72" s="32">
        <v>102.06888888888889</v>
      </c>
      <c r="H72" s="37">
        <v>0.38129210631284954</v>
      </c>
      <c r="I72" s="32">
        <v>255.97144444444439</v>
      </c>
      <c r="J72" s="32">
        <v>102.06888888888889</v>
      </c>
      <c r="K72" s="37">
        <v>0.3987510759663731</v>
      </c>
      <c r="L72" s="32">
        <v>82.464666666666631</v>
      </c>
      <c r="M72" s="32">
        <v>22.091111111111108</v>
      </c>
      <c r="N72" s="37">
        <v>0.26788577464826696</v>
      </c>
      <c r="O72" s="32">
        <v>70.743999999999971</v>
      </c>
      <c r="P72" s="32">
        <v>22.091111111111108</v>
      </c>
      <c r="Q72" s="37">
        <v>0.31226833528088765</v>
      </c>
      <c r="R72" s="32">
        <v>8.4706666666666663</v>
      </c>
      <c r="S72" s="32">
        <v>0</v>
      </c>
      <c r="T72" s="37">
        <v>0</v>
      </c>
      <c r="U72" s="32">
        <v>3.25</v>
      </c>
      <c r="V72" s="32">
        <v>0</v>
      </c>
      <c r="W72" s="37">
        <v>0</v>
      </c>
      <c r="X72" s="32">
        <v>22.603111111111104</v>
      </c>
      <c r="Y72" s="32">
        <v>3.7155555555555559</v>
      </c>
      <c r="Z72" s="37">
        <v>0.16438248422046137</v>
      </c>
      <c r="AA72" s="32">
        <v>0</v>
      </c>
      <c r="AB72" s="32">
        <v>0</v>
      </c>
      <c r="AC72" s="37" t="s">
        <v>398</v>
      </c>
      <c r="AD72" s="32">
        <v>162.62433333333331</v>
      </c>
      <c r="AE72" s="32">
        <v>76.262222222222221</v>
      </c>
      <c r="AF72" s="37">
        <v>0.46894717819323206</v>
      </c>
      <c r="AG72" s="32">
        <v>0</v>
      </c>
      <c r="AH72" s="32">
        <v>0</v>
      </c>
      <c r="AI72" s="37" t="s">
        <v>398</v>
      </c>
      <c r="AJ72" s="32">
        <v>0</v>
      </c>
      <c r="AK72" s="32">
        <v>0</v>
      </c>
      <c r="AL72" s="37" t="s">
        <v>398</v>
      </c>
      <c r="AM72" t="s">
        <v>54</v>
      </c>
      <c r="AN72" s="34">
        <v>8</v>
      </c>
      <c r="AX72"/>
      <c r="AY72"/>
    </row>
    <row r="73" spans="1:51" x14ac:dyDescent="0.25">
      <c r="A73" t="s">
        <v>305</v>
      </c>
      <c r="B73" t="s">
        <v>119</v>
      </c>
      <c r="C73" t="s">
        <v>215</v>
      </c>
      <c r="D73" t="s">
        <v>255</v>
      </c>
      <c r="E73" s="32">
        <v>108.32222222222222</v>
      </c>
      <c r="F73" s="32">
        <v>384.79233333333326</v>
      </c>
      <c r="G73" s="32">
        <v>54.62555555555555</v>
      </c>
      <c r="H73" s="37">
        <v>0.14196113285925369</v>
      </c>
      <c r="I73" s="32">
        <v>358.05788888888884</v>
      </c>
      <c r="J73" s="32">
        <v>54.62555555555555</v>
      </c>
      <c r="K73" s="37">
        <v>0.15256068152853</v>
      </c>
      <c r="L73" s="32">
        <v>98.200999999999979</v>
      </c>
      <c r="M73" s="32">
        <v>1.3322222222222222</v>
      </c>
      <c r="N73" s="37">
        <v>1.3566279592083813E-2</v>
      </c>
      <c r="O73" s="32">
        <v>83.594555555555544</v>
      </c>
      <c r="P73" s="32">
        <v>1.3322222222222222</v>
      </c>
      <c r="Q73" s="37">
        <v>1.5936710391825093E-2</v>
      </c>
      <c r="R73" s="32">
        <v>9.2731111111111098</v>
      </c>
      <c r="S73" s="32">
        <v>0</v>
      </c>
      <c r="T73" s="37">
        <v>0</v>
      </c>
      <c r="U73" s="32">
        <v>5.333333333333333</v>
      </c>
      <c r="V73" s="32">
        <v>0</v>
      </c>
      <c r="W73" s="37">
        <v>0</v>
      </c>
      <c r="X73" s="32">
        <v>23.146444444444441</v>
      </c>
      <c r="Y73" s="32">
        <v>3.1788888888888884</v>
      </c>
      <c r="Z73" s="37">
        <v>0.13733810808475505</v>
      </c>
      <c r="AA73" s="32">
        <v>12.127999999999997</v>
      </c>
      <c r="AB73" s="32">
        <v>0</v>
      </c>
      <c r="AC73" s="37">
        <v>0</v>
      </c>
      <c r="AD73" s="32">
        <v>232.6151111111111</v>
      </c>
      <c r="AE73" s="32">
        <v>50.114444444444437</v>
      </c>
      <c r="AF73" s="37">
        <v>0.21543933326200262</v>
      </c>
      <c r="AG73" s="32">
        <v>18.701777777777775</v>
      </c>
      <c r="AH73" s="32">
        <v>0</v>
      </c>
      <c r="AI73" s="37">
        <v>0</v>
      </c>
      <c r="AJ73" s="32">
        <v>0</v>
      </c>
      <c r="AK73" s="32">
        <v>0</v>
      </c>
      <c r="AL73" s="37" t="s">
        <v>398</v>
      </c>
      <c r="AM73" t="s">
        <v>21</v>
      </c>
      <c r="AN73" s="34">
        <v>8</v>
      </c>
      <c r="AX73"/>
      <c r="AY73"/>
    </row>
    <row r="74" spans="1:51" x14ac:dyDescent="0.25">
      <c r="A74" t="s">
        <v>305</v>
      </c>
      <c r="B74" t="s">
        <v>135</v>
      </c>
      <c r="C74" t="s">
        <v>224</v>
      </c>
      <c r="D74" t="s">
        <v>249</v>
      </c>
      <c r="E74" s="32">
        <v>99.1</v>
      </c>
      <c r="F74" s="32">
        <v>330.29911111111107</v>
      </c>
      <c r="G74" s="32">
        <v>29.679111111111112</v>
      </c>
      <c r="H74" s="37">
        <v>8.9855255774900333E-2</v>
      </c>
      <c r="I74" s="32">
        <v>308.35344444444439</v>
      </c>
      <c r="J74" s="32">
        <v>26.559111111111115</v>
      </c>
      <c r="K74" s="37">
        <v>8.6132039675970717E-2</v>
      </c>
      <c r="L74" s="32">
        <v>82.332222222222228</v>
      </c>
      <c r="M74" s="32">
        <v>3.6168888888888886</v>
      </c>
      <c r="N74" s="37">
        <v>4.3930417414539999E-2</v>
      </c>
      <c r="O74" s="32">
        <v>61.769111111111123</v>
      </c>
      <c r="P74" s="32">
        <v>1.016888888888889</v>
      </c>
      <c r="Q74" s="37">
        <v>1.6462741175920361E-2</v>
      </c>
      <c r="R74" s="32">
        <v>14.86311111111111</v>
      </c>
      <c r="S74" s="32">
        <v>2.5999999999999996</v>
      </c>
      <c r="T74" s="37">
        <v>0.1749297290831888</v>
      </c>
      <c r="U74" s="32">
        <v>5.7</v>
      </c>
      <c r="V74" s="32">
        <v>0</v>
      </c>
      <c r="W74" s="37">
        <v>0</v>
      </c>
      <c r="X74" s="32">
        <v>48.042777777777793</v>
      </c>
      <c r="Y74" s="32">
        <v>0.43333333333333335</v>
      </c>
      <c r="Z74" s="37">
        <v>9.0197393526602419E-3</v>
      </c>
      <c r="AA74" s="32">
        <v>1.3825555555555555</v>
      </c>
      <c r="AB74" s="32">
        <v>0.52000000000000013</v>
      </c>
      <c r="AC74" s="37">
        <v>0.37611508478662714</v>
      </c>
      <c r="AD74" s="32">
        <v>124.39988888888885</v>
      </c>
      <c r="AE74" s="32">
        <v>25.108888888888892</v>
      </c>
      <c r="AF74" s="37">
        <v>0.20184012311550839</v>
      </c>
      <c r="AG74" s="32">
        <v>74.141666666666637</v>
      </c>
      <c r="AH74" s="32">
        <v>0</v>
      </c>
      <c r="AI74" s="37">
        <v>0</v>
      </c>
      <c r="AJ74" s="32">
        <v>0</v>
      </c>
      <c r="AK74" s="32">
        <v>0</v>
      </c>
      <c r="AL74" s="37" t="s">
        <v>398</v>
      </c>
      <c r="AM74" t="s">
        <v>38</v>
      </c>
      <c r="AN74" s="34">
        <v>8</v>
      </c>
      <c r="AX74"/>
      <c r="AY74"/>
    </row>
    <row r="75" spans="1:51" x14ac:dyDescent="0.25">
      <c r="A75" t="s">
        <v>305</v>
      </c>
      <c r="B75" t="s">
        <v>149</v>
      </c>
      <c r="C75" t="s">
        <v>209</v>
      </c>
      <c r="D75" t="s">
        <v>241</v>
      </c>
      <c r="E75" s="32">
        <v>47.12222222222222</v>
      </c>
      <c r="F75" s="32">
        <v>161.30833333333334</v>
      </c>
      <c r="G75" s="32">
        <v>0</v>
      </c>
      <c r="H75" s="37">
        <v>0</v>
      </c>
      <c r="I75" s="32">
        <v>150.58622222222223</v>
      </c>
      <c r="J75" s="32">
        <v>0</v>
      </c>
      <c r="K75" s="37">
        <v>0</v>
      </c>
      <c r="L75" s="32">
        <v>34.733777777777767</v>
      </c>
      <c r="M75" s="32">
        <v>0</v>
      </c>
      <c r="N75" s="37">
        <v>0</v>
      </c>
      <c r="O75" s="32">
        <v>25.75599999999999</v>
      </c>
      <c r="P75" s="32">
        <v>0</v>
      </c>
      <c r="Q75" s="37">
        <v>0</v>
      </c>
      <c r="R75" s="32">
        <v>4.9111111111111114</v>
      </c>
      <c r="S75" s="32">
        <v>0</v>
      </c>
      <c r="T75" s="37">
        <v>0</v>
      </c>
      <c r="U75" s="32">
        <v>4.0666666666666664</v>
      </c>
      <c r="V75" s="32">
        <v>0</v>
      </c>
      <c r="W75" s="37">
        <v>0</v>
      </c>
      <c r="X75" s="32">
        <v>13.274888888888889</v>
      </c>
      <c r="Y75" s="32">
        <v>0</v>
      </c>
      <c r="Z75" s="37">
        <v>0</v>
      </c>
      <c r="AA75" s="32">
        <v>1.7443333333333335</v>
      </c>
      <c r="AB75" s="32">
        <v>0</v>
      </c>
      <c r="AC75" s="37">
        <v>0</v>
      </c>
      <c r="AD75" s="32">
        <v>86.881888888888895</v>
      </c>
      <c r="AE75" s="32">
        <v>0</v>
      </c>
      <c r="AF75" s="37">
        <v>0</v>
      </c>
      <c r="AG75" s="32">
        <v>24.673444444444449</v>
      </c>
      <c r="AH75" s="32">
        <v>0</v>
      </c>
      <c r="AI75" s="37">
        <v>0</v>
      </c>
      <c r="AJ75" s="32">
        <v>0</v>
      </c>
      <c r="AK75" s="32">
        <v>0</v>
      </c>
      <c r="AL75" s="37" t="s">
        <v>398</v>
      </c>
      <c r="AM75" t="s">
        <v>52</v>
      </c>
      <c r="AN75" s="34">
        <v>8</v>
      </c>
      <c r="AX75"/>
      <c r="AY75"/>
    </row>
    <row r="76" spans="1:51" x14ac:dyDescent="0.25">
      <c r="A76" t="s">
        <v>305</v>
      </c>
      <c r="B76" t="s">
        <v>182</v>
      </c>
      <c r="C76" t="s">
        <v>225</v>
      </c>
      <c r="D76" t="s">
        <v>244</v>
      </c>
      <c r="E76" s="32">
        <v>48.833333333333336</v>
      </c>
      <c r="F76" s="32">
        <v>401.95211111111109</v>
      </c>
      <c r="G76" s="32">
        <v>0</v>
      </c>
      <c r="H76" s="37">
        <v>0</v>
      </c>
      <c r="I76" s="32">
        <v>374.3224444444445</v>
      </c>
      <c r="J76" s="32">
        <v>0</v>
      </c>
      <c r="K76" s="37">
        <v>0</v>
      </c>
      <c r="L76" s="32">
        <v>183.83388888888894</v>
      </c>
      <c r="M76" s="32">
        <v>0</v>
      </c>
      <c r="N76" s="37">
        <v>0</v>
      </c>
      <c r="O76" s="32">
        <v>156.20422222222228</v>
      </c>
      <c r="P76" s="32">
        <v>0</v>
      </c>
      <c r="Q76" s="37">
        <v>0</v>
      </c>
      <c r="R76" s="32">
        <v>22.562999999999981</v>
      </c>
      <c r="S76" s="32">
        <v>0</v>
      </c>
      <c r="T76" s="37">
        <v>0</v>
      </c>
      <c r="U76" s="32">
        <v>5.0666666666666664</v>
      </c>
      <c r="V76" s="32">
        <v>0</v>
      </c>
      <c r="W76" s="37">
        <v>0</v>
      </c>
      <c r="X76" s="32">
        <v>23.614111111111114</v>
      </c>
      <c r="Y76" s="32">
        <v>0</v>
      </c>
      <c r="Z76" s="37">
        <v>0</v>
      </c>
      <c r="AA76" s="32">
        <v>0</v>
      </c>
      <c r="AB76" s="32">
        <v>0</v>
      </c>
      <c r="AC76" s="37" t="s">
        <v>398</v>
      </c>
      <c r="AD76" s="32">
        <v>180.62077777777776</v>
      </c>
      <c r="AE76" s="32">
        <v>0</v>
      </c>
      <c r="AF76" s="37">
        <v>0</v>
      </c>
      <c r="AG76" s="32">
        <v>13.883333333333333</v>
      </c>
      <c r="AH76" s="32">
        <v>0</v>
      </c>
      <c r="AI76" s="37">
        <v>0</v>
      </c>
      <c r="AJ76" s="32">
        <v>0</v>
      </c>
      <c r="AK76" s="32">
        <v>0</v>
      </c>
      <c r="AL76" s="37" t="s">
        <v>398</v>
      </c>
      <c r="AM76" t="s">
        <v>85</v>
      </c>
      <c r="AN76" s="34">
        <v>8</v>
      </c>
      <c r="AX76"/>
      <c r="AY76"/>
    </row>
    <row r="77" spans="1:51" x14ac:dyDescent="0.25">
      <c r="A77" t="s">
        <v>305</v>
      </c>
      <c r="B77" t="s">
        <v>139</v>
      </c>
      <c r="C77" t="s">
        <v>198</v>
      </c>
      <c r="D77" t="s">
        <v>248</v>
      </c>
      <c r="E77" s="32">
        <v>100.38888888888889</v>
      </c>
      <c r="F77" s="32">
        <v>304.77844444444446</v>
      </c>
      <c r="G77" s="32">
        <v>49.672777777777775</v>
      </c>
      <c r="H77" s="37">
        <v>0.16297995702524892</v>
      </c>
      <c r="I77" s="32">
        <v>270.71377777777775</v>
      </c>
      <c r="J77" s="32">
        <v>46.552777777777777</v>
      </c>
      <c r="K77" s="37">
        <v>0.17196309016821376</v>
      </c>
      <c r="L77" s="32">
        <v>77.984222222222186</v>
      </c>
      <c r="M77" s="32">
        <v>15.429888888888886</v>
      </c>
      <c r="N77" s="37">
        <v>0.1978591111022458</v>
      </c>
      <c r="O77" s="32">
        <v>62.810666666666634</v>
      </c>
      <c r="P77" s="32">
        <v>12.82988888888889</v>
      </c>
      <c r="Q77" s="37">
        <v>0.20426289943675538</v>
      </c>
      <c r="R77" s="32">
        <v>14.220222222222226</v>
      </c>
      <c r="S77" s="32">
        <v>2.5999999999999961</v>
      </c>
      <c r="T77" s="37">
        <v>0.18283821162350924</v>
      </c>
      <c r="U77" s="32">
        <v>0.95333333333333348</v>
      </c>
      <c r="V77" s="32">
        <v>0</v>
      </c>
      <c r="W77" s="37">
        <v>0</v>
      </c>
      <c r="X77" s="32">
        <v>33.044111111111114</v>
      </c>
      <c r="Y77" s="32">
        <v>2.7587777777777776</v>
      </c>
      <c r="Z77" s="37">
        <v>8.348772852449754E-2</v>
      </c>
      <c r="AA77" s="32">
        <v>18.891111111111112</v>
      </c>
      <c r="AB77" s="32">
        <v>0.52000000000000079</v>
      </c>
      <c r="AC77" s="37">
        <v>2.7526173391365764E-2</v>
      </c>
      <c r="AD77" s="32">
        <v>152.20944444444447</v>
      </c>
      <c r="AE77" s="32">
        <v>30.964111111111112</v>
      </c>
      <c r="AF77" s="37">
        <v>0.2034309449333338</v>
      </c>
      <c r="AG77" s="32">
        <v>22.649555555555555</v>
      </c>
      <c r="AH77" s="32">
        <v>0</v>
      </c>
      <c r="AI77" s="37">
        <v>0</v>
      </c>
      <c r="AJ77" s="32">
        <v>0</v>
      </c>
      <c r="AK77" s="32">
        <v>0</v>
      </c>
      <c r="AL77" s="37" t="s">
        <v>398</v>
      </c>
      <c r="AM77" t="s">
        <v>42</v>
      </c>
      <c r="AN77" s="34">
        <v>8</v>
      </c>
      <c r="AX77"/>
      <c r="AY77"/>
    </row>
    <row r="78" spans="1:51" x14ac:dyDescent="0.25">
      <c r="A78" t="s">
        <v>305</v>
      </c>
      <c r="B78" t="s">
        <v>175</v>
      </c>
      <c r="C78" t="s">
        <v>233</v>
      </c>
      <c r="D78" t="s">
        <v>241</v>
      </c>
      <c r="E78" s="32">
        <v>100.84444444444445</v>
      </c>
      <c r="F78" s="32">
        <v>544.841888888889</v>
      </c>
      <c r="G78" s="32">
        <v>106.44755555555554</v>
      </c>
      <c r="H78" s="37">
        <v>0.19537329586136806</v>
      </c>
      <c r="I78" s="32">
        <v>486.19911111111122</v>
      </c>
      <c r="J78" s="32">
        <v>106.44755555555554</v>
      </c>
      <c r="K78" s="37">
        <v>0.21893819450284649</v>
      </c>
      <c r="L78" s="32">
        <v>154.41066666666669</v>
      </c>
      <c r="M78" s="32">
        <v>1.9015555555555561</v>
      </c>
      <c r="N78" s="37">
        <v>1.2314923551625681E-2</v>
      </c>
      <c r="O78" s="32">
        <v>101.42166666666668</v>
      </c>
      <c r="P78" s="32">
        <v>1.9015555555555561</v>
      </c>
      <c r="Q78" s="37">
        <v>1.8749007170284677E-2</v>
      </c>
      <c r="R78" s="32">
        <v>48.155666666666676</v>
      </c>
      <c r="S78" s="32">
        <v>0</v>
      </c>
      <c r="T78" s="37">
        <v>0</v>
      </c>
      <c r="U78" s="32">
        <v>4.833333333333333</v>
      </c>
      <c r="V78" s="32">
        <v>0</v>
      </c>
      <c r="W78" s="37">
        <v>0</v>
      </c>
      <c r="X78" s="32">
        <v>74.687444444444438</v>
      </c>
      <c r="Y78" s="32">
        <v>37.042333333333325</v>
      </c>
      <c r="Z78" s="37">
        <v>0.49596466459482252</v>
      </c>
      <c r="AA78" s="32">
        <v>5.6537777777777789</v>
      </c>
      <c r="AB78" s="32">
        <v>0</v>
      </c>
      <c r="AC78" s="37">
        <v>0</v>
      </c>
      <c r="AD78" s="32">
        <v>306.24566666666675</v>
      </c>
      <c r="AE78" s="32">
        <v>67.50366666666666</v>
      </c>
      <c r="AF78" s="37">
        <v>0.22042325496850559</v>
      </c>
      <c r="AG78" s="32">
        <v>3.8443333333333327</v>
      </c>
      <c r="AH78" s="32">
        <v>0</v>
      </c>
      <c r="AI78" s="37">
        <v>0</v>
      </c>
      <c r="AJ78" s="32">
        <v>0</v>
      </c>
      <c r="AK78" s="32">
        <v>0</v>
      </c>
      <c r="AL78" s="37" t="s">
        <v>398</v>
      </c>
      <c r="AM78" t="s">
        <v>78</v>
      </c>
      <c r="AN78" s="34">
        <v>8</v>
      </c>
      <c r="AX78"/>
      <c r="AY78"/>
    </row>
    <row r="79" spans="1:51" x14ac:dyDescent="0.25">
      <c r="A79" t="s">
        <v>305</v>
      </c>
      <c r="B79" t="s">
        <v>178</v>
      </c>
      <c r="C79" t="s">
        <v>234</v>
      </c>
      <c r="D79" t="s">
        <v>254</v>
      </c>
      <c r="E79" s="32">
        <v>25.888888888888889</v>
      </c>
      <c r="F79" s="32">
        <v>77.11444444444443</v>
      </c>
      <c r="G79" s="32">
        <v>0.56977777777777783</v>
      </c>
      <c r="H79" s="37">
        <v>7.3887295938215945E-3</v>
      </c>
      <c r="I79" s="32">
        <v>71.358888888888885</v>
      </c>
      <c r="J79" s="32">
        <v>0.56977777777777783</v>
      </c>
      <c r="K79" s="37">
        <v>7.9846783862479193E-3</v>
      </c>
      <c r="L79" s="32">
        <v>17.623333333333331</v>
      </c>
      <c r="M79" s="32">
        <v>0.48088888888888892</v>
      </c>
      <c r="N79" s="37">
        <v>2.728705630162033E-2</v>
      </c>
      <c r="O79" s="32">
        <v>11.867777777777777</v>
      </c>
      <c r="P79" s="32">
        <v>0.48088888888888892</v>
      </c>
      <c r="Q79" s="37">
        <v>4.0520550510251857E-2</v>
      </c>
      <c r="R79" s="32">
        <v>0</v>
      </c>
      <c r="S79" s="32">
        <v>0</v>
      </c>
      <c r="T79" s="37" t="s">
        <v>398</v>
      </c>
      <c r="U79" s="32">
        <v>5.7555555555555555</v>
      </c>
      <c r="V79" s="32">
        <v>0</v>
      </c>
      <c r="W79" s="37">
        <v>0</v>
      </c>
      <c r="X79" s="32">
        <v>15.02466666666666</v>
      </c>
      <c r="Y79" s="32">
        <v>0</v>
      </c>
      <c r="Z79" s="37">
        <v>0</v>
      </c>
      <c r="AA79" s="32">
        <v>0</v>
      </c>
      <c r="AB79" s="32">
        <v>0</v>
      </c>
      <c r="AC79" s="37" t="s">
        <v>398</v>
      </c>
      <c r="AD79" s="32">
        <v>44.466444444444441</v>
      </c>
      <c r="AE79" s="32">
        <v>8.8888888888888892E-2</v>
      </c>
      <c r="AF79" s="37">
        <v>1.9990104898075455E-3</v>
      </c>
      <c r="AG79" s="32">
        <v>0</v>
      </c>
      <c r="AH79" s="32">
        <v>0</v>
      </c>
      <c r="AI79" s="37" t="s">
        <v>398</v>
      </c>
      <c r="AJ79" s="32">
        <v>0</v>
      </c>
      <c r="AK79" s="32">
        <v>0</v>
      </c>
      <c r="AL79" s="37" t="s">
        <v>398</v>
      </c>
      <c r="AM79" t="s">
        <v>81</v>
      </c>
      <c r="AN79" s="34">
        <v>8</v>
      </c>
      <c r="AX79"/>
      <c r="AY79"/>
    </row>
    <row r="80" spans="1:51" x14ac:dyDescent="0.25">
      <c r="A80" t="s">
        <v>305</v>
      </c>
      <c r="B80" t="s">
        <v>103</v>
      </c>
      <c r="C80" t="s">
        <v>206</v>
      </c>
      <c r="D80" t="s">
        <v>249</v>
      </c>
      <c r="E80" s="32">
        <v>57.7</v>
      </c>
      <c r="F80" s="32">
        <v>198.50177777777776</v>
      </c>
      <c r="G80" s="32">
        <v>65.714222222222205</v>
      </c>
      <c r="H80" s="37">
        <v>0.33105105131999929</v>
      </c>
      <c r="I80" s="32">
        <v>182.25811111111111</v>
      </c>
      <c r="J80" s="32">
        <v>62.594222222222207</v>
      </c>
      <c r="K80" s="37">
        <v>0.34343723766599621</v>
      </c>
      <c r="L80" s="32">
        <v>58.361111111111086</v>
      </c>
      <c r="M80" s="32">
        <v>19.727444444444444</v>
      </c>
      <c r="N80" s="37">
        <v>0.3380237981913376</v>
      </c>
      <c r="O80" s="32">
        <v>42.637444444444434</v>
      </c>
      <c r="P80" s="32">
        <v>17.127444444444446</v>
      </c>
      <c r="Q80" s="37">
        <v>0.4016996015500201</v>
      </c>
      <c r="R80" s="32">
        <v>15.723666666666656</v>
      </c>
      <c r="S80" s="32">
        <v>2.5999999999999961</v>
      </c>
      <c r="T80" s="37">
        <v>0.16535583303300744</v>
      </c>
      <c r="U80" s="32">
        <v>0</v>
      </c>
      <c r="V80" s="32">
        <v>0</v>
      </c>
      <c r="W80" s="37" t="s">
        <v>398</v>
      </c>
      <c r="X80" s="32">
        <v>20.212444444444447</v>
      </c>
      <c r="Y80" s="32">
        <v>5.4987777777777787</v>
      </c>
      <c r="Z80" s="37">
        <v>0.27204912265271119</v>
      </c>
      <c r="AA80" s="32">
        <v>0.52000000000000079</v>
      </c>
      <c r="AB80" s="32">
        <v>0.52000000000000079</v>
      </c>
      <c r="AC80" s="37">
        <v>1</v>
      </c>
      <c r="AD80" s="32">
        <v>101.53566666666667</v>
      </c>
      <c r="AE80" s="32">
        <v>39.967999999999982</v>
      </c>
      <c r="AF80" s="37">
        <v>0.39363507732914849</v>
      </c>
      <c r="AG80" s="32">
        <v>17.872555555555561</v>
      </c>
      <c r="AH80" s="32">
        <v>0</v>
      </c>
      <c r="AI80" s="37">
        <v>0</v>
      </c>
      <c r="AJ80" s="32">
        <v>0</v>
      </c>
      <c r="AK80" s="32">
        <v>0</v>
      </c>
      <c r="AL80" s="37" t="s">
        <v>398</v>
      </c>
      <c r="AM80" t="s">
        <v>4</v>
      </c>
      <c r="AN80" s="34">
        <v>8</v>
      </c>
      <c r="AX80"/>
      <c r="AY80"/>
    </row>
    <row r="81" spans="1:51" x14ac:dyDescent="0.25">
      <c r="A81" t="s">
        <v>305</v>
      </c>
      <c r="B81" t="s">
        <v>106</v>
      </c>
      <c r="C81" t="s">
        <v>209</v>
      </c>
      <c r="D81" t="s">
        <v>241</v>
      </c>
      <c r="E81" s="32">
        <v>65</v>
      </c>
      <c r="F81" s="32">
        <v>251.03844444444451</v>
      </c>
      <c r="G81" s="32">
        <v>0</v>
      </c>
      <c r="H81" s="37">
        <v>0</v>
      </c>
      <c r="I81" s="32">
        <v>227.90377777777783</v>
      </c>
      <c r="J81" s="32">
        <v>0</v>
      </c>
      <c r="K81" s="37">
        <v>0</v>
      </c>
      <c r="L81" s="32">
        <v>78.024888888888896</v>
      </c>
      <c r="M81" s="32">
        <v>0</v>
      </c>
      <c r="N81" s="37">
        <v>0</v>
      </c>
      <c r="O81" s="32">
        <v>58.637111111111111</v>
      </c>
      <c r="P81" s="32">
        <v>0</v>
      </c>
      <c r="Q81" s="37">
        <v>0</v>
      </c>
      <c r="R81" s="32">
        <v>11.654444444444445</v>
      </c>
      <c r="S81" s="32">
        <v>0</v>
      </c>
      <c r="T81" s="37">
        <v>0</v>
      </c>
      <c r="U81" s="32">
        <v>7.7333333333333334</v>
      </c>
      <c r="V81" s="32">
        <v>0</v>
      </c>
      <c r="W81" s="37">
        <v>0</v>
      </c>
      <c r="X81" s="32">
        <v>31.20888888888889</v>
      </c>
      <c r="Y81" s="32">
        <v>0</v>
      </c>
      <c r="Z81" s="37">
        <v>0</v>
      </c>
      <c r="AA81" s="32">
        <v>3.7468888888888885</v>
      </c>
      <c r="AB81" s="32">
        <v>0</v>
      </c>
      <c r="AC81" s="37">
        <v>0</v>
      </c>
      <c r="AD81" s="32">
        <v>100.95577777777783</v>
      </c>
      <c r="AE81" s="32">
        <v>0</v>
      </c>
      <c r="AF81" s="37">
        <v>0</v>
      </c>
      <c r="AG81" s="32">
        <v>36.835333333333324</v>
      </c>
      <c r="AH81" s="32">
        <v>0</v>
      </c>
      <c r="AI81" s="37">
        <v>0</v>
      </c>
      <c r="AJ81" s="32">
        <v>0.26666666666666666</v>
      </c>
      <c r="AK81" s="32">
        <v>0</v>
      </c>
      <c r="AL81" s="37">
        <v>0</v>
      </c>
      <c r="AM81" t="s">
        <v>7</v>
      </c>
      <c r="AN81" s="34">
        <v>8</v>
      </c>
      <c r="AX81"/>
      <c r="AY81"/>
    </row>
    <row r="82" spans="1:51" x14ac:dyDescent="0.25">
      <c r="A82" t="s">
        <v>305</v>
      </c>
      <c r="B82" t="s">
        <v>125</v>
      </c>
      <c r="C82" t="s">
        <v>206</v>
      </c>
      <c r="D82" t="s">
        <v>249</v>
      </c>
      <c r="E82" s="32">
        <v>157.47777777777779</v>
      </c>
      <c r="F82" s="32">
        <v>576.04377777777756</v>
      </c>
      <c r="G82" s="32">
        <v>0</v>
      </c>
      <c r="H82" s="37">
        <v>0</v>
      </c>
      <c r="I82" s="32">
        <v>532.53055555555534</v>
      </c>
      <c r="J82" s="32">
        <v>0</v>
      </c>
      <c r="K82" s="37">
        <v>0</v>
      </c>
      <c r="L82" s="32">
        <v>171.34266666666664</v>
      </c>
      <c r="M82" s="32">
        <v>0</v>
      </c>
      <c r="N82" s="37">
        <v>0</v>
      </c>
      <c r="O82" s="32">
        <v>128.0961111111111</v>
      </c>
      <c r="P82" s="32">
        <v>0</v>
      </c>
      <c r="Q82" s="37">
        <v>0</v>
      </c>
      <c r="R82" s="32">
        <v>37.690999999999995</v>
      </c>
      <c r="S82" s="32">
        <v>0</v>
      </c>
      <c r="T82" s="37">
        <v>0</v>
      </c>
      <c r="U82" s="32">
        <v>5.5555555555555554</v>
      </c>
      <c r="V82" s="32">
        <v>0</v>
      </c>
      <c r="W82" s="37">
        <v>0</v>
      </c>
      <c r="X82" s="32">
        <v>53.250777777777778</v>
      </c>
      <c r="Y82" s="32">
        <v>0</v>
      </c>
      <c r="Z82" s="37">
        <v>0</v>
      </c>
      <c r="AA82" s="32">
        <v>0.26666666666666666</v>
      </c>
      <c r="AB82" s="32">
        <v>0</v>
      </c>
      <c r="AC82" s="37">
        <v>0</v>
      </c>
      <c r="AD82" s="32">
        <v>297.40999999999985</v>
      </c>
      <c r="AE82" s="32">
        <v>0</v>
      </c>
      <c r="AF82" s="37">
        <v>0</v>
      </c>
      <c r="AG82" s="32">
        <v>53.773666666666635</v>
      </c>
      <c r="AH82" s="32">
        <v>0</v>
      </c>
      <c r="AI82" s="37">
        <v>0</v>
      </c>
      <c r="AJ82" s="32">
        <v>0</v>
      </c>
      <c r="AK82" s="32">
        <v>0</v>
      </c>
      <c r="AL82" s="37" t="s">
        <v>398</v>
      </c>
      <c r="AM82" t="s">
        <v>27</v>
      </c>
      <c r="AN82" s="34">
        <v>8</v>
      </c>
      <c r="AX82"/>
      <c r="AY82"/>
    </row>
    <row r="83" spans="1:51" x14ac:dyDescent="0.25">
      <c r="A83" t="s">
        <v>305</v>
      </c>
      <c r="B83" t="s">
        <v>173</v>
      </c>
      <c r="C83" t="s">
        <v>219</v>
      </c>
      <c r="D83" t="s">
        <v>254</v>
      </c>
      <c r="E83" s="32">
        <v>73.922222222222217</v>
      </c>
      <c r="F83" s="32">
        <v>310.84155555555554</v>
      </c>
      <c r="G83" s="32">
        <v>0</v>
      </c>
      <c r="H83" s="37">
        <v>0</v>
      </c>
      <c r="I83" s="32">
        <v>277.22277777777776</v>
      </c>
      <c r="J83" s="32">
        <v>0</v>
      </c>
      <c r="K83" s="37">
        <v>0</v>
      </c>
      <c r="L83" s="32">
        <v>90.004666666666651</v>
      </c>
      <c r="M83" s="32">
        <v>0</v>
      </c>
      <c r="N83" s="37">
        <v>0</v>
      </c>
      <c r="O83" s="32">
        <v>58.132222222222197</v>
      </c>
      <c r="P83" s="32">
        <v>0</v>
      </c>
      <c r="Q83" s="37">
        <v>0</v>
      </c>
      <c r="R83" s="32">
        <v>27.621111111111116</v>
      </c>
      <c r="S83" s="32">
        <v>0</v>
      </c>
      <c r="T83" s="37">
        <v>0</v>
      </c>
      <c r="U83" s="32">
        <v>4.2513333333333341</v>
      </c>
      <c r="V83" s="32">
        <v>0</v>
      </c>
      <c r="W83" s="37">
        <v>0</v>
      </c>
      <c r="X83" s="32">
        <v>38.500333333333337</v>
      </c>
      <c r="Y83" s="32">
        <v>0</v>
      </c>
      <c r="Z83" s="37">
        <v>0</v>
      </c>
      <c r="AA83" s="32">
        <v>1.7463333333333335</v>
      </c>
      <c r="AB83" s="32">
        <v>0</v>
      </c>
      <c r="AC83" s="37">
        <v>0</v>
      </c>
      <c r="AD83" s="32">
        <v>131.97977777777774</v>
      </c>
      <c r="AE83" s="32">
        <v>0</v>
      </c>
      <c r="AF83" s="37">
        <v>0</v>
      </c>
      <c r="AG83" s="32">
        <v>48.610444444444461</v>
      </c>
      <c r="AH83" s="32">
        <v>0</v>
      </c>
      <c r="AI83" s="37">
        <v>0</v>
      </c>
      <c r="AJ83" s="32">
        <v>0</v>
      </c>
      <c r="AK83" s="32">
        <v>0</v>
      </c>
      <c r="AL83" s="37" t="s">
        <v>398</v>
      </c>
      <c r="AM83" t="s">
        <v>76</v>
      </c>
      <c r="AN83" s="34">
        <v>8</v>
      </c>
      <c r="AX83"/>
      <c r="AY83"/>
    </row>
    <row r="84" spans="1:51" x14ac:dyDescent="0.25">
      <c r="A84" t="s">
        <v>305</v>
      </c>
      <c r="B84" t="s">
        <v>154</v>
      </c>
      <c r="C84" t="s">
        <v>227</v>
      </c>
      <c r="D84" t="s">
        <v>245</v>
      </c>
      <c r="E84" s="32">
        <v>38.06666666666667</v>
      </c>
      <c r="F84" s="32">
        <v>139.23777777777781</v>
      </c>
      <c r="G84" s="32">
        <v>0</v>
      </c>
      <c r="H84" s="37">
        <v>0</v>
      </c>
      <c r="I84" s="32">
        <v>124.04177777777778</v>
      </c>
      <c r="J84" s="32">
        <v>0</v>
      </c>
      <c r="K84" s="37">
        <v>0</v>
      </c>
      <c r="L84" s="32">
        <v>27.251777777777779</v>
      </c>
      <c r="M84" s="32">
        <v>0</v>
      </c>
      <c r="N84" s="37">
        <v>0</v>
      </c>
      <c r="O84" s="32">
        <v>17.733555555555554</v>
      </c>
      <c r="P84" s="32">
        <v>0</v>
      </c>
      <c r="Q84" s="37">
        <v>0</v>
      </c>
      <c r="R84" s="32">
        <v>4.4237777777777776</v>
      </c>
      <c r="S84" s="32">
        <v>0</v>
      </c>
      <c r="T84" s="37">
        <v>0</v>
      </c>
      <c r="U84" s="32">
        <v>5.0944444444444441</v>
      </c>
      <c r="V84" s="32">
        <v>0</v>
      </c>
      <c r="W84" s="37">
        <v>0</v>
      </c>
      <c r="X84" s="32">
        <v>29.606222222222232</v>
      </c>
      <c r="Y84" s="32">
        <v>0</v>
      </c>
      <c r="Z84" s="37">
        <v>0</v>
      </c>
      <c r="AA84" s="32">
        <v>5.677777777777778</v>
      </c>
      <c r="AB84" s="32">
        <v>0</v>
      </c>
      <c r="AC84" s="37">
        <v>0</v>
      </c>
      <c r="AD84" s="32">
        <v>73.333888888888893</v>
      </c>
      <c r="AE84" s="32">
        <v>0</v>
      </c>
      <c r="AF84" s="37">
        <v>0</v>
      </c>
      <c r="AG84" s="32">
        <v>3.3681111111111113</v>
      </c>
      <c r="AH84" s="32">
        <v>0</v>
      </c>
      <c r="AI84" s="37">
        <v>0</v>
      </c>
      <c r="AJ84" s="32">
        <v>0</v>
      </c>
      <c r="AK84" s="32">
        <v>0</v>
      </c>
      <c r="AL84" s="37" t="s">
        <v>398</v>
      </c>
      <c r="AM84" t="s">
        <v>57</v>
      </c>
      <c r="AN84" s="34">
        <v>8</v>
      </c>
      <c r="AX84"/>
      <c r="AY84"/>
    </row>
    <row r="85" spans="1:51" x14ac:dyDescent="0.25">
      <c r="A85" t="s">
        <v>305</v>
      </c>
      <c r="B85" t="s">
        <v>177</v>
      </c>
      <c r="C85" t="s">
        <v>210</v>
      </c>
      <c r="D85" t="s">
        <v>248</v>
      </c>
      <c r="E85" s="32">
        <v>40.1</v>
      </c>
      <c r="F85" s="32">
        <v>177.25644444444444</v>
      </c>
      <c r="G85" s="32">
        <v>0</v>
      </c>
      <c r="H85" s="37">
        <v>0</v>
      </c>
      <c r="I85" s="32">
        <v>156.02633333333333</v>
      </c>
      <c r="J85" s="32">
        <v>0</v>
      </c>
      <c r="K85" s="37">
        <v>0</v>
      </c>
      <c r="L85" s="32">
        <v>54.072999999999993</v>
      </c>
      <c r="M85" s="32">
        <v>0</v>
      </c>
      <c r="N85" s="37">
        <v>0</v>
      </c>
      <c r="O85" s="32">
        <v>37.784111111111102</v>
      </c>
      <c r="P85" s="32">
        <v>0</v>
      </c>
      <c r="Q85" s="37">
        <v>0</v>
      </c>
      <c r="R85" s="32">
        <v>11.137111111111112</v>
      </c>
      <c r="S85" s="32">
        <v>0</v>
      </c>
      <c r="T85" s="37">
        <v>0</v>
      </c>
      <c r="U85" s="32">
        <v>5.1517777777777773</v>
      </c>
      <c r="V85" s="32">
        <v>0</v>
      </c>
      <c r="W85" s="37">
        <v>0</v>
      </c>
      <c r="X85" s="32">
        <v>19.543666666666667</v>
      </c>
      <c r="Y85" s="32">
        <v>0</v>
      </c>
      <c r="Z85" s="37">
        <v>0</v>
      </c>
      <c r="AA85" s="32">
        <v>4.9412222222222235</v>
      </c>
      <c r="AB85" s="32">
        <v>0</v>
      </c>
      <c r="AC85" s="37">
        <v>0</v>
      </c>
      <c r="AD85" s="32">
        <v>80.902777777777771</v>
      </c>
      <c r="AE85" s="32">
        <v>0</v>
      </c>
      <c r="AF85" s="37">
        <v>0</v>
      </c>
      <c r="AG85" s="32">
        <v>17.795777777777783</v>
      </c>
      <c r="AH85" s="32">
        <v>0</v>
      </c>
      <c r="AI85" s="37">
        <v>0</v>
      </c>
      <c r="AJ85" s="32">
        <v>0</v>
      </c>
      <c r="AK85" s="32">
        <v>0</v>
      </c>
      <c r="AL85" s="37" t="s">
        <v>398</v>
      </c>
      <c r="AM85" t="s">
        <v>80</v>
      </c>
      <c r="AN85" s="34">
        <v>8</v>
      </c>
      <c r="AX85"/>
      <c r="AY85"/>
    </row>
    <row r="86" spans="1:51" x14ac:dyDescent="0.25">
      <c r="A86" t="s">
        <v>305</v>
      </c>
      <c r="B86" t="s">
        <v>163</v>
      </c>
      <c r="C86" t="s">
        <v>216</v>
      </c>
      <c r="D86" t="s">
        <v>254</v>
      </c>
      <c r="E86" s="32">
        <v>19.666666666666668</v>
      </c>
      <c r="F86" s="32">
        <v>89.957444444444434</v>
      </c>
      <c r="G86" s="32">
        <v>0</v>
      </c>
      <c r="H86" s="37">
        <v>0</v>
      </c>
      <c r="I86" s="32">
        <v>77.272222222222211</v>
      </c>
      <c r="J86" s="32">
        <v>0</v>
      </c>
      <c r="K86" s="37">
        <v>0</v>
      </c>
      <c r="L86" s="32">
        <v>34.547666666666657</v>
      </c>
      <c r="M86" s="32">
        <v>0</v>
      </c>
      <c r="N86" s="37">
        <v>0</v>
      </c>
      <c r="O86" s="32">
        <v>21.862444444444435</v>
      </c>
      <c r="P86" s="32">
        <v>0</v>
      </c>
      <c r="Q86" s="37">
        <v>0</v>
      </c>
      <c r="R86" s="32">
        <v>7.5748888888888892</v>
      </c>
      <c r="S86" s="32">
        <v>0</v>
      </c>
      <c r="T86" s="37">
        <v>0</v>
      </c>
      <c r="U86" s="32">
        <v>5.1103333333333349</v>
      </c>
      <c r="V86" s="32">
        <v>0</v>
      </c>
      <c r="W86" s="37">
        <v>0</v>
      </c>
      <c r="X86" s="32">
        <v>7.7134444444444421</v>
      </c>
      <c r="Y86" s="32">
        <v>0</v>
      </c>
      <c r="Z86" s="37">
        <v>0</v>
      </c>
      <c r="AA86" s="32">
        <v>0</v>
      </c>
      <c r="AB86" s="32">
        <v>0</v>
      </c>
      <c r="AC86" s="37" t="s">
        <v>398</v>
      </c>
      <c r="AD86" s="32">
        <v>40.334777777777781</v>
      </c>
      <c r="AE86" s="32">
        <v>0</v>
      </c>
      <c r="AF86" s="37">
        <v>0</v>
      </c>
      <c r="AG86" s="32">
        <v>7.3615555555555554</v>
      </c>
      <c r="AH86" s="32">
        <v>0</v>
      </c>
      <c r="AI86" s="37">
        <v>0</v>
      </c>
      <c r="AJ86" s="32">
        <v>0</v>
      </c>
      <c r="AK86" s="32">
        <v>0</v>
      </c>
      <c r="AL86" s="37" t="s">
        <v>398</v>
      </c>
      <c r="AM86" t="s">
        <v>66</v>
      </c>
      <c r="AN86" s="34">
        <v>8</v>
      </c>
      <c r="AX86"/>
      <c r="AY86"/>
    </row>
    <row r="87" spans="1:51" x14ac:dyDescent="0.25">
      <c r="A87" t="s">
        <v>305</v>
      </c>
      <c r="B87" t="s">
        <v>169</v>
      </c>
      <c r="C87" t="s">
        <v>201</v>
      </c>
      <c r="D87" t="s">
        <v>242</v>
      </c>
      <c r="E87" s="32">
        <v>18.333333333333332</v>
      </c>
      <c r="F87" s="32">
        <v>80.414333333333303</v>
      </c>
      <c r="G87" s="32">
        <v>0</v>
      </c>
      <c r="H87" s="37">
        <v>0</v>
      </c>
      <c r="I87" s="32">
        <v>68.815333333333314</v>
      </c>
      <c r="J87" s="32">
        <v>0</v>
      </c>
      <c r="K87" s="37">
        <v>0</v>
      </c>
      <c r="L87" s="32">
        <v>32.570888888888895</v>
      </c>
      <c r="M87" s="32">
        <v>0</v>
      </c>
      <c r="N87" s="37">
        <v>0</v>
      </c>
      <c r="O87" s="32">
        <v>20.971888888888891</v>
      </c>
      <c r="P87" s="32">
        <v>0</v>
      </c>
      <c r="Q87" s="37">
        <v>0</v>
      </c>
      <c r="R87" s="32">
        <v>4.682666666666667</v>
      </c>
      <c r="S87" s="32">
        <v>0</v>
      </c>
      <c r="T87" s="37">
        <v>0</v>
      </c>
      <c r="U87" s="32">
        <v>6.916333333333335</v>
      </c>
      <c r="V87" s="32">
        <v>0</v>
      </c>
      <c r="W87" s="37">
        <v>0</v>
      </c>
      <c r="X87" s="32">
        <v>4.1462222222222209</v>
      </c>
      <c r="Y87" s="32">
        <v>0</v>
      </c>
      <c r="Z87" s="37">
        <v>0</v>
      </c>
      <c r="AA87" s="32">
        <v>0</v>
      </c>
      <c r="AB87" s="32">
        <v>0</v>
      </c>
      <c r="AC87" s="37" t="s">
        <v>398</v>
      </c>
      <c r="AD87" s="32">
        <v>42.0852222222222</v>
      </c>
      <c r="AE87" s="32">
        <v>0</v>
      </c>
      <c r="AF87" s="37">
        <v>0</v>
      </c>
      <c r="AG87" s="32">
        <v>1.6120000000000001</v>
      </c>
      <c r="AH87" s="32">
        <v>0</v>
      </c>
      <c r="AI87" s="37">
        <v>0</v>
      </c>
      <c r="AJ87" s="32">
        <v>0</v>
      </c>
      <c r="AK87" s="32">
        <v>0</v>
      </c>
      <c r="AL87" s="37" t="s">
        <v>398</v>
      </c>
      <c r="AM87" t="s">
        <v>72</v>
      </c>
      <c r="AN87" s="34">
        <v>8</v>
      </c>
      <c r="AX87"/>
      <c r="AY87"/>
    </row>
    <row r="88" spans="1:51" x14ac:dyDescent="0.25">
      <c r="A88" t="s">
        <v>305</v>
      </c>
      <c r="B88" t="s">
        <v>172</v>
      </c>
      <c r="C88" t="s">
        <v>232</v>
      </c>
      <c r="D88" t="s">
        <v>249</v>
      </c>
      <c r="E88" s="32">
        <v>19.177777777777777</v>
      </c>
      <c r="F88" s="32">
        <v>94.014444444444464</v>
      </c>
      <c r="G88" s="32">
        <v>0</v>
      </c>
      <c r="H88" s="37">
        <v>0</v>
      </c>
      <c r="I88" s="32">
        <v>78.118111111111119</v>
      </c>
      <c r="J88" s="32">
        <v>0</v>
      </c>
      <c r="K88" s="37">
        <v>0</v>
      </c>
      <c r="L88" s="32">
        <v>36.199444444444453</v>
      </c>
      <c r="M88" s="32">
        <v>0</v>
      </c>
      <c r="N88" s="37">
        <v>0</v>
      </c>
      <c r="O88" s="32">
        <v>20.303111111111114</v>
      </c>
      <c r="P88" s="32">
        <v>0</v>
      </c>
      <c r="Q88" s="37">
        <v>0</v>
      </c>
      <c r="R88" s="32">
        <v>10.801444444444448</v>
      </c>
      <c r="S88" s="32">
        <v>0</v>
      </c>
      <c r="T88" s="37">
        <v>0</v>
      </c>
      <c r="U88" s="32">
        <v>5.0948888888888888</v>
      </c>
      <c r="V88" s="32">
        <v>0</v>
      </c>
      <c r="W88" s="37">
        <v>0</v>
      </c>
      <c r="X88" s="32">
        <v>9.5324444444444456</v>
      </c>
      <c r="Y88" s="32">
        <v>0</v>
      </c>
      <c r="Z88" s="37">
        <v>0</v>
      </c>
      <c r="AA88" s="32">
        <v>0</v>
      </c>
      <c r="AB88" s="32">
        <v>0</v>
      </c>
      <c r="AC88" s="37" t="s">
        <v>398</v>
      </c>
      <c r="AD88" s="32">
        <v>35.525333333333343</v>
      </c>
      <c r="AE88" s="32">
        <v>0</v>
      </c>
      <c r="AF88" s="37">
        <v>0</v>
      </c>
      <c r="AG88" s="32">
        <v>12.757222222222223</v>
      </c>
      <c r="AH88" s="32">
        <v>0</v>
      </c>
      <c r="AI88" s="37">
        <v>0</v>
      </c>
      <c r="AJ88" s="32">
        <v>0</v>
      </c>
      <c r="AK88" s="32">
        <v>0</v>
      </c>
      <c r="AL88" s="37" t="s">
        <v>398</v>
      </c>
      <c r="AM88" t="s">
        <v>75</v>
      </c>
      <c r="AN88" s="34">
        <v>8</v>
      </c>
      <c r="AX88"/>
      <c r="AY88"/>
    </row>
    <row r="89" spans="1:51" x14ac:dyDescent="0.25">
      <c r="A89" t="s">
        <v>305</v>
      </c>
      <c r="B89" t="s">
        <v>145</v>
      </c>
      <c r="C89" t="s">
        <v>203</v>
      </c>
      <c r="D89" t="s">
        <v>254</v>
      </c>
      <c r="E89" s="32">
        <v>35.799999999999997</v>
      </c>
      <c r="F89" s="32">
        <v>118.98133333333332</v>
      </c>
      <c r="G89" s="32">
        <v>0</v>
      </c>
      <c r="H89" s="37">
        <v>0</v>
      </c>
      <c r="I89" s="32">
        <v>102.97955555555554</v>
      </c>
      <c r="J89" s="32">
        <v>0</v>
      </c>
      <c r="K89" s="37">
        <v>0</v>
      </c>
      <c r="L89" s="32">
        <v>48.553111111111114</v>
      </c>
      <c r="M89" s="32">
        <v>0</v>
      </c>
      <c r="N89" s="37">
        <v>0</v>
      </c>
      <c r="O89" s="32">
        <v>37.481666666666669</v>
      </c>
      <c r="P89" s="32">
        <v>0</v>
      </c>
      <c r="Q89" s="37">
        <v>0</v>
      </c>
      <c r="R89" s="32">
        <v>6.0294444444444455</v>
      </c>
      <c r="S89" s="32">
        <v>0</v>
      </c>
      <c r="T89" s="37">
        <v>0</v>
      </c>
      <c r="U89" s="32">
        <v>5.0419999999999989</v>
      </c>
      <c r="V89" s="32">
        <v>0</v>
      </c>
      <c r="W89" s="37">
        <v>0</v>
      </c>
      <c r="X89" s="32">
        <v>11.846333333333328</v>
      </c>
      <c r="Y89" s="32">
        <v>0</v>
      </c>
      <c r="Z89" s="37">
        <v>0</v>
      </c>
      <c r="AA89" s="32">
        <v>4.9303333333333326</v>
      </c>
      <c r="AB89" s="32">
        <v>0</v>
      </c>
      <c r="AC89" s="37">
        <v>0</v>
      </c>
      <c r="AD89" s="32">
        <v>42.210222222222207</v>
      </c>
      <c r="AE89" s="32">
        <v>0</v>
      </c>
      <c r="AF89" s="37">
        <v>0</v>
      </c>
      <c r="AG89" s="32">
        <v>11.441333333333334</v>
      </c>
      <c r="AH89" s="32">
        <v>0</v>
      </c>
      <c r="AI89" s="37">
        <v>0</v>
      </c>
      <c r="AJ89" s="32">
        <v>0</v>
      </c>
      <c r="AK89" s="32">
        <v>0</v>
      </c>
      <c r="AL89" s="37" t="s">
        <v>398</v>
      </c>
      <c r="AM89" t="s">
        <v>48</v>
      </c>
      <c r="AN89" s="34">
        <v>8</v>
      </c>
      <c r="AX89"/>
      <c r="AY89"/>
    </row>
    <row r="90" spans="1:51" x14ac:dyDescent="0.25">
      <c r="A90" t="s">
        <v>305</v>
      </c>
      <c r="B90" t="s">
        <v>113</v>
      </c>
      <c r="C90" t="s">
        <v>197</v>
      </c>
      <c r="D90" t="s">
        <v>251</v>
      </c>
      <c r="E90" s="32">
        <v>55.43333333333333</v>
      </c>
      <c r="F90" s="32">
        <v>218.40611111111113</v>
      </c>
      <c r="G90" s="32">
        <v>0</v>
      </c>
      <c r="H90" s="37">
        <v>0</v>
      </c>
      <c r="I90" s="32">
        <v>199.9432222222222</v>
      </c>
      <c r="J90" s="32">
        <v>0</v>
      </c>
      <c r="K90" s="37">
        <v>0</v>
      </c>
      <c r="L90" s="32">
        <v>75.413666666666686</v>
      </c>
      <c r="M90" s="32">
        <v>0</v>
      </c>
      <c r="N90" s="37">
        <v>0</v>
      </c>
      <c r="O90" s="32">
        <v>56.950777777777795</v>
      </c>
      <c r="P90" s="32">
        <v>0</v>
      </c>
      <c r="Q90" s="37">
        <v>0</v>
      </c>
      <c r="R90" s="32">
        <v>13.462888888888889</v>
      </c>
      <c r="S90" s="32">
        <v>0</v>
      </c>
      <c r="T90" s="37">
        <v>0</v>
      </c>
      <c r="U90" s="32">
        <v>5</v>
      </c>
      <c r="V90" s="32">
        <v>0</v>
      </c>
      <c r="W90" s="37">
        <v>0</v>
      </c>
      <c r="X90" s="32">
        <v>20.447777777777784</v>
      </c>
      <c r="Y90" s="32">
        <v>0</v>
      </c>
      <c r="Z90" s="37">
        <v>0</v>
      </c>
      <c r="AA90" s="32">
        <v>0</v>
      </c>
      <c r="AB90" s="32">
        <v>0</v>
      </c>
      <c r="AC90" s="37" t="s">
        <v>398</v>
      </c>
      <c r="AD90" s="32">
        <v>86.037777777777762</v>
      </c>
      <c r="AE90" s="32">
        <v>0</v>
      </c>
      <c r="AF90" s="37">
        <v>0</v>
      </c>
      <c r="AG90" s="32">
        <v>36.506888888888888</v>
      </c>
      <c r="AH90" s="32">
        <v>0</v>
      </c>
      <c r="AI90" s="37">
        <v>0</v>
      </c>
      <c r="AJ90" s="32">
        <v>0</v>
      </c>
      <c r="AK90" s="32">
        <v>0</v>
      </c>
      <c r="AL90" s="37" t="s">
        <v>398</v>
      </c>
      <c r="AM90" t="s">
        <v>15</v>
      </c>
      <c r="AN90" s="34">
        <v>8</v>
      </c>
      <c r="AX90"/>
      <c r="AY90"/>
    </row>
    <row r="91" spans="1:51" x14ac:dyDescent="0.25">
      <c r="A91" t="s">
        <v>305</v>
      </c>
      <c r="B91" t="s">
        <v>165</v>
      </c>
      <c r="C91" t="s">
        <v>204</v>
      </c>
      <c r="D91" t="s">
        <v>244</v>
      </c>
      <c r="E91" s="32">
        <v>21.433333333333334</v>
      </c>
      <c r="F91" s="32">
        <v>123.40833333333333</v>
      </c>
      <c r="G91" s="32">
        <v>0</v>
      </c>
      <c r="H91" s="37">
        <v>0</v>
      </c>
      <c r="I91" s="32">
        <v>104.20833333333333</v>
      </c>
      <c r="J91" s="32">
        <v>0</v>
      </c>
      <c r="K91" s="37">
        <v>0</v>
      </c>
      <c r="L91" s="32">
        <v>37.011666666666663</v>
      </c>
      <c r="M91" s="32">
        <v>0</v>
      </c>
      <c r="N91" s="37">
        <v>0</v>
      </c>
      <c r="O91" s="32">
        <v>24.211666666666662</v>
      </c>
      <c r="P91" s="32">
        <v>0</v>
      </c>
      <c r="Q91" s="37">
        <v>0</v>
      </c>
      <c r="R91" s="32">
        <v>6.4</v>
      </c>
      <c r="S91" s="32">
        <v>0</v>
      </c>
      <c r="T91" s="37">
        <v>0</v>
      </c>
      <c r="U91" s="32">
        <v>6.4</v>
      </c>
      <c r="V91" s="32">
        <v>0</v>
      </c>
      <c r="W91" s="37">
        <v>0</v>
      </c>
      <c r="X91" s="32">
        <v>21.717888888888886</v>
      </c>
      <c r="Y91" s="32">
        <v>0</v>
      </c>
      <c r="Z91" s="37">
        <v>0</v>
      </c>
      <c r="AA91" s="32">
        <v>6.4</v>
      </c>
      <c r="AB91" s="32">
        <v>0</v>
      </c>
      <c r="AC91" s="37">
        <v>0</v>
      </c>
      <c r="AD91" s="32">
        <v>58.278777777777776</v>
      </c>
      <c r="AE91" s="32">
        <v>0</v>
      </c>
      <c r="AF91" s="37">
        <v>0</v>
      </c>
      <c r="AG91" s="32">
        <v>0</v>
      </c>
      <c r="AH91" s="32">
        <v>0</v>
      </c>
      <c r="AI91" s="37" t="s">
        <v>398</v>
      </c>
      <c r="AJ91" s="32">
        <v>0</v>
      </c>
      <c r="AK91" s="32">
        <v>0</v>
      </c>
      <c r="AL91" s="37" t="s">
        <v>398</v>
      </c>
      <c r="AM91" t="s">
        <v>68</v>
      </c>
      <c r="AN91" s="34">
        <v>8</v>
      </c>
      <c r="AX91"/>
      <c r="AY91"/>
    </row>
    <row r="92" spans="1:51" x14ac:dyDescent="0.25">
      <c r="A92" t="s">
        <v>305</v>
      </c>
      <c r="B92" t="s">
        <v>137</v>
      </c>
      <c r="C92" t="s">
        <v>198</v>
      </c>
      <c r="D92" t="s">
        <v>248</v>
      </c>
      <c r="E92" s="32">
        <v>65.677777777777777</v>
      </c>
      <c r="F92" s="32">
        <v>208.92888888888891</v>
      </c>
      <c r="G92" s="32">
        <v>0</v>
      </c>
      <c r="H92" s="37">
        <v>0</v>
      </c>
      <c r="I92" s="32">
        <v>186.67611111111117</v>
      </c>
      <c r="J92" s="32">
        <v>0</v>
      </c>
      <c r="K92" s="37">
        <v>0</v>
      </c>
      <c r="L92" s="32">
        <v>84.722555555555545</v>
      </c>
      <c r="M92" s="32">
        <v>0</v>
      </c>
      <c r="N92" s="37">
        <v>0</v>
      </c>
      <c r="O92" s="32">
        <v>62.469777777777772</v>
      </c>
      <c r="P92" s="32">
        <v>0</v>
      </c>
      <c r="Q92" s="37">
        <v>0</v>
      </c>
      <c r="R92" s="32">
        <v>16.56388888888889</v>
      </c>
      <c r="S92" s="32">
        <v>0</v>
      </c>
      <c r="T92" s="37">
        <v>0</v>
      </c>
      <c r="U92" s="32">
        <v>5.6888888888888891</v>
      </c>
      <c r="V92" s="32">
        <v>0</v>
      </c>
      <c r="W92" s="37">
        <v>0</v>
      </c>
      <c r="X92" s="32">
        <v>8.1958888888888897</v>
      </c>
      <c r="Y92" s="32">
        <v>0</v>
      </c>
      <c r="Z92" s="37">
        <v>0</v>
      </c>
      <c r="AA92" s="32">
        <v>0</v>
      </c>
      <c r="AB92" s="32">
        <v>0</v>
      </c>
      <c r="AC92" s="37" t="s">
        <v>398</v>
      </c>
      <c r="AD92" s="32">
        <v>93.66055555555559</v>
      </c>
      <c r="AE92" s="32">
        <v>0</v>
      </c>
      <c r="AF92" s="37">
        <v>0</v>
      </c>
      <c r="AG92" s="32">
        <v>22.349888888888895</v>
      </c>
      <c r="AH92" s="32">
        <v>0</v>
      </c>
      <c r="AI92" s="37">
        <v>0</v>
      </c>
      <c r="AJ92" s="32">
        <v>0</v>
      </c>
      <c r="AK92" s="32">
        <v>0</v>
      </c>
      <c r="AL92" s="37" t="s">
        <v>398</v>
      </c>
      <c r="AM92" t="s">
        <v>40</v>
      </c>
      <c r="AN92" s="34">
        <v>8</v>
      </c>
      <c r="AX92"/>
      <c r="AY92"/>
    </row>
    <row r="93" spans="1:51" x14ac:dyDescent="0.25">
      <c r="A93" t="s">
        <v>305</v>
      </c>
      <c r="B93" t="s">
        <v>115</v>
      </c>
      <c r="C93" t="s">
        <v>213</v>
      </c>
      <c r="D93" t="s">
        <v>252</v>
      </c>
      <c r="E93" s="32">
        <v>46.155555555555559</v>
      </c>
      <c r="F93" s="32">
        <v>179.14266666666668</v>
      </c>
      <c r="G93" s="32">
        <v>0</v>
      </c>
      <c r="H93" s="37">
        <v>0</v>
      </c>
      <c r="I93" s="32">
        <v>171.55377777777778</v>
      </c>
      <c r="J93" s="32">
        <v>0</v>
      </c>
      <c r="K93" s="37">
        <v>0</v>
      </c>
      <c r="L93" s="32">
        <v>50.118888888888897</v>
      </c>
      <c r="M93" s="32">
        <v>0</v>
      </c>
      <c r="N93" s="37">
        <v>0</v>
      </c>
      <c r="O93" s="32">
        <v>42.530000000000008</v>
      </c>
      <c r="P93" s="32">
        <v>0</v>
      </c>
      <c r="Q93" s="37">
        <v>0</v>
      </c>
      <c r="R93" s="32">
        <v>2.0777777777777779</v>
      </c>
      <c r="S93" s="32">
        <v>0</v>
      </c>
      <c r="T93" s="37">
        <v>0</v>
      </c>
      <c r="U93" s="32">
        <v>5.5111111111111111</v>
      </c>
      <c r="V93" s="32">
        <v>0</v>
      </c>
      <c r="W93" s="37">
        <v>0</v>
      </c>
      <c r="X93" s="32">
        <v>20.318555555555555</v>
      </c>
      <c r="Y93" s="32">
        <v>0</v>
      </c>
      <c r="Z93" s="37">
        <v>0</v>
      </c>
      <c r="AA93" s="32">
        <v>0</v>
      </c>
      <c r="AB93" s="32">
        <v>0</v>
      </c>
      <c r="AC93" s="37" t="s">
        <v>398</v>
      </c>
      <c r="AD93" s="32">
        <v>76.12855555555555</v>
      </c>
      <c r="AE93" s="32">
        <v>0</v>
      </c>
      <c r="AF93" s="37">
        <v>0</v>
      </c>
      <c r="AG93" s="32">
        <v>32.576666666666668</v>
      </c>
      <c r="AH93" s="32">
        <v>0</v>
      </c>
      <c r="AI93" s="37">
        <v>0</v>
      </c>
      <c r="AJ93" s="32">
        <v>0</v>
      </c>
      <c r="AK93" s="32">
        <v>0</v>
      </c>
      <c r="AL93" s="37" t="s">
        <v>398</v>
      </c>
      <c r="AM93" t="s">
        <v>17</v>
      </c>
      <c r="AN93" s="34">
        <v>8</v>
      </c>
      <c r="AX93"/>
      <c r="AY93"/>
    </row>
    <row r="94" spans="1:51" x14ac:dyDescent="0.25">
      <c r="A94" t="s">
        <v>305</v>
      </c>
      <c r="B94" t="s">
        <v>122</v>
      </c>
      <c r="C94" t="s">
        <v>218</v>
      </c>
      <c r="D94" t="s">
        <v>256</v>
      </c>
      <c r="E94" s="32">
        <v>33.955555555555556</v>
      </c>
      <c r="F94" s="32">
        <v>198.64833333333331</v>
      </c>
      <c r="G94" s="32">
        <v>0</v>
      </c>
      <c r="H94" s="37">
        <v>0</v>
      </c>
      <c r="I94" s="32">
        <v>186.89811111111106</v>
      </c>
      <c r="J94" s="32">
        <v>0</v>
      </c>
      <c r="K94" s="37">
        <v>0</v>
      </c>
      <c r="L94" s="32">
        <v>50.557222222222194</v>
      </c>
      <c r="M94" s="32">
        <v>0</v>
      </c>
      <c r="N94" s="37">
        <v>0</v>
      </c>
      <c r="O94" s="32">
        <v>38.806999999999974</v>
      </c>
      <c r="P94" s="32">
        <v>0</v>
      </c>
      <c r="Q94" s="37">
        <v>0</v>
      </c>
      <c r="R94" s="32">
        <v>6.1446666666666649</v>
      </c>
      <c r="S94" s="32">
        <v>0</v>
      </c>
      <c r="T94" s="37">
        <v>0</v>
      </c>
      <c r="U94" s="32">
        <v>5.6055555555555552</v>
      </c>
      <c r="V94" s="32">
        <v>0</v>
      </c>
      <c r="W94" s="37">
        <v>0</v>
      </c>
      <c r="X94" s="32">
        <v>32.450000000000003</v>
      </c>
      <c r="Y94" s="32">
        <v>0</v>
      </c>
      <c r="Z94" s="37">
        <v>0</v>
      </c>
      <c r="AA94" s="32">
        <v>0</v>
      </c>
      <c r="AB94" s="32">
        <v>0</v>
      </c>
      <c r="AC94" s="37" t="s">
        <v>398</v>
      </c>
      <c r="AD94" s="32">
        <v>115.6411111111111</v>
      </c>
      <c r="AE94" s="32">
        <v>0</v>
      </c>
      <c r="AF94" s="37">
        <v>0</v>
      </c>
      <c r="AG94" s="32">
        <v>0</v>
      </c>
      <c r="AH94" s="32">
        <v>0</v>
      </c>
      <c r="AI94" s="37" t="s">
        <v>398</v>
      </c>
      <c r="AJ94" s="32">
        <v>0</v>
      </c>
      <c r="AK94" s="32">
        <v>0</v>
      </c>
      <c r="AL94" s="37" t="s">
        <v>398</v>
      </c>
      <c r="AM94" t="s">
        <v>24</v>
      </c>
      <c r="AN94" s="34">
        <v>8</v>
      </c>
      <c r="AX94"/>
      <c r="AY94"/>
    </row>
    <row r="95" spans="1:51" x14ac:dyDescent="0.25">
      <c r="A95" t="s">
        <v>305</v>
      </c>
      <c r="B95" t="s">
        <v>152</v>
      </c>
      <c r="C95" t="s">
        <v>206</v>
      </c>
      <c r="D95" t="s">
        <v>249</v>
      </c>
      <c r="E95" s="32">
        <v>73.222222222222229</v>
      </c>
      <c r="F95" s="32">
        <v>273.49777777777769</v>
      </c>
      <c r="G95" s="32">
        <v>120.18633333333331</v>
      </c>
      <c r="H95" s="37">
        <v>0.43944171799080234</v>
      </c>
      <c r="I95" s="32">
        <v>244.43033333333329</v>
      </c>
      <c r="J95" s="32">
        <v>120.18633333333331</v>
      </c>
      <c r="K95" s="37">
        <v>0.49169974812182338</v>
      </c>
      <c r="L95" s="32">
        <v>89.794666666666643</v>
      </c>
      <c r="M95" s="32">
        <v>14.359888888888888</v>
      </c>
      <c r="N95" s="37">
        <v>0.15991917362080404</v>
      </c>
      <c r="O95" s="32">
        <v>62.067222222222206</v>
      </c>
      <c r="P95" s="32">
        <v>14.359888888888888</v>
      </c>
      <c r="Q95" s="37">
        <v>0.23136026351357403</v>
      </c>
      <c r="R95" s="32">
        <v>22.644111111111112</v>
      </c>
      <c r="S95" s="32">
        <v>0</v>
      </c>
      <c r="T95" s="37">
        <v>0</v>
      </c>
      <c r="U95" s="32">
        <v>5.083333333333333</v>
      </c>
      <c r="V95" s="32">
        <v>0</v>
      </c>
      <c r="W95" s="37">
        <v>0</v>
      </c>
      <c r="X95" s="32">
        <v>24.204999999999998</v>
      </c>
      <c r="Y95" s="32">
        <v>8.3445555555555568</v>
      </c>
      <c r="Z95" s="37">
        <v>0.34474511694094434</v>
      </c>
      <c r="AA95" s="32">
        <v>1.34</v>
      </c>
      <c r="AB95" s="32">
        <v>0</v>
      </c>
      <c r="AC95" s="37">
        <v>0</v>
      </c>
      <c r="AD95" s="32">
        <v>153.67455555555551</v>
      </c>
      <c r="AE95" s="32">
        <v>97.481888888888861</v>
      </c>
      <c r="AF95" s="37">
        <v>0.63433981335737644</v>
      </c>
      <c r="AG95" s="32">
        <v>4.4835555555555562</v>
      </c>
      <c r="AH95" s="32">
        <v>0</v>
      </c>
      <c r="AI95" s="37">
        <v>0</v>
      </c>
      <c r="AJ95" s="32">
        <v>0</v>
      </c>
      <c r="AK95" s="32">
        <v>0</v>
      </c>
      <c r="AL95" s="37" t="s">
        <v>398</v>
      </c>
      <c r="AM95" t="s">
        <v>55</v>
      </c>
      <c r="AN95" s="34">
        <v>8</v>
      </c>
      <c r="AX95"/>
      <c r="AY95"/>
    </row>
    <row r="96" spans="1:51" x14ac:dyDescent="0.25">
      <c r="A96" t="s">
        <v>305</v>
      </c>
      <c r="B96" t="s">
        <v>123</v>
      </c>
      <c r="C96" t="s">
        <v>207</v>
      </c>
      <c r="D96" t="s">
        <v>250</v>
      </c>
      <c r="E96" s="32">
        <v>35.011111111111113</v>
      </c>
      <c r="F96" s="32">
        <v>129.19066666666671</v>
      </c>
      <c r="G96" s="32">
        <v>40.13033333333334</v>
      </c>
      <c r="H96" s="37">
        <v>0.31062873478992281</v>
      </c>
      <c r="I96" s="32">
        <v>109.62744444444449</v>
      </c>
      <c r="J96" s="32">
        <v>40.13033333333334</v>
      </c>
      <c r="K96" s="37">
        <v>0.36606101270261798</v>
      </c>
      <c r="L96" s="32">
        <v>44.921222222222227</v>
      </c>
      <c r="M96" s="32">
        <v>7.0934444444444438</v>
      </c>
      <c r="N96" s="37">
        <v>0.15790853617814887</v>
      </c>
      <c r="O96" s="32">
        <v>25.358000000000004</v>
      </c>
      <c r="P96" s="32">
        <v>7.0934444444444438</v>
      </c>
      <c r="Q96" s="37">
        <v>0.27973201531841796</v>
      </c>
      <c r="R96" s="32">
        <v>14.05488888888889</v>
      </c>
      <c r="S96" s="32">
        <v>0</v>
      </c>
      <c r="T96" s="37">
        <v>0</v>
      </c>
      <c r="U96" s="32">
        <v>5.5083333333333337</v>
      </c>
      <c r="V96" s="32">
        <v>0</v>
      </c>
      <c r="W96" s="37">
        <v>0</v>
      </c>
      <c r="X96" s="32">
        <v>12.481777777777777</v>
      </c>
      <c r="Y96" s="32">
        <v>3.5548888888888888</v>
      </c>
      <c r="Z96" s="37">
        <v>0.28480629539951574</v>
      </c>
      <c r="AA96" s="32">
        <v>0</v>
      </c>
      <c r="AB96" s="32">
        <v>0</v>
      </c>
      <c r="AC96" s="37" t="s">
        <v>398</v>
      </c>
      <c r="AD96" s="32">
        <v>68.431777777777825</v>
      </c>
      <c r="AE96" s="32">
        <v>29.48200000000001</v>
      </c>
      <c r="AF96" s="37">
        <v>0.43082323676784323</v>
      </c>
      <c r="AG96" s="32">
        <v>3.355888888888888</v>
      </c>
      <c r="AH96" s="32">
        <v>0</v>
      </c>
      <c r="AI96" s="37">
        <v>0</v>
      </c>
      <c r="AJ96" s="32">
        <v>0</v>
      </c>
      <c r="AK96" s="32">
        <v>0</v>
      </c>
      <c r="AL96" s="37" t="s">
        <v>398</v>
      </c>
      <c r="AM96" t="s">
        <v>25</v>
      </c>
      <c r="AN96" s="34">
        <v>8</v>
      </c>
      <c r="AX96"/>
      <c r="AY96"/>
    </row>
    <row r="97" spans="1:51" x14ac:dyDescent="0.25">
      <c r="A97" t="s">
        <v>305</v>
      </c>
      <c r="B97" t="s">
        <v>111</v>
      </c>
      <c r="C97" t="s">
        <v>206</v>
      </c>
      <c r="D97" t="s">
        <v>249</v>
      </c>
      <c r="E97" s="32">
        <v>51.777777777777779</v>
      </c>
      <c r="F97" s="32">
        <v>222.0281111111112</v>
      </c>
      <c r="G97" s="32">
        <v>125.96444444444444</v>
      </c>
      <c r="H97" s="37">
        <v>0.56733556761831438</v>
      </c>
      <c r="I97" s="32">
        <v>199.53977777777786</v>
      </c>
      <c r="J97" s="32">
        <v>121.98988888888888</v>
      </c>
      <c r="K97" s="37">
        <v>0.61135624308826175</v>
      </c>
      <c r="L97" s="32">
        <v>55.294222222222231</v>
      </c>
      <c r="M97" s="32">
        <v>22.239444444444445</v>
      </c>
      <c r="N97" s="37">
        <v>0.40220195801048125</v>
      </c>
      <c r="O97" s="32">
        <v>32.805888888888894</v>
      </c>
      <c r="P97" s="32">
        <v>18.264888888888887</v>
      </c>
      <c r="Q97" s="37">
        <v>0.55675640891032419</v>
      </c>
      <c r="R97" s="32">
        <v>16.013777777777783</v>
      </c>
      <c r="S97" s="32">
        <v>0</v>
      </c>
      <c r="T97" s="37">
        <v>0</v>
      </c>
      <c r="U97" s="32">
        <v>6.474555555555555</v>
      </c>
      <c r="V97" s="32">
        <v>3.9745555555555558</v>
      </c>
      <c r="W97" s="37">
        <v>0.61387311012338908</v>
      </c>
      <c r="X97" s="32">
        <v>17.163444444444448</v>
      </c>
      <c r="Y97" s="32">
        <v>2.8238888888888889</v>
      </c>
      <c r="Z97" s="37">
        <v>0.16452926439266916</v>
      </c>
      <c r="AA97" s="32">
        <v>0</v>
      </c>
      <c r="AB97" s="32">
        <v>0</v>
      </c>
      <c r="AC97" s="37" t="s">
        <v>398</v>
      </c>
      <c r="AD97" s="32">
        <v>147.44511111111117</v>
      </c>
      <c r="AE97" s="32">
        <v>100.77055555555555</v>
      </c>
      <c r="AF97" s="37">
        <v>0.68344453604580502</v>
      </c>
      <c r="AG97" s="32">
        <v>1.9947777777777775</v>
      </c>
      <c r="AH97" s="32">
        <v>0</v>
      </c>
      <c r="AI97" s="37">
        <v>0</v>
      </c>
      <c r="AJ97" s="32">
        <v>0.13055555555555556</v>
      </c>
      <c r="AK97" s="32">
        <v>0.13055555555555556</v>
      </c>
      <c r="AL97" s="37">
        <v>1</v>
      </c>
      <c r="AM97" t="s">
        <v>12</v>
      </c>
      <c r="AN97" s="34">
        <v>8</v>
      </c>
      <c r="AX97"/>
      <c r="AY97"/>
    </row>
    <row r="98" spans="1:51" x14ac:dyDescent="0.25">
      <c r="A98" t="s">
        <v>305</v>
      </c>
      <c r="B98" t="s">
        <v>124</v>
      </c>
      <c r="C98" t="s">
        <v>206</v>
      </c>
      <c r="D98" t="s">
        <v>249</v>
      </c>
      <c r="E98" s="32">
        <v>108.04444444444445</v>
      </c>
      <c r="F98" s="32">
        <v>480.16188888888905</v>
      </c>
      <c r="G98" s="32">
        <v>214.09355555555555</v>
      </c>
      <c r="H98" s="37">
        <v>0.44587786017539904</v>
      </c>
      <c r="I98" s="32">
        <v>430.62400000000014</v>
      </c>
      <c r="J98" s="32">
        <v>214.09355555555555</v>
      </c>
      <c r="K98" s="37">
        <v>0.49717051431307935</v>
      </c>
      <c r="L98" s="32">
        <v>148.23033333333342</v>
      </c>
      <c r="M98" s="32">
        <v>48.795333333333332</v>
      </c>
      <c r="N98" s="37">
        <v>0.32918588413077826</v>
      </c>
      <c r="O98" s="32">
        <v>106.8364444444445</v>
      </c>
      <c r="P98" s="32">
        <v>48.795333333333332</v>
      </c>
      <c r="Q98" s="37">
        <v>0.45672928921466643</v>
      </c>
      <c r="R98" s="32">
        <v>36.060555555555574</v>
      </c>
      <c r="S98" s="32">
        <v>0</v>
      </c>
      <c r="T98" s="37">
        <v>0</v>
      </c>
      <c r="U98" s="32">
        <v>5.333333333333333</v>
      </c>
      <c r="V98" s="32">
        <v>0</v>
      </c>
      <c r="W98" s="37">
        <v>0</v>
      </c>
      <c r="X98" s="32">
        <v>57.904555555555554</v>
      </c>
      <c r="Y98" s="32">
        <v>22.434666666666658</v>
      </c>
      <c r="Z98" s="37">
        <v>0.38744217016124222</v>
      </c>
      <c r="AA98" s="32">
        <v>8.1439999999999984</v>
      </c>
      <c r="AB98" s="32">
        <v>0</v>
      </c>
      <c r="AC98" s="37">
        <v>0</v>
      </c>
      <c r="AD98" s="32">
        <v>260.96888888888901</v>
      </c>
      <c r="AE98" s="32">
        <v>142.86355555555556</v>
      </c>
      <c r="AF98" s="37">
        <v>0.54743519874655111</v>
      </c>
      <c r="AG98" s="32">
        <v>4.9141111111111107</v>
      </c>
      <c r="AH98" s="32">
        <v>0</v>
      </c>
      <c r="AI98" s="37">
        <v>0</v>
      </c>
      <c r="AJ98" s="32">
        <v>0</v>
      </c>
      <c r="AK98" s="32">
        <v>0</v>
      </c>
      <c r="AL98" s="37" t="s">
        <v>398</v>
      </c>
      <c r="AM98" t="s">
        <v>26</v>
      </c>
      <c r="AN98" s="34">
        <v>8</v>
      </c>
      <c r="AX98"/>
      <c r="AY98"/>
    </row>
    <row r="99" spans="1:51" x14ac:dyDescent="0.25">
      <c r="AX99"/>
      <c r="AY99"/>
    </row>
    <row r="100" spans="1:51" x14ac:dyDescent="0.25">
      <c r="AX100"/>
      <c r="AY100"/>
    </row>
    <row r="101" spans="1:51" x14ac:dyDescent="0.25">
      <c r="AX101"/>
      <c r="AY101"/>
    </row>
    <row r="102" spans="1:51" x14ac:dyDescent="0.25">
      <c r="AX102"/>
      <c r="AY102"/>
    </row>
    <row r="103" spans="1:51" x14ac:dyDescent="0.25">
      <c r="AX103"/>
      <c r="AY103"/>
    </row>
    <row r="104" spans="1:51" x14ac:dyDescent="0.25">
      <c r="AX104"/>
      <c r="AY104"/>
    </row>
    <row r="105" spans="1:51" x14ac:dyDescent="0.25">
      <c r="AX105"/>
      <c r="AY105"/>
    </row>
    <row r="106" spans="1:51" x14ac:dyDescent="0.25">
      <c r="AX106"/>
      <c r="AY106"/>
    </row>
    <row r="107" spans="1:51" x14ac:dyDescent="0.25">
      <c r="AX107"/>
      <c r="AY107"/>
    </row>
    <row r="108" spans="1:51" x14ac:dyDescent="0.25">
      <c r="AX108"/>
      <c r="AY108"/>
    </row>
    <row r="109" spans="1:51" x14ac:dyDescent="0.25">
      <c r="AX109"/>
      <c r="AY109"/>
    </row>
    <row r="110" spans="1:51" x14ac:dyDescent="0.25">
      <c r="AX110"/>
      <c r="AY110"/>
    </row>
    <row r="111" spans="1:51" x14ac:dyDescent="0.25">
      <c r="AX111"/>
      <c r="AY111"/>
    </row>
    <row r="112" spans="1: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Y3207"/>
    </row>
    <row r="3208" spans="50:51" x14ac:dyDescent="0.25">
      <c r="AY3208"/>
    </row>
    <row r="3209" spans="50:51" x14ac:dyDescent="0.25">
      <c r="AY3209"/>
    </row>
    <row r="3210" spans="50:51" x14ac:dyDescent="0.25">
      <c r="AY3210"/>
    </row>
    <row r="3211" spans="50:51" x14ac:dyDescent="0.25">
      <c r="AY3211"/>
    </row>
    <row r="3212" spans="50:51" x14ac:dyDescent="0.25">
      <c r="AY3212"/>
    </row>
    <row r="3213" spans="50:51" x14ac:dyDescent="0.25">
      <c r="AY3213"/>
    </row>
    <row r="3214" spans="50:51" x14ac:dyDescent="0.25">
      <c r="AY3214"/>
    </row>
    <row r="3215" spans="50:51" x14ac:dyDescent="0.25">
      <c r="AY3215"/>
    </row>
    <row r="3216" spans="50: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2" spans="51:51" x14ac:dyDescent="0.25">
      <c r="AY3372"/>
    </row>
    <row r="3373" spans="51:51" x14ac:dyDescent="0.25">
      <c r="AY3373"/>
    </row>
    <row r="3374" spans="51:51" x14ac:dyDescent="0.25">
      <c r="AY3374"/>
    </row>
    <row r="3375" spans="51:51" x14ac:dyDescent="0.25">
      <c r="AY3375"/>
    </row>
    <row r="3376" spans="51:51" x14ac:dyDescent="0.25">
      <c r="AY3376"/>
    </row>
    <row r="3377" spans="51:51" x14ac:dyDescent="0.25">
      <c r="AY3377"/>
    </row>
    <row r="3378" spans="51:51" x14ac:dyDescent="0.25">
      <c r="AY3378"/>
    </row>
    <row r="3379" spans="51:51" x14ac:dyDescent="0.25">
      <c r="AY3379"/>
    </row>
    <row r="3380" spans="51:51" x14ac:dyDescent="0.25">
      <c r="AY3380"/>
    </row>
    <row r="3381" spans="51:51" x14ac:dyDescent="0.25">
      <c r="AY3381"/>
    </row>
    <row r="3382" spans="51:51" x14ac:dyDescent="0.25">
      <c r="AY3382"/>
    </row>
    <row r="3383" spans="51:51" x14ac:dyDescent="0.25">
      <c r="AY3383"/>
    </row>
    <row r="3384" spans="51:51" x14ac:dyDescent="0.25">
      <c r="AY3384"/>
    </row>
    <row r="3385" spans="51:51" x14ac:dyDescent="0.25">
      <c r="AY3385"/>
    </row>
    <row r="3386" spans="51:51" x14ac:dyDescent="0.25">
      <c r="AY3386"/>
    </row>
    <row r="3387" spans="51:51" x14ac:dyDescent="0.25">
      <c r="AY3387"/>
    </row>
    <row r="3388" spans="51:51" x14ac:dyDescent="0.25">
      <c r="AY3388"/>
    </row>
    <row r="3389" spans="51:51" x14ac:dyDescent="0.25">
      <c r="AY3389"/>
    </row>
    <row r="3390" spans="51:51" x14ac:dyDescent="0.25">
      <c r="AY3390"/>
    </row>
    <row r="3397" spans="51:51" x14ac:dyDescent="0.25">
      <c r="AY3397"/>
    </row>
  </sheetData>
  <pageMargins left="0.7" right="0.7" top="0.75" bottom="0.75" header="0.3" footer="0.3"/>
  <pageSetup orientation="portrait" horizontalDpi="1200" verticalDpi="1200" r:id="rId1"/>
  <ignoredErrors>
    <ignoredError sqref="A2:D98" calculatedColumn="1"/>
    <ignoredError sqref="AM2:AM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98"/>
  <sheetViews>
    <sheetView tabSelected="1"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318</v>
      </c>
      <c r="B1" s="29" t="s">
        <v>385</v>
      </c>
      <c r="C1" s="29" t="s">
        <v>386</v>
      </c>
      <c r="D1" s="29" t="s">
        <v>358</v>
      </c>
      <c r="E1" s="29" t="s">
        <v>359</v>
      </c>
      <c r="F1" s="29" t="s">
        <v>435</v>
      </c>
      <c r="G1" s="29" t="s">
        <v>436</v>
      </c>
      <c r="H1" s="29" t="s">
        <v>437</v>
      </c>
      <c r="I1" s="29" t="s">
        <v>438</v>
      </c>
      <c r="J1" s="29" t="s">
        <v>439</v>
      </c>
      <c r="K1" s="29" t="s">
        <v>440</v>
      </c>
      <c r="L1" s="29" t="s">
        <v>441</v>
      </c>
      <c r="M1" s="29" t="s">
        <v>442</v>
      </c>
      <c r="N1" s="29" t="s">
        <v>443</v>
      </c>
      <c r="O1" s="29" t="s">
        <v>444</v>
      </c>
      <c r="P1" s="29" t="s">
        <v>445</v>
      </c>
      <c r="Q1" s="29" t="s">
        <v>446</v>
      </c>
      <c r="R1" s="29" t="s">
        <v>447</v>
      </c>
      <c r="S1" s="29" t="s">
        <v>448</v>
      </c>
      <c r="T1" s="29" t="s">
        <v>449</v>
      </c>
      <c r="U1" s="29" t="s">
        <v>450</v>
      </c>
      <c r="V1" s="29" t="s">
        <v>451</v>
      </c>
      <c r="W1" s="29" t="s">
        <v>452</v>
      </c>
      <c r="X1" s="29" t="s">
        <v>453</v>
      </c>
      <c r="Y1" s="29" t="s">
        <v>454</v>
      </c>
      <c r="Z1" s="29" t="s">
        <v>455</v>
      </c>
      <c r="AA1" s="29" t="s">
        <v>456</v>
      </c>
      <c r="AB1" s="29" t="s">
        <v>457</v>
      </c>
      <c r="AC1" s="29" t="s">
        <v>458</v>
      </c>
      <c r="AD1" s="29" t="s">
        <v>459</v>
      </c>
      <c r="AE1" s="29" t="s">
        <v>460</v>
      </c>
      <c r="AF1" s="29" t="s">
        <v>461</v>
      </c>
      <c r="AG1" s="29" t="s">
        <v>462</v>
      </c>
      <c r="AH1" s="29" t="s">
        <v>384</v>
      </c>
      <c r="AI1" s="31" t="s">
        <v>312</v>
      </c>
    </row>
    <row r="2" spans="1:35" x14ac:dyDescent="0.25">
      <c r="A2" t="s">
        <v>305</v>
      </c>
      <c r="B2" t="s">
        <v>184</v>
      </c>
      <c r="C2" t="s">
        <v>196</v>
      </c>
      <c r="D2" t="s">
        <v>254</v>
      </c>
      <c r="E2" s="33">
        <v>14.322222222222223</v>
      </c>
      <c r="F2" s="33">
        <v>6.2111111111111112</v>
      </c>
      <c r="G2" s="33">
        <v>0.57777777777777772</v>
      </c>
      <c r="H2" s="33">
        <v>0</v>
      </c>
      <c r="I2" s="33">
        <v>0</v>
      </c>
      <c r="J2" s="33">
        <v>0</v>
      </c>
      <c r="K2" s="33">
        <v>0</v>
      </c>
      <c r="L2" s="33">
        <v>0.60922222222222211</v>
      </c>
      <c r="M2" s="33">
        <v>0</v>
      </c>
      <c r="N2" s="33">
        <v>0</v>
      </c>
      <c r="O2" s="33">
        <v>0</v>
      </c>
      <c r="P2" s="33">
        <v>0</v>
      </c>
      <c r="Q2" s="33">
        <v>0</v>
      </c>
      <c r="R2" s="33">
        <v>0</v>
      </c>
      <c r="S2" s="33">
        <v>6.2302222222222214</v>
      </c>
      <c r="T2" s="33">
        <v>1.8142222222222228</v>
      </c>
      <c r="U2" s="33">
        <v>0</v>
      </c>
      <c r="V2" s="33">
        <v>0.5616757176105508</v>
      </c>
      <c r="W2" s="33">
        <v>12.266999999999994</v>
      </c>
      <c r="X2" s="33">
        <v>0</v>
      </c>
      <c r="Y2" s="33">
        <v>5.2</v>
      </c>
      <c r="Z2" s="33">
        <v>1.2195733126454613</v>
      </c>
      <c r="AA2" s="33">
        <v>0</v>
      </c>
      <c r="AB2" s="33">
        <v>0</v>
      </c>
      <c r="AC2" s="33">
        <v>0</v>
      </c>
      <c r="AD2" s="33">
        <v>0</v>
      </c>
      <c r="AE2" s="33">
        <v>0</v>
      </c>
      <c r="AF2" s="33">
        <v>0</v>
      </c>
      <c r="AG2" s="33">
        <v>0</v>
      </c>
      <c r="AH2" t="s">
        <v>87</v>
      </c>
      <c r="AI2" s="34">
        <v>8</v>
      </c>
    </row>
    <row r="3" spans="1:35" x14ac:dyDescent="0.25">
      <c r="A3" t="s">
        <v>305</v>
      </c>
      <c r="B3" t="s">
        <v>185</v>
      </c>
      <c r="C3" t="s">
        <v>209</v>
      </c>
      <c r="D3" t="s">
        <v>241</v>
      </c>
      <c r="E3" s="33">
        <v>28.822222222222223</v>
      </c>
      <c r="F3" s="33">
        <v>5.6888888888888891</v>
      </c>
      <c r="G3" s="33">
        <v>1.2777777777777777</v>
      </c>
      <c r="H3" s="33">
        <v>0</v>
      </c>
      <c r="I3" s="33">
        <v>0</v>
      </c>
      <c r="J3" s="33">
        <v>0</v>
      </c>
      <c r="K3" s="33">
        <v>0</v>
      </c>
      <c r="L3" s="33">
        <v>0.73077777777777775</v>
      </c>
      <c r="M3" s="33">
        <v>0.21299999999999997</v>
      </c>
      <c r="N3" s="33">
        <v>0</v>
      </c>
      <c r="O3" s="33">
        <v>7.3901310717039304E-3</v>
      </c>
      <c r="P3" s="33">
        <v>4.0006666666666666</v>
      </c>
      <c r="Q3" s="33">
        <v>0.83511111111111125</v>
      </c>
      <c r="R3" s="33">
        <v>0.16777949113338472</v>
      </c>
      <c r="S3" s="33">
        <v>7.8835555555555556</v>
      </c>
      <c r="T3" s="33">
        <v>8.2394444444444446</v>
      </c>
      <c r="U3" s="33">
        <v>0</v>
      </c>
      <c r="V3" s="33">
        <v>0.55939475713184272</v>
      </c>
      <c r="W3" s="33">
        <v>11.344000000000003</v>
      </c>
      <c r="X3" s="33">
        <v>17.151000000000003</v>
      </c>
      <c r="Y3" s="33">
        <v>0</v>
      </c>
      <c r="Z3" s="33">
        <v>0.98864687740940649</v>
      </c>
      <c r="AA3" s="33">
        <v>0</v>
      </c>
      <c r="AB3" s="33">
        <v>0</v>
      </c>
      <c r="AC3" s="33">
        <v>0</v>
      </c>
      <c r="AD3" s="33">
        <v>0</v>
      </c>
      <c r="AE3" s="33">
        <v>0</v>
      </c>
      <c r="AF3" s="33">
        <v>0</v>
      </c>
      <c r="AG3" s="33">
        <v>0</v>
      </c>
      <c r="AH3" t="s">
        <v>88</v>
      </c>
      <c r="AI3" s="34">
        <v>8</v>
      </c>
    </row>
    <row r="4" spans="1:35" x14ac:dyDescent="0.25">
      <c r="A4" t="s">
        <v>305</v>
      </c>
      <c r="B4" t="s">
        <v>186</v>
      </c>
      <c r="C4" t="s">
        <v>211</v>
      </c>
      <c r="D4" t="s">
        <v>249</v>
      </c>
      <c r="E4" s="33">
        <v>38.6</v>
      </c>
      <c r="F4" s="33">
        <v>5.2</v>
      </c>
      <c r="G4" s="33">
        <v>0.31111111111111112</v>
      </c>
      <c r="H4" s="33">
        <v>0.11666666666666667</v>
      </c>
      <c r="I4" s="33">
        <v>0.25555555555555554</v>
      </c>
      <c r="J4" s="33">
        <v>0</v>
      </c>
      <c r="K4" s="33">
        <v>0</v>
      </c>
      <c r="L4" s="33">
        <v>0.24166666666666659</v>
      </c>
      <c r="M4" s="33">
        <v>4.4494444444444454</v>
      </c>
      <c r="N4" s="33">
        <v>0</v>
      </c>
      <c r="O4" s="33">
        <v>0.11527058146229133</v>
      </c>
      <c r="P4" s="33">
        <v>0.16111111111111112</v>
      </c>
      <c r="Q4" s="33">
        <v>4.5786666666666678</v>
      </c>
      <c r="R4" s="33">
        <v>0.12279217040875075</v>
      </c>
      <c r="S4" s="33">
        <v>1.2913333333333332</v>
      </c>
      <c r="T4" s="33">
        <v>5.4777777777777772E-2</v>
      </c>
      <c r="U4" s="33">
        <v>0</v>
      </c>
      <c r="V4" s="33">
        <v>3.4873344847438106E-2</v>
      </c>
      <c r="W4" s="33">
        <v>0.46688888888888891</v>
      </c>
      <c r="X4" s="33">
        <v>2.1205555555555557</v>
      </c>
      <c r="Y4" s="33">
        <v>0</v>
      </c>
      <c r="Z4" s="33">
        <v>6.7032239493379386E-2</v>
      </c>
      <c r="AA4" s="33">
        <v>0</v>
      </c>
      <c r="AB4" s="33">
        <v>0</v>
      </c>
      <c r="AC4" s="33">
        <v>0</v>
      </c>
      <c r="AD4" s="33">
        <v>0</v>
      </c>
      <c r="AE4" s="33">
        <v>0</v>
      </c>
      <c r="AF4" s="33">
        <v>0</v>
      </c>
      <c r="AG4" s="33">
        <v>0</v>
      </c>
      <c r="AH4" t="s">
        <v>89</v>
      </c>
      <c r="AI4" s="34">
        <v>8</v>
      </c>
    </row>
    <row r="5" spans="1:35" x14ac:dyDescent="0.25">
      <c r="A5" t="s">
        <v>305</v>
      </c>
      <c r="B5" t="s">
        <v>166</v>
      </c>
      <c r="C5" t="s">
        <v>216</v>
      </c>
      <c r="D5" t="s">
        <v>254</v>
      </c>
      <c r="E5" s="33">
        <v>21.766666666666666</v>
      </c>
      <c r="F5" s="33">
        <v>5.6888888888888891</v>
      </c>
      <c r="G5" s="33">
        <v>1.4333333333333333</v>
      </c>
      <c r="H5" s="33">
        <v>0</v>
      </c>
      <c r="I5" s="33">
        <v>1.3222222222222222</v>
      </c>
      <c r="J5" s="33">
        <v>0.28888888888888886</v>
      </c>
      <c r="K5" s="33">
        <v>1.1333333333333333</v>
      </c>
      <c r="L5" s="33">
        <v>0.44011111111111112</v>
      </c>
      <c r="M5" s="33">
        <v>0</v>
      </c>
      <c r="N5" s="33">
        <v>0</v>
      </c>
      <c r="O5" s="33">
        <v>0</v>
      </c>
      <c r="P5" s="33">
        <v>0</v>
      </c>
      <c r="Q5" s="33">
        <v>0</v>
      </c>
      <c r="R5" s="33">
        <v>0</v>
      </c>
      <c r="S5" s="33">
        <v>5.5601111111111123</v>
      </c>
      <c r="T5" s="33">
        <v>6.198555555555556</v>
      </c>
      <c r="U5" s="33">
        <v>0</v>
      </c>
      <c r="V5" s="33">
        <v>0.54021439509954072</v>
      </c>
      <c r="W5" s="33">
        <v>12.169111111111109</v>
      </c>
      <c r="X5" s="33">
        <v>6.2620000000000013</v>
      </c>
      <c r="Y5" s="33">
        <v>7.2888888888888888</v>
      </c>
      <c r="Z5" s="33">
        <v>1.1816232771822359</v>
      </c>
      <c r="AA5" s="33">
        <v>0</v>
      </c>
      <c r="AB5" s="33">
        <v>0</v>
      </c>
      <c r="AC5" s="33">
        <v>0</v>
      </c>
      <c r="AD5" s="33">
        <v>0</v>
      </c>
      <c r="AE5" s="33">
        <v>0</v>
      </c>
      <c r="AF5" s="33">
        <v>0</v>
      </c>
      <c r="AG5" s="33">
        <v>0</v>
      </c>
      <c r="AH5" t="s">
        <v>69</v>
      </c>
      <c r="AI5" s="34">
        <v>8</v>
      </c>
    </row>
    <row r="6" spans="1:35" x14ac:dyDescent="0.25">
      <c r="A6" t="s">
        <v>305</v>
      </c>
      <c r="B6" t="s">
        <v>158</v>
      </c>
      <c r="C6" t="s">
        <v>199</v>
      </c>
      <c r="D6" t="s">
        <v>249</v>
      </c>
      <c r="E6" s="33">
        <v>35.6</v>
      </c>
      <c r="F6" s="33">
        <v>5.6888888888888891</v>
      </c>
      <c r="G6" s="33">
        <v>0</v>
      </c>
      <c r="H6" s="33">
        <v>0</v>
      </c>
      <c r="I6" s="33">
        <v>0</v>
      </c>
      <c r="J6" s="33">
        <v>0</v>
      </c>
      <c r="K6" s="33">
        <v>0</v>
      </c>
      <c r="L6" s="33">
        <v>2.6681111111111111</v>
      </c>
      <c r="M6" s="33">
        <v>0</v>
      </c>
      <c r="N6" s="33">
        <v>0</v>
      </c>
      <c r="O6" s="33">
        <v>0</v>
      </c>
      <c r="P6" s="33">
        <v>0</v>
      </c>
      <c r="Q6" s="33">
        <v>0</v>
      </c>
      <c r="R6" s="33">
        <v>0</v>
      </c>
      <c r="S6" s="33">
        <v>13.714222222222222</v>
      </c>
      <c r="T6" s="33">
        <v>8.4245555555555551</v>
      </c>
      <c r="U6" s="33">
        <v>0</v>
      </c>
      <c r="V6" s="33">
        <v>0.62187578027465662</v>
      </c>
      <c r="W6" s="33">
        <v>15.078999999999997</v>
      </c>
      <c r="X6" s="33">
        <v>15.861333333333333</v>
      </c>
      <c r="Y6" s="33">
        <v>3.7666666666666666</v>
      </c>
      <c r="Z6" s="33">
        <v>0.97491573033707846</v>
      </c>
      <c r="AA6" s="33">
        <v>0</v>
      </c>
      <c r="AB6" s="33">
        <v>0</v>
      </c>
      <c r="AC6" s="33">
        <v>0</v>
      </c>
      <c r="AD6" s="33">
        <v>5.6888888888888891</v>
      </c>
      <c r="AE6" s="33">
        <v>0</v>
      </c>
      <c r="AF6" s="33">
        <v>0</v>
      </c>
      <c r="AG6" s="33">
        <v>0</v>
      </c>
      <c r="AH6" t="s">
        <v>61</v>
      </c>
      <c r="AI6" s="34">
        <v>8</v>
      </c>
    </row>
    <row r="7" spans="1:35" x14ac:dyDescent="0.25">
      <c r="A7" t="s">
        <v>305</v>
      </c>
      <c r="B7" t="s">
        <v>162</v>
      </c>
      <c r="C7" t="s">
        <v>199</v>
      </c>
      <c r="D7" t="s">
        <v>249</v>
      </c>
      <c r="E7" s="33">
        <v>35.177777777777777</v>
      </c>
      <c r="F7" s="33">
        <v>5.6888888888888891</v>
      </c>
      <c r="G7" s="33">
        <v>1.1555555555555554</v>
      </c>
      <c r="H7" s="33">
        <v>0</v>
      </c>
      <c r="I7" s="33">
        <v>0</v>
      </c>
      <c r="J7" s="33">
        <v>0</v>
      </c>
      <c r="K7" s="33">
        <v>0</v>
      </c>
      <c r="L7" s="33">
        <v>2.4034444444444447</v>
      </c>
      <c r="M7" s="33">
        <v>0</v>
      </c>
      <c r="N7" s="33">
        <v>0</v>
      </c>
      <c r="O7" s="33">
        <v>0</v>
      </c>
      <c r="P7" s="33">
        <v>0</v>
      </c>
      <c r="Q7" s="33">
        <v>0</v>
      </c>
      <c r="R7" s="33">
        <v>0</v>
      </c>
      <c r="S7" s="33">
        <v>11.81066666666667</v>
      </c>
      <c r="T7" s="33">
        <v>15.959222222222229</v>
      </c>
      <c r="U7" s="33">
        <v>0</v>
      </c>
      <c r="V7" s="33">
        <v>0.7894156664560964</v>
      </c>
      <c r="W7" s="33">
        <v>11.837666666666667</v>
      </c>
      <c r="X7" s="33">
        <v>11.91122222222222</v>
      </c>
      <c r="Y7" s="33">
        <v>6.1333333333333337</v>
      </c>
      <c r="Z7" s="33">
        <v>0.84946304485154756</v>
      </c>
      <c r="AA7" s="33">
        <v>0</v>
      </c>
      <c r="AB7" s="33">
        <v>0</v>
      </c>
      <c r="AC7" s="33">
        <v>0</v>
      </c>
      <c r="AD7" s="33">
        <v>0</v>
      </c>
      <c r="AE7" s="33">
        <v>0</v>
      </c>
      <c r="AF7" s="33">
        <v>0</v>
      </c>
      <c r="AG7" s="33">
        <v>0</v>
      </c>
      <c r="AH7" t="s">
        <v>65</v>
      </c>
      <c r="AI7" s="34">
        <v>8</v>
      </c>
    </row>
    <row r="8" spans="1:35" x14ac:dyDescent="0.25">
      <c r="A8" t="s">
        <v>305</v>
      </c>
      <c r="B8" t="s">
        <v>156</v>
      </c>
      <c r="C8" t="s">
        <v>225</v>
      </c>
      <c r="D8" t="s">
        <v>244</v>
      </c>
      <c r="E8" s="33">
        <v>50.3</v>
      </c>
      <c r="F8" s="33">
        <v>25.388888888888889</v>
      </c>
      <c r="G8" s="33">
        <v>0</v>
      </c>
      <c r="H8" s="33">
        <v>0.35322222222222238</v>
      </c>
      <c r="I8" s="33">
        <v>1.7222222222222223</v>
      </c>
      <c r="J8" s="33">
        <v>0</v>
      </c>
      <c r="K8" s="33">
        <v>0</v>
      </c>
      <c r="L8" s="33">
        <v>4.9281111111111118</v>
      </c>
      <c r="M8" s="33">
        <v>9.4963333333333342</v>
      </c>
      <c r="N8" s="33">
        <v>0</v>
      </c>
      <c r="O8" s="33">
        <v>0.18879390324718359</v>
      </c>
      <c r="P8" s="33">
        <v>0</v>
      </c>
      <c r="Q8" s="33">
        <v>14.077888888888889</v>
      </c>
      <c r="R8" s="33">
        <v>0.2798785067373537</v>
      </c>
      <c r="S8" s="33">
        <v>4.866555555555558</v>
      </c>
      <c r="T8" s="33">
        <v>8.6518888888888839</v>
      </c>
      <c r="U8" s="33">
        <v>0</v>
      </c>
      <c r="V8" s="33">
        <v>0.26875635078418375</v>
      </c>
      <c r="W8" s="33">
        <v>4.7287777777777764</v>
      </c>
      <c r="X8" s="33">
        <v>5.0123333333333315</v>
      </c>
      <c r="Y8" s="33">
        <v>0</v>
      </c>
      <c r="Z8" s="33">
        <v>0.19366026065827255</v>
      </c>
      <c r="AA8" s="33">
        <v>0</v>
      </c>
      <c r="AB8" s="33">
        <v>0</v>
      </c>
      <c r="AC8" s="33">
        <v>0</v>
      </c>
      <c r="AD8" s="33">
        <v>0</v>
      </c>
      <c r="AE8" s="33">
        <v>0</v>
      </c>
      <c r="AF8" s="33">
        <v>0</v>
      </c>
      <c r="AG8" s="33">
        <v>0</v>
      </c>
      <c r="AH8" t="s">
        <v>59</v>
      </c>
      <c r="AI8" s="34">
        <v>8</v>
      </c>
    </row>
    <row r="9" spans="1:35" x14ac:dyDescent="0.25">
      <c r="A9" t="s">
        <v>305</v>
      </c>
      <c r="B9" t="s">
        <v>150</v>
      </c>
      <c r="C9" t="s">
        <v>206</v>
      </c>
      <c r="D9" t="s">
        <v>249</v>
      </c>
      <c r="E9" s="33">
        <v>96.966666666666669</v>
      </c>
      <c r="F9" s="33">
        <v>30.6</v>
      </c>
      <c r="G9" s="33">
        <v>0</v>
      </c>
      <c r="H9" s="33">
        <v>0.50800000000000034</v>
      </c>
      <c r="I9" s="33">
        <v>1.0111111111111111</v>
      </c>
      <c r="J9" s="33">
        <v>0</v>
      </c>
      <c r="K9" s="33">
        <v>0</v>
      </c>
      <c r="L9" s="33">
        <v>0.14222222222222222</v>
      </c>
      <c r="M9" s="33">
        <v>5.5893333333333333</v>
      </c>
      <c r="N9" s="33">
        <v>16.638333333333332</v>
      </c>
      <c r="O9" s="33">
        <v>0.22922997593674799</v>
      </c>
      <c r="P9" s="33">
        <v>0</v>
      </c>
      <c r="Q9" s="33">
        <v>16.706666666666667</v>
      </c>
      <c r="R9" s="33">
        <v>0.17229288415262978</v>
      </c>
      <c r="S9" s="33">
        <v>4.8888888888888893</v>
      </c>
      <c r="T9" s="33">
        <v>8.7471111111111099</v>
      </c>
      <c r="U9" s="33">
        <v>0</v>
      </c>
      <c r="V9" s="33">
        <v>0.14062564455139223</v>
      </c>
      <c r="W9" s="33">
        <v>10.230333333333334</v>
      </c>
      <c r="X9" s="33">
        <v>4.9218888888888896</v>
      </c>
      <c r="Y9" s="33">
        <v>0</v>
      </c>
      <c r="Z9" s="33">
        <v>0.15626217485963106</v>
      </c>
      <c r="AA9" s="33">
        <v>0</v>
      </c>
      <c r="AB9" s="33">
        <v>0</v>
      </c>
      <c r="AC9" s="33">
        <v>0</v>
      </c>
      <c r="AD9" s="33">
        <v>0</v>
      </c>
      <c r="AE9" s="33">
        <v>0</v>
      </c>
      <c r="AF9" s="33">
        <v>0</v>
      </c>
      <c r="AG9" s="33">
        <v>0</v>
      </c>
      <c r="AH9" t="s">
        <v>53</v>
      </c>
      <c r="AI9" s="34">
        <v>8</v>
      </c>
    </row>
    <row r="10" spans="1:35" x14ac:dyDescent="0.25">
      <c r="A10" t="s">
        <v>305</v>
      </c>
      <c r="B10" t="s">
        <v>107</v>
      </c>
      <c r="C10" t="s">
        <v>206</v>
      </c>
      <c r="D10" t="s">
        <v>249</v>
      </c>
      <c r="E10" s="33">
        <v>86.055555555555557</v>
      </c>
      <c r="F10" s="33">
        <v>31.733333333333334</v>
      </c>
      <c r="G10" s="33">
        <v>0</v>
      </c>
      <c r="H10" s="33">
        <v>0.47533333333333333</v>
      </c>
      <c r="I10" s="33">
        <v>1.9333333333333333</v>
      </c>
      <c r="J10" s="33">
        <v>0</v>
      </c>
      <c r="K10" s="33">
        <v>0</v>
      </c>
      <c r="L10" s="33">
        <v>3.1981111111111113</v>
      </c>
      <c r="M10" s="33">
        <v>4.3116666666666683</v>
      </c>
      <c r="N10" s="33">
        <v>5.7537777777777768</v>
      </c>
      <c r="O10" s="33">
        <v>0.11696449322143319</v>
      </c>
      <c r="P10" s="33">
        <v>0</v>
      </c>
      <c r="Q10" s="33">
        <v>9.4745555555555541</v>
      </c>
      <c r="R10" s="33">
        <v>0.11009812782440283</v>
      </c>
      <c r="S10" s="33">
        <v>5.5015555555555551</v>
      </c>
      <c r="T10" s="33">
        <v>7.6377777777777789</v>
      </c>
      <c r="U10" s="33">
        <v>0</v>
      </c>
      <c r="V10" s="33">
        <v>0.15268431245965139</v>
      </c>
      <c r="W10" s="33">
        <v>9.4321111111111104</v>
      </c>
      <c r="X10" s="33">
        <v>0.94488888888888878</v>
      </c>
      <c r="Y10" s="33">
        <v>0</v>
      </c>
      <c r="Z10" s="33">
        <v>0.12058489347966428</v>
      </c>
      <c r="AA10" s="33">
        <v>0</v>
      </c>
      <c r="AB10" s="33">
        <v>0</v>
      </c>
      <c r="AC10" s="33">
        <v>0</v>
      </c>
      <c r="AD10" s="33">
        <v>0</v>
      </c>
      <c r="AE10" s="33">
        <v>0</v>
      </c>
      <c r="AF10" s="33">
        <v>0</v>
      </c>
      <c r="AG10" s="33">
        <v>0</v>
      </c>
      <c r="AH10" t="s">
        <v>8</v>
      </c>
      <c r="AI10" s="34">
        <v>8</v>
      </c>
    </row>
    <row r="11" spans="1:35" x14ac:dyDescent="0.25">
      <c r="A11" t="s">
        <v>305</v>
      </c>
      <c r="B11" t="s">
        <v>153</v>
      </c>
      <c r="C11" t="s">
        <v>209</v>
      </c>
      <c r="D11" t="s">
        <v>241</v>
      </c>
      <c r="E11" s="33">
        <v>52.43333333333333</v>
      </c>
      <c r="F11" s="33">
        <v>5.6</v>
      </c>
      <c r="G11" s="33">
        <v>0.16666666666666666</v>
      </c>
      <c r="H11" s="33">
        <v>0.21666666666666667</v>
      </c>
      <c r="I11" s="33">
        <v>6.2555555555555555</v>
      </c>
      <c r="J11" s="33">
        <v>0</v>
      </c>
      <c r="K11" s="33">
        <v>0</v>
      </c>
      <c r="L11" s="33">
        <v>3.7248888888888891</v>
      </c>
      <c r="M11" s="33">
        <v>0</v>
      </c>
      <c r="N11" s="33">
        <v>5.3695555555555545</v>
      </c>
      <c r="O11" s="33">
        <v>0.10240728968001694</v>
      </c>
      <c r="P11" s="33">
        <v>0.10588888888888888</v>
      </c>
      <c r="Q11" s="33">
        <v>5.1936666666666671</v>
      </c>
      <c r="R11" s="33">
        <v>0.10107226107226108</v>
      </c>
      <c r="S11" s="33">
        <v>4.1312222222222212</v>
      </c>
      <c r="T11" s="33">
        <v>0.20277777777777778</v>
      </c>
      <c r="U11" s="33">
        <v>0</v>
      </c>
      <c r="V11" s="33">
        <v>8.2657342657342633E-2</v>
      </c>
      <c r="W11" s="33">
        <v>1.2166666666666663</v>
      </c>
      <c r="X11" s="33">
        <v>7.3202222222222231</v>
      </c>
      <c r="Y11" s="33">
        <v>0</v>
      </c>
      <c r="Z11" s="33">
        <v>0.16281415554142828</v>
      </c>
      <c r="AA11" s="33">
        <v>0</v>
      </c>
      <c r="AB11" s="33">
        <v>0</v>
      </c>
      <c r="AC11" s="33">
        <v>0</v>
      </c>
      <c r="AD11" s="33">
        <v>0</v>
      </c>
      <c r="AE11" s="33">
        <v>0</v>
      </c>
      <c r="AF11" s="33">
        <v>0</v>
      </c>
      <c r="AG11" s="33">
        <v>0</v>
      </c>
      <c r="AH11" t="s">
        <v>56</v>
      </c>
      <c r="AI11" s="34">
        <v>8</v>
      </c>
    </row>
    <row r="12" spans="1:35" x14ac:dyDescent="0.25">
      <c r="A12" t="s">
        <v>305</v>
      </c>
      <c r="B12" t="s">
        <v>126</v>
      </c>
      <c r="C12" t="s">
        <v>206</v>
      </c>
      <c r="D12" t="s">
        <v>249</v>
      </c>
      <c r="E12" s="33">
        <v>52.5</v>
      </c>
      <c r="F12" s="33">
        <v>21.18888888888889</v>
      </c>
      <c r="G12" s="33">
        <v>0</v>
      </c>
      <c r="H12" s="33">
        <v>0.31944444444444453</v>
      </c>
      <c r="I12" s="33">
        <v>0.71111111111111114</v>
      </c>
      <c r="J12" s="33">
        <v>0</v>
      </c>
      <c r="K12" s="33">
        <v>0</v>
      </c>
      <c r="L12" s="33">
        <v>1.6868888888888891</v>
      </c>
      <c r="M12" s="33">
        <v>6.0351111111111111</v>
      </c>
      <c r="N12" s="33">
        <v>5.9374444444444467</v>
      </c>
      <c r="O12" s="33">
        <v>0.22804867724867731</v>
      </c>
      <c r="P12" s="33">
        <v>5.0635555555555536</v>
      </c>
      <c r="Q12" s="33">
        <v>7.9985555555555532</v>
      </c>
      <c r="R12" s="33">
        <v>0.24880211640211633</v>
      </c>
      <c r="S12" s="33">
        <v>1.1745555555555556</v>
      </c>
      <c r="T12" s="33">
        <v>4.3863333333333347</v>
      </c>
      <c r="U12" s="33">
        <v>0</v>
      </c>
      <c r="V12" s="33">
        <v>0.10592169312169314</v>
      </c>
      <c r="W12" s="33">
        <v>1.9172222222222224</v>
      </c>
      <c r="X12" s="33">
        <v>2.4763333333333337</v>
      </c>
      <c r="Y12" s="33">
        <v>0</v>
      </c>
      <c r="Z12" s="33">
        <v>8.3686772486772504E-2</v>
      </c>
      <c r="AA12" s="33">
        <v>0</v>
      </c>
      <c r="AB12" s="33">
        <v>0</v>
      </c>
      <c r="AC12" s="33">
        <v>0</v>
      </c>
      <c r="AD12" s="33">
        <v>0</v>
      </c>
      <c r="AE12" s="33">
        <v>0</v>
      </c>
      <c r="AF12" s="33">
        <v>0</v>
      </c>
      <c r="AG12" s="33">
        <v>0</v>
      </c>
      <c r="AH12" t="s">
        <v>28</v>
      </c>
      <c r="AI12" s="34">
        <v>8</v>
      </c>
    </row>
    <row r="13" spans="1:35" x14ac:dyDescent="0.25">
      <c r="A13" t="s">
        <v>305</v>
      </c>
      <c r="B13" t="s">
        <v>191</v>
      </c>
      <c r="C13" t="s">
        <v>239</v>
      </c>
      <c r="D13" t="s">
        <v>260</v>
      </c>
      <c r="E13" s="33">
        <v>31.566666666666666</v>
      </c>
      <c r="F13" s="33">
        <v>0</v>
      </c>
      <c r="G13" s="33">
        <v>0</v>
      </c>
      <c r="H13" s="33">
        <v>0</v>
      </c>
      <c r="I13" s="33">
        <v>0</v>
      </c>
      <c r="J13" s="33">
        <v>0</v>
      </c>
      <c r="K13" s="33">
        <v>0</v>
      </c>
      <c r="L13" s="33">
        <v>0</v>
      </c>
      <c r="M13" s="33">
        <v>2.8888888888888888</v>
      </c>
      <c r="N13" s="33">
        <v>0</v>
      </c>
      <c r="O13" s="33">
        <v>9.1517071453713475E-2</v>
      </c>
      <c r="P13" s="33">
        <v>5.0436666666666667</v>
      </c>
      <c r="Q13" s="33">
        <v>0</v>
      </c>
      <c r="R13" s="33">
        <v>0.15977824709609292</v>
      </c>
      <c r="S13" s="33">
        <v>0</v>
      </c>
      <c r="T13" s="33">
        <v>0</v>
      </c>
      <c r="U13" s="33">
        <v>0</v>
      </c>
      <c r="V13" s="33">
        <v>0</v>
      </c>
      <c r="W13" s="33">
        <v>0</v>
      </c>
      <c r="X13" s="33">
        <v>0</v>
      </c>
      <c r="Y13" s="33">
        <v>0</v>
      </c>
      <c r="Z13" s="33">
        <v>0</v>
      </c>
      <c r="AA13" s="33">
        <v>0</v>
      </c>
      <c r="AB13" s="33">
        <v>0</v>
      </c>
      <c r="AC13" s="33">
        <v>0</v>
      </c>
      <c r="AD13" s="33">
        <v>0</v>
      </c>
      <c r="AE13" s="33">
        <v>0</v>
      </c>
      <c r="AF13" s="33">
        <v>0</v>
      </c>
      <c r="AG13" s="33">
        <v>0</v>
      </c>
      <c r="AH13" t="s">
        <v>94</v>
      </c>
      <c r="AI13" s="34">
        <v>8</v>
      </c>
    </row>
    <row r="14" spans="1:35" x14ac:dyDescent="0.25">
      <c r="A14" t="s">
        <v>305</v>
      </c>
      <c r="B14" t="s">
        <v>120</v>
      </c>
      <c r="C14" t="s">
        <v>216</v>
      </c>
      <c r="D14" t="s">
        <v>254</v>
      </c>
      <c r="E14" s="33">
        <v>38.799999999999997</v>
      </c>
      <c r="F14" s="33">
        <v>6</v>
      </c>
      <c r="G14" s="33">
        <v>0</v>
      </c>
      <c r="H14" s="33">
        <v>0</v>
      </c>
      <c r="I14" s="33">
        <v>6.1222222222222218</v>
      </c>
      <c r="J14" s="33">
        <v>0</v>
      </c>
      <c r="K14" s="33">
        <v>0</v>
      </c>
      <c r="L14" s="33">
        <v>0.52622222222222226</v>
      </c>
      <c r="M14" s="33">
        <v>0.41666666666666669</v>
      </c>
      <c r="N14" s="33">
        <v>4.900444444444445</v>
      </c>
      <c r="O14" s="33">
        <v>0.13703894616265755</v>
      </c>
      <c r="P14" s="33">
        <v>0.1</v>
      </c>
      <c r="Q14" s="33">
        <v>3.440666666666667</v>
      </c>
      <c r="R14" s="33">
        <v>9.1254295532646065E-2</v>
      </c>
      <c r="S14" s="33">
        <v>0.73444444444444423</v>
      </c>
      <c r="T14" s="33">
        <v>4.5175555555555533</v>
      </c>
      <c r="U14" s="33">
        <v>0</v>
      </c>
      <c r="V14" s="33">
        <v>0.13536082474226799</v>
      </c>
      <c r="W14" s="33">
        <v>5.7283333333333326</v>
      </c>
      <c r="X14" s="33">
        <v>2.3612222222222226</v>
      </c>
      <c r="Y14" s="33">
        <v>0</v>
      </c>
      <c r="Z14" s="33">
        <v>0.20849369988545249</v>
      </c>
      <c r="AA14" s="33">
        <v>0</v>
      </c>
      <c r="AB14" s="33">
        <v>1.788888888888889</v>
      </c>
      <c r="AC14" s="33">
        <v>0</v>
      </c>
      <c r="AD14" s="33">
        <v>20.71177777777778</v>
      </c>
      <c r="AE14" s="33">
        <v>0</v>
      </c>
      <c r="AF14" s="33">
        <v>0</v>
      </c>
      <c r="AG14" s="33">
        <v>0</v>
      </c>
      <c r="AH14" t="s">
        <v>22</v>
      </c>
      <c r="AI14" s="34">
        <v>8</v>
      </c>
    </row>
    <row r="15" spans="1:35" x14ac:dyDescent="0.25">
      <c r="A15" t="s">
        <v>305</v>
      </c>
      <c r="B15" t="s">
        <v>179</v>
      </c>
      <c r="C15" t="s">
        <v>235</v>
      </c>
      <c r="D15" t="s">
        <v>249</v>
      </c>
      <c r="E15" s="33">
        <v>78.944444444444443</v>
      </c>
      <c r="F15" s="33">
        <v>6.0444444444444443</v>
      </c>
      <c r="G15" s="33">
        <v>0</v>
      </c>
      <c r="H15" s="33">
        <v>0</v>
      </c>
      <c r="I15" s="33">
        <v>1.6222222222222222</v>
      </c>
      <c r="J15" s="33">
        <v>0</v>
      </c>
      <c r="K15" s="33">
        <v>0</v>
      </c>
      <c r="L15" s="33">
        <v>1.2382222222222223</v>
      </c>
      <c r="M15" s="33">
        <v>0.28888888888888886</v>
      </c>
      <c r="N15" s="33">
        <v>8.395888888888889</v>
      </c>
      <c r="O15" s="33">
        <v>0.11001125967628432</v>
      </c>
      <c r="P15" s="33">
        <v>2.8744444444444444</v>
      </c>
      <c r="Q15" s="33">
        <v>6.7138888888888886</v>
      </c>
      <c r="R15" s="33">
        <v>0.1214567206192822</v>
      </c>
      <c r="S15" s="33">
        <v>9.833111111111112</v>
      </c>
      <c r="T15" s="33">
        <v>10.629555555555552</v>
      </c>
      <c r="U15" s="33">
        <v>0</v>
      </c>
      <c r="V15" s="33">
        <v>0.25920337790288528</v>
      </c>
      <c r="W15" s="33">
        <v>4.1648888888888891</v>
      </c>
      <c r="X15" s="33">
        <v>10.737333333333334</v>
      </c>
      <c r="Y15" s="33">
        <v>0</v>
      </c>
      <c r="Z15" s="33">
        <v>0.18876847290640394</v>
      </c>
      <c r="AA15" s="33">
        <v>0</v>
      </c>
      <c r="AB15" s="33">
        <v>0.21111111111111111</v>
      </c>
      <c r="AC15" s="33">
        <v>0</v>
      </c>
      <c r="AD15" s="33">
        <v>50.629111111111122</v>
      </c>
      <c r="AE15" s="33">
        <v>0</v>
      </c>
      <c r="AF15" s="33">
        <v>0</v>
      </c>
      <c r="AG15" s="33">
        <v>0</v>
      </c>
      <c r="AH15" t="s">
        <v>82</v>
      </c>
      <c r="AI15" s="34">
        <v>8</v>
      </c>
    </row>
    <row r="16" spans="1:35" x14ac:dyDescent="0.25">
      <c r="A16" t="s">
        <v>305</v>
      </c>
      <c r="B16" t="s">
        <v>148</v>
      </c>
      <c r="C16" t="s">
        <v>227</v>
      </c>
      <c r="D16" t="s">
        <v>245</v>
      </c>
      <c r="E16" s="33">
        <v>67.233333333333334</v>
      </c>
      <c r="F16" s="33">
        <v>5.2444444444444445</v>
      </c>
      <c r="G16" s="33">
        <v>0.58888888888888891</v>
      </c>
      <c r="H16" s="33">
        <v>0.35566666666666663</v>
      </c>
      <c r="I16" s="33">
        <v>0.6</v>
      </c>
      <c r="J16" s="33">
        <v>0</v>
      </c>
      <c r="K16" s="33">
        <v>0</v>
      </c>
      <c r="L16" s="33">
        <v>4.9797777777777776</v>
      </c>
      <c r="M16" s="33">
        <v>2.2222222222222223E-2</v>
      </c>
      <c r="N16" s="33">
        <v>6.0797777777777773</v>
      </c>
      <c r="O16" s="33">
        <v>9.0758552305404055E-2</v>
      </c>
      <c r="P16" s="33">
        <v>5.0035555555555558</v>
      </c>
      <c r="Q16" s="33">
        <v>5.125</v>
      </c>
      <c r="R16" s="33">
        <v>0.15064782680548669</v>
      </c>
      <c r="S16" s="33">
        <v>6.5928888888888899</v>
      </c>
      <c r="T16" s="33">
        <v>4.7680000000000016</v>
      </c>
      <c r="U16" s="33">
        <v>0</v>
      </c>
      <c r="V16" s="33">
        <v>0.16897702859031569</v>
      </c>
      <c r="W16" s="33">
        <v>9.6939999999999991</v>
      </c>
      <c r="X16" s="33">
        <v>9.5075555555555571</v>
      </c>
      <c r="Y16" s="33">
        <v>0</v>
      </c>
      <c r="Z16" s="33">
        <v>0.28559576929433156</v>
      </c>
      <c r="AA16" s="33">
        <v>0</v>
      </c>
      <c r="AB16" s="33">
        <v>6.6666666666666666E-2</v>
      </c>
      <c r="AC16" s="33">
        <v>0</v>
      </c>
      <c r="AD16" s="33">
        <v>0</v>
      </c>
      <c r="AE16" s="33">
        <v>0</v>
      </c>
      <c r="AF16" s="33">
        <v>0</v>
      </c>
      <c r="AG16" s="33">
        <v>0</v>
      </c>
      <c r="AH16" t="s">
        <v>51</v>
      </c>
      <c r="AI16" s="34">
        <v>8</v>
      </c>
    </row>
    <row r="17" spans="1:35" x14ac:dyDescent="0.25">
      <c r="A17" t="s">
        <v>305</v>
      </c>
      <c r="B17" t="s">
        <v>110</v>
      </c>
      <c r="C17" t="s">
        <v>206</v>
      </c>
      <c r="D17" t="s">
        <v>249</v>
      </c>
      <c r="E17" s="33">
        <v>39.37777777777778</v>
      </c>
      <c r="F17" s="33">
        <v>6.4888888888888889</v>
      </c>
      <c r="G17" s="33">
        <v>0.24444444444444444</v>
      </c>
      <c r="H17" s="33">
        <v>6.1111111111111109E-2</v>
      </c>
      <c r="I17" s="33">
        <v>0</v>
      </c>
      <c r="J17" s="33">
        <v>0</v>
      </c>
      <c r="K17" s="33">
        <v>0</v>
      </c>
      <c r="L17" s="33">
        <v>5.453222222222224</v>
      </c>
      <c r="M17" s="33">
        <v>0</v>
      </c>
      <c r="N17" s="33">
        <v>8.7837777777777752</v>
      </c>
      <c r="O17" s="33">
        <v>0.22306433408577869</v>
      </c>
      <c r="P17" s="33">
        <v>5.8072222222222232</v>
      </c>
      <c r="Q17" s="33">
        <v>0</v>
      </c>
      <c r="R17" s="33">
        <v>0.14747460496613998</v>
      </c>
      <c r="S17" s="33">
        <v>4.6869999999999994</v>
      </c>
      <c r="T17" s="33">
        <v>6.0501111111111125</v>
      </c>
      <c r="U17" s="33">
        <v>0</v>
      </c>
      <c r="V17" s="33">
        <v>0.27266930022573366</v>
      </c>
      <c r="W17" s="33">
        <v>10.355333333333334</v>
      </c>
      <c r="X17" s="33">
        <v>5.5003333333333346</v>
      </c>
      <c r="Y17" s="33">
        <v>0</v>
      </c>
      <c r="Z17" s="33">
        <v>0.40265519187358917</v>
      </c>
      <c r="AA17" s="33">
        <v>0</v>
      </c>
      <c r="AB17" s="33">
        <v>2.2222222222222223E-2</v>
      </c>
      <c r="AC17" s="33">
        <v>0</v>
      </c>
      <c r="AD17" s="33">
        <v>0</v>
      </c>
      <c r="AE17" s="33">
        <v>0</v>
      </c>
      <c r="AF17" s="33">
        <v>0</v>
      </c>
      <c r="AG17" s="33">
        <v>0</v>
      </c>
      <c r="AH17" t="s">
        <v>11</v>
      </c>
      <c r="AI17" s="34">
        <v>8</v>
      </c>
    </row>
    <row r="18" spans="1:35" x14ac:dyDescent="0.25">
      <c r="A18" t="s">
        <v>305</v>
      </c>
      <c r="B18" t="s">
        <v>133</v>
      </c>
      <c r="C18" t="s">
        <v>223</v>
      </c>
      <c r="D18" t="s">
        <v>249</v>
      </c>
      <c r="E18" s="33">
        <v>92.1</v>
      </c>
      <c r="F18" s="33">
        <v>5.5111111111111111</v>
      </c>
      <c r="G18" s="33">
        <v>0.21111111111111111</v>
      </c>
      <c r="H18" s="33">
        <v>0.31111111111111112</v>
      </c>
      <c r="I18" s="33">
        <v>0.71111111111111114</v>
      </c>
      <c r="J18" s="33">
        <v>0</v>
      </c>
      <c r="K18" s="33">
        <v>0</v>
      </c>
      <c r="L18" s="33">
        <v>13.937555555555559</v>
      </c>
      <c r="M18" s="33">
        <v>0</v>
      </c>
      <c r="N18" s="33">
        <v>14.562222222222216</v>
      </c>
      <c r="O18" s="33">
        <v>0.15811316202195674</v>
      </c>
      <c r="P18" s="33">
        <v>10.65422222222222</v>
      </c>
      <c r="Q18" s="33">
        <v>9.6974444444444465</v>
      </c>
      <c r="R18" s="33">
        <v>0.22097357944263482</v>
      </c>
      <c r="S18" s="33">
        <v>8.9508888888888887</v>
      </c>
      <c r="T18" s="33">
        <v>5.1918888888888883</v>
      </c>
      <c r="U18" s="33">
        <v>0</v>
      </c>
      <c r="V18" s="33">
        <v>0.15355893352636024</v>
      </c>
      <c r="W18" s="33">
        <v>11.976888888888887</v>
      </c>
      <c r="X18" s="33">
        <v>8.301555555555554</v>
      </c>
      <c r="Y18" s="33">
        <v>4.0222222222222221</v>
      </c>
      <c r="Z18" s="33">
        <v>0.2638508867173362</v>
      </c>
      <c r="AA18" s="33">
        <v>0</v>
      </c>
      <c r="AB18" s="33">
        <v>0</v>
      </c>
      <c r="AC18" s="33">
        <v>0</v>
      </c>
      <c r="AD18" s="33">
        <v>0</v>
      </c>
      <c r="AE18" s="33">
        <v>0</v>
      </c>
      <c r="AF18" s="33">
        <v>0</v>
      </c>
      <c r="AG18" s="33">
        <v>0</v>
      </c>
      <c r="AH18" t="s">
        <v>36</v>
      </c>
      <c r="AI18" s="34">
        <v>8</v>
      </c>
    </row>
    <row r="19" spans="1:35" x14ac:dyDescent="0.25">
      <c r="A19" t="s">
        <v>305</v>
      </c>
      <c r="B19" t="s">
        <v>159</v>
      </c>
      <c r="C19" t="s">
        <v>209</v>
      </c>
      <c r="D19" t="s">
        <v>241</v>
      </c>
      <c r="E19" s="33">
        <v>27.211111111111112</v>
      </c>
      <c r="F19" s="33">
        <v>5.6888888888888891</v>
      </c>
      <c r="G19" s="33">
        <v>0.53333333333333333</v>
      </c>
      <c r="H19" s="33">
        <v>0</v>
      </c>
      <c r="I19" s="33">
        <v>1.4555555555555555</v>
      </c>
      <c r="J19" s="33">
        <v>0</v>
      </c>
      <c r="K19" s="33">
        <v>0</v>
      </c>
      <c r="L19" s="33">
        <v>4.3804444444444437</v>
      </c>
      <c r="M19" s="33">
        <v>0</v>
      </c>
      <c r="N19" s="33">
        <v>10.867777777777777</v>
      </c>
      <c r="O19" s="33">
        <v>0.39938750510412407</v>
      </c>
      <c r="P19" s="33">
        <v>4.9866666666666681</v>
      </c>
      <c r="Q19" s="33">
        <v>0</v>
      </c>
      <c r="R19" s="33">
        <v>0.18325847284605967</v>
      </c>
      <c r="S19" s="33">
        <v>9.8553333333333342</v>
      </c>
      <c r="T19" s="33">
        <v>0</v>
      </c>
      <c r="U19" s="33">
        <v>0</v>
      </c>
      <c r="V19" s="33">
        <v>0.36218048182931811</v>
      </c>
      <c r="W19" s="33">
        <v>7.1555555555555568</v>
      </c>
      <c r="X19" s="33">
        <v>14.430222222222218</v>
      </c>
      <c r="Y19" s="33">
        <v>5.0999999999999996</v>
      </c>
      <c r="Z19" s="33">
        <v>0.98069416088199246</v>
      </c>
      <c r="AA19" s="33">
        <v>0</v>
      </c>
      <c r="AB19" s="33">
        <v>6.6666666666666666E-2</v>
      </c>
      <c r="AC19" s="33">
        <v>0</v>
      </c>
      <c r="AD19" s="33">
        <v>0</v>
      </c>
      <c r="AE19" s="33">
        <v>0</v>
      </c>
      <c r="AF19" s="33">
        <v>0</v>
      </c>
      <c r="AG19" s="33">
        <v>0</v>
      </c>
      <c r="AH19" t="s">
        <v>62</v>
      </c>
      <c r="AI19" s="34">
        <v>8</v>
      </c>
    </row>
    <row r="20" spans="1:35" x14ac:dyDescent="0.25">
      <c r="A20" t="s">
        <v>305</v>
      </c>
      <c r="B20" t="s">
        <v>114</v>
      </c>
      <c r="C20" t="s">
        <v>198</v>
      </c>
      <c r="D20" t="s">
        <v>248</v>
      </c>
      <c r="E20" s="33">
        <v>57.033333333333331</v>
      </c>
      <c r="F20" s="33">
        <v>6.5222222222222221</v>
      </c>
      <c r="G20" s="33">
        <v>1.1777777777777778</v>
      </c>
      <c r="H20" s="33">
        <v>0.21666666666666667</v>
      </c>
      <c r="I20" s="33">
        <v>0.53333333333333333</v>
      </c>
      <c r="J20" s="33">
        <v>0</v>
      </c>
      <c r="K20" s="33">
        <v>0</v>
      </c>
      <c r="L20" s="33">
        <v>1.7874444444444439</v>
      </c>
      <c r="M20" s="33">
        <v>0.35833333333333334</v>
      </c>
      <c r="N20" s="33">
        <v>5.288222222222223</v>
      </c>
      <c r="O20" s="33">
        <v>9.9004480810442261E-2</v>
      </c>
      <c r="P20" s="33">
        <v>0.10755555555555556</v>
      </c>
      <c r="Q20" s="33">
        <v>0.5484444444444444</v>
      </c>
      <c r="R20" s="33">
        <v>1.1502045587375803E-2</v>
      </c>
      <c r="S20" s="33">
        <v>0.33311111111111114</v>
      </c>
      <c r="T20" s="33">
        <v>5.7194444444444441</v>
      </c>
      <c r="U20" s="33">
        <v>0</v>
      </c>
      <c r="V20" s="33">
        <v>0.10612312487823884</v>
      </c>
      <c r="W20" s="33">
        <v>0.66655555555555557</v>
      </c>
      <c r="X20" s="33">
        <v>3.1213333333333328</v>
      </c>
      <c r="Y20" s="33">
        <v>0</v>
      </c>
      <c r="Z20" s="33">
        <v>6.6415351646210791E-2</v>
      </c>
      <c r="AA20" s="33">
        <v>0</v>
      </c>
      <c r="AB20" s="33">
        <v>0</v>
      </c>
      <c r="AC20" s="33">
        <v>0</v>
      </c>
      <c r="AD20" s="33">
        <v>0</v>
      </c>
      <c r="AE20" s="33">
        <v>0</v>
      </c>
      <c r="AF20" s="33">
        <v>0</v>
      </c>
      <c r="AG20" s="33">
        <v>0</v>
      </c>
      <c r="AH20" t="s">
        <v>16</v>
      </c>
      <c r="AI20" s="34">
        <v>8</v>
      </c>
    </row>
    <row r="21" spans="1:35" x14ac:dyDescent="0.25">
      <c r="A21" t="s">
        <v>305</v>
      </c>
      <c r="B21" t="s">
        <v>121</v>
      </c>
      <c r="C21" t="s">
        <v>217</v>
      </c>
      <c r="D21" t="s">
        <v>249</v>
      </c>
      <c r="E21" s="33">
        <v>53.022222222222226</v>
      </c>
      <c r="F21" s="33">
        <v>5.6888888888888891</v>
      </c>
      <c r="G21" s="33">
        <v>0</v>
      </c>
      <c r="H21" s="33">
        <v>7.2222222222222215E-2</v>
      </c>
      <c r="I21" s="33">
        <v>0.2</v>
      </c>
      <c r="J21" s="33">
        <v>0</v>
      </c>
      <c r="K21" s="33">
        <v>0</v>
      </c>
      <c r="L21" s="33">
        <v>9.9896666666666647</v>
      </c>
      <c r="M21" s="33">
        <v>0</v>
      </c>
      <c r="N21" s="33">
        <v>11.162222222222221</v>
      </c>
      <c r="O21" s="33">
        <v>0.21051969823973174</v>
      </c>
      <c r="P21" s="33">
        <v>0</v>
      </c>
      <c r="Q21" s="33">
        <v>8.8293333333333326</v>
      </c>
      <c r="R21" s="33">
        <v>0.16652137468566636</v>
      </c>
      <c r="S21" s="33">
        <v>4.0891111111111114</v>
      </c>
      <c r="T21" s="33">
        <v>9.9358888888888863</v>
      </c>
      <c r="U21" s="33">
        <v>0</v>
      </c>
      <c r="V21" s="33">
        <v>0.2645117351215423</v>
      </c>
      <c r="W21" s="33">
        <v>6.0096666666666669</v>
      </c>
      <c r="X21" s="33">
        <v>8.3268888888888863</v>
      </c>
      <c r="Y21" s="33">
        <v>5.6222222222222218</v>
      </c>
      <c r="Z21" s="33">
        <v>0.37642288348700748</v>
      </c>
      <c r="AA21" s="33">
        <v>0</v>
      </c>
      <c r="AB21" s="33">
        <v>0</v>
      </c>
      <c r="AC21" s="33">
        <v>0</v>
      </c>
      <c r="AD21" s="33">
        <v>0</v>
      </c>
      <c r="AE21" s="33">
        <v>0</v>
      </c>
      <c r="AF21" s="33">
        <v>0</v>
      </c>
      <c r="AG21" s="33">
        <v>0</v>
      </c>
      <c r="AH21" t="s">
        <v>23</v>
      </c>
      <c r="AI21" s="34">
        <v>8</v>
      </c>
    </row>
    <row r="22" spans="1:35" x14ac:dyDescent="0.25">
      <c r="A22" t="s">
        <v>305</v>
      </c>
      <c r="B22" t="s">
        <v>116</v>
      </c>
      <c r="C22" t="s">
        <v>214</v>
      </c>
      <c r="D22" t="s">
        <v>253</v>
      </c>
      <c r="E22" s="33">
        <v>32.088888888888889</v>
      </c>
      <c r="F22" s="33">
        <v>21.944444444444443</v>
      </c>
      <c r="G22" s="33">
        <v>0</v>
      </c>
      <c r="H22" s="33">
        <v>0</v>
      </c>
      <c r="I22" s="33">
        <v>27.255555555555556</v>
      </c>
      <c r="J22" s="33">
        <v>0</v>
      </c>
      <c r="K22" s="33">
        <v>0</v>
      </c>
      <c r="L22" s="33">
        <v>0</v>
      </c>
      <c r="M22" s="33">
        <v>2.7777777777777776E-2</v>
      </c>
      <c r="N22" s="33">
        <v>0.23055555555555557</v>
      </c>
      <c r="O22" s="33">
        <v>8.0505540166204998E-3</v>
      </c>
      <c r="P22" s="33">
        <v>0</v>
      </c>
      <c r="Q22" s="33">
        <v>4.9601111111111118</v>
      </c>
      <c r="R22" s="33">
        <v>0.15457409972299171</v>
      </c>
      <c r="S22" s="33">
        <v>0.65144444444444449</v>
      </c>
      <c r="T22" s="33">
        <v>2.3047777777777774</v>
      </c>
      <c r="U22" s="33">
        <v>0</v>
      </c>
      <c r="V22" s="33">
        <v>9.2126038781163419E-2</v>
      </c>
      <c r="W22" s="33">
        <v>4.1305555555555555</v>
      </c>
      <c r="X22" s="33">
        <v>1.8913333333333335</v>
      </c>
      <c r="Y22" s="33">
        <v>0</v>
      </c>
      <c r="Z22" s="33">
        <v>0.18766274238227149</v>
      </c>
      <c r="AA22" s="33">
        <v>0</v>
      </c>
      <c r="AB22" s="33">
        <v>0</v>
      </c>
      <c r="AC22" s="33">
        <v>0</v>
      </c>
      <c r="AD22" s="33">
        <v>0</v>
      </c>
      <c r="AE22" s="33">
        <v>0</v>
      </c>
      <c r="AF22" s="33">
        <v>0</v>
      </c>
      <c r="AG22" s="33">
        <v>0</v>
      </c>
      <c r="AH22" t="s">
        <v>18</v>
      </c>
      <c r="AI22" s="34">
        <v>8</v>
      </c>
    </row>
    <row r="23" spans="1:35" x14ac:dyDescent="0.25">
      <c r="A23" t="s">
        <v>305</v>
      </c>
      <c r="B23" t="s">
        <v>170</v>
      </c>
      <c r="C23" t="s">
        <v>230</v>
      </c>
      <c r="D23" t="s">
        <v>244</v>
      </c>
      <c r="E23" s="33">
        <v>30.333333333333332</v>
      </c>
      <c r="F23" s="33">
        <v>4.6444444444444448</v>
      </c>
      <c r="G23" s="33">
        <v>1.4222222222222223</v>
      </c>
      <c r="H23" s="33">
        <v>0.1111111111111111</v>
      </c>
      <c r="I23" s="33">
        <v>0</v>
      </c>
      <c r="J23" s="33">
        <v>0</v>
      </c>
      <c r="K23" s="33">
        <v>0</v>
      </c>
      <c r="L23" s="33">
        <v>2.5507777777777778</v>
      </c>
      <c r="M23" s="33">
        <v>5.048</v>
      </c>
      <c r="N23" s="33">
        <v>0</v>
      </c>
      <c r="O23" s="33">
        <v>0.16641758241758242</v>
      </c>
      <c r="P23" s="33">
        <v>0</v>
      </c>
      <c r="Q23" s="33">
        <v>3.5852222222222223</v>
      </c>
      <c r="R23" s="33">
        <v>0.11819413919413921</v>
      </c>
      <c r="S23" s="33">
        <v>10.032000000000002</v>
      </c>
      <c r="T23" s="33">
        <v>9.7935555555555514</v>
      </c>
      <c r="U23" s="33">
        <v>0</v>
      </c>
      <c r="V23" s="33">
        <v>0.65358974358974353</v>
      </c>
      <c r="W23" s="33">
        <v>9.31</v>
      </c>
      <c r="X23" s="33">
        <v>12.850555555555555</v>
      </c>
      <c r="Y23" s="33">
        <v>0</v>
      </c>
      <c r="Z23" s="33">
        <v>0.73056776556776559</v>
      </c>
      <c r="AA23" s="33">
        <v>0</v>
      </c>
      <c r="AB23" s="33">
        <v>0.25555555555555554</v>
      </c>
      <c r="AC23" s="33">
        <v>0</v>
      </c>
      <c r="AD23" s="33">
        <v>0</v>
      </c>
      <c r="AE23" s="33">
        <v>0</v>
      </c>
      <c r="AF23" s="33">
        <v>0</v>
      </c>
      <c r="AG23" s="33">
        <v>0</v>
      </c>
      <c r="AH23" t="s">
        <v>73</v>
      </c>
      <c r="AI23" s="34">
        <v>8</v>
      </c>
    </row>
    <row r="24" spans="1:35" x14ac:dyDescent="0.25">
      <c r="A24" t="s">
        <v>305</v>
      </c>
      <c r="B24" t="s">
        <v>104</v>
      </c>
      <c r="C24" t="s">
        <v>208</v>
      </c>
      <c r="D24" t="s">
        <v>247</v>
      </c>
      <c r="E24" s="33">
        <v>45.333333333333336</v>
      </c>
      <c r="F24" s="33">
        <v>6</v>
      </c>
      <c r="G24" s="33">
        <v>0</v>
      </c>
      <c r="H24" s="33">
        <v>0</v>
      </c>
      <c r="I24" s="33">
        <v>1.1000000000000001</v>
      </c>
      <c r="J24" s="33">
        <v>0</v>
      </c>
      <c r="K24" s="33">
        <v>0</v>
      </c>
      <c r="L24" s="33">
        <v>0</v>
      </c>
      <c r="M24" s="33">
        <v>0</v>
      </c>
      <c r="N24" s="33">
        <v>5.4380000000000006</v>
      </c>
      <c r="O24" s="33">
        <v>0.11995588235294119</v>
      </c>
      <c r="P24" s="33">
        <v>5.4573333333333345</v>
      </c>
      <c r="Q24" s="33">
        <v>0</v>
      </c>
      <c r="R24" s="33">
        <v>0.1203823529411765</v>
      </c>
      <c r="S24" s="33">
        <v>5.6888888888888891</v>
      </c>
      <c r="T24" s="33">
        <v>0</v>
      </c>
      <c r="U24" s="33">
        <v>0</v>
      </c>
      <c r="V24" s="33">
        <v>0.12549019607843137</v>
      </c>
      <c r="W24" s="33">
        <v>5.4468888888888909</v>
      </c>
      <c r="X24" s="33">
        <v>0</v>
      </c>
      <c r="Y24" s="33">
        <v>0</v>
      </c>
      <c r="Z24" s="33">
        <v>0.12015196078431377</v>
      </c>
      <c r="AA24" s="33">
        <v>0</v>
      </c>
      <c r="AB24" s="33">
        <v>0.13333333333333333</v>
      </c>
      <c r="AC24" s="33">
        <v>0</v>
      </c>
      <c r="AD24" s="33">
        <v>33.131666666666661</v>
      </c>
      <c r="AE24" s="33">
        <v>0</v>
      </c>
      <c r="AF24" s="33">
        <v>0</v>
      </c>
      <c r="AG24" s="33">
        <v>0</v>
      </c>
      <c r="AH24" t="s">
        <v>5</v>
      </c>
      <c r="AI24" s="34">
        <v>8</v>
      </c>
    </row>
    <row r="25" spans="1:35" x14ac:dyDescent="0.25">
      <c r="A25" t="s">
        <v>305</v>
      </c>
      <c r="B25" t="s">
        <v>193</v>
      </c>
      <c r="C25" t="s">
        <v>240</v>
      </c>
      <c r="D25" t="s">
        <v>243</v>
      </c>
      <c r="E25" s="33">
        <v>18.577777777777779</v>
      </c>
      <c r="F25" s="33">
        <v>2.1333333333333333</v>
      </c>
      <c r="G25" s="33">
        <v>8.8888888888888892E-2</v>
      </c>
      <c r="H25" s="33">
        <v>2.3111111111111109</v>
      </c>
      <c r="I25" s="33">
        <v>1.3444444444444446</v>
      </c>
      <c r="J25" s="33">
        <v>0</v>
      </c>
      <c r="K25" s="33">
        <v>0</v>
      </c>
      <c r="L25" s="33">
        <v>0.15555555555555556</v>
      </c>
      <c r="M25" s="33">
        <v>2.5333333333333332</v>
      </c>
      <c r="N25" s="33">
        <v>0</v>
      </c>
      <c r="O25" s="33">
        <v>0.13636363636363635</v>
      </c>
      <c r="P25" s="33">
        <v>8.5892222222222223</v>
      </c>
      <c r="Q25" s="33">
        <v>3.2111111111111112</v>
      </c>
      <c r="R25" s="33">
        <v>0.6351854066985646</v>
      </c>
      <c r="S25" s="33">
        <v>0.21666666666666667</v>
      </c>
      <c r="T25" s="33">
        <v>0</v>
      </c>
      <c r="U25" s="33">
        <v>0</v>
      </c>
      <c r="V25" s="33">
        <v>1.1662679425837321E-2</v>
      </c>
      <c r="W25" s="33">
        <v>0.51666666666666672</v>
      </c>
      <c r="X25" s="33">
        <v>0</v>
      </c>
      <c r="Y25" s="33">
        <v>0</v>
      </c>
      <c r="Z25" s="33">
        <v>2.7811004784688995E-2</v>
      </c>
      <c r="AA25" s="33">
        <v>0</v>
      </c>
      <c r="AB25" s="33">
        <v>0.22222222222222221</v>
      </c>
      <c r="AC25" s="33">
        <v>0</v>
      </c>
      <c r="AD25" s="33">
        <v>0</v>
      </c>
      <c r="AE25" s="33">
        <v>0</v>
      </c>
      <c r="AF25" s="33">
        <v>0</v>
      </c>
      <c r="AG25" s="33">
        <v>0.22222222222222221</v>
      </c>
      <c r="AH25" t="s">
        <v>96</v>
      </c>
      <c r="AI25" s="34">
        <v>8</v>
      </c>
    </row>
    <row r="26" spans="1:35" x14ac:dyDescent="0.25">
      <c r="A26" t="s">
        <v>305</v>
      </c>
      <c r="B26" t="s">
        <v>168</v>
      </c>
      <c r="C26" t="s">
        <v>198</v>
      </c>
      <c r="D26" t="s">
        <v>248</v>
      </c>
      <c r="E26" s="33">
        <v>106.57777777777778</v>
      </c>
      <c r="F26" s="33">
        <v>26.744444444444444</v>
      </c>
      <c r="G26" s="33">
        <v>0</v>
      </c>
      <c r="H26" s="33">
        <v>0.48288888888888915</v>
      </c>
      <c r="I26" s="33">
        <v>1.3555555555555556</v>
      </c>
      <c r="J26" s="33">
        <v>0</v>
      </c>
      <c r="K26" s="33">
        <v>0</v>
      </c>
      <c r="L26" s="33">
        <v>3.8572222222222226</v>
      </c>
      <c r="M26" s="33">
        <v>0</v>
      </c>
      <c r="N26" s="33">
        <v>13.705888888888889</v>
      </c>
      <c r="O26" s="33">
        <v>0.12859987489574645</v>
      </c>
      <c r="P26" s="33">
        <v>12.188333333333331</v>
      </c>
      <c r="Q26" s="33">
        <v>14.128888888888881</v>
      </c>
      <c r="R26" s="33">
        <v>0.24692973311092567</v>
      </c>
      <c r="S26" s="33">
        <v>4.5876666666666654</v>
      </c>
      <c r="T26" s="33">
        <v>10.012111111111112</v>
      </c>
      <c r="U26" s="33">
        <v>0</v>
      </c>
      <c r="V26" s="33">
        <v>0.13698707256046705</v>
      </c>
      <c r="W26" s="33">
        <v>4.8874444444444443</v>
      </c>
      <c r="X26" s="33">
        <v>10.351333333333336</v>
      </c>
      <c r="Y26" s="33">
        <v>0</v>
      </c>
      <c r="Z26" s="33">
        <v>0.14298269391159302</v>
      </c>
      <c r="AA26" s="33">
        <v>0</v>
      </c>
      <c r="AB26" s="33">
        <v>0</v>
      </c>
      <c r="AC26" s="33">
        <v>0</v>
      </c>
      <c r="AD26" s="33">
        <v>0</v>
      </c>
      <c r="AE26" s="33">
        <v>0</v>
      </c>
      <c r="AF26" s="33">
        <v>0</v>
      </c>
      <c r="AG26" s="33">
        <v>0</v>
      </c>
      <c r="AH26" t="s">
        <v>71</v>
      </c>
      <c r="AI26" s="34">
        <v>8</v>
      </c>
    </row>
    <row r="27" spans="1:35" x14ac:dyDescent="0.25">
      <c r="A27" t="s">
        <v>305</v>
      </c>
      <c r="B27" t="s">
        <v>102</v>
      </c>
      <c r="C27" t="s">
        <v>198</v>
      </c>
      <c r="D27" t="s">
        <v>248</v>
      </c>
      <c r="E27" s="33">
        <v>35.366666666666667</v>
      </c>
      <c r="F27" s="33">
        <v>5.4222222222222225</v>
      </c>
      <c r="G27" s="33">
        <v>0</v>
      </c>
      <c r="H27" s="33">
        <v>0</v>
      </c>
      <c r="I27" s="33">
        <v>0</v>
      </c>
      <c r="J27" s="33">
        <v>0</v>
      </c>
      <c r="K27" s="33">
        <v>0</v>
      </c>
      <c r="L27" s="33">
        <v>2.7543333333333337</v>
      </c>
      <c r="M27" s="33">
        <v>0</v>
      </c>
      <c r="N27" s="33">
        <v>13.223777777777782</v>
      </c>
      <c r="O27" s="33">
        <v>0.37390512095507394</v>
      </c>
      <c r="P27" s="33">
        <v>0</v>
      </c>
      <c r="Q27" s="33">
        <v>1.0546666666666664</v>
      </c>
      <c r="R27" s="33">
        <v>2.9820923656927418E-2</v>
      </c>
      <c r="S27" s="33">
        <v>9.2074444444444481</v>
      </c>
      <c r="T27" s="33">
        <v>4.6834444444444436</v>
      </c>
      <c r="U27" s="33">
        <v>0</v>
      </c>
      <c r="V27" s="33">
        <v>0.3927678290920516</v>
      </c>
      <c r="W27" s="33">
        <v>6.636555555555554</v>
      </c>
      <c r="X27" s="33">
        <v>5.3747777777777799</v>
      </c>
      <c r="Y27" s="33">
        <v>4.2666666666666666</v>
      </c>
      <c r="Z27" s="33">
        <v>0.46026390197926481</v>
      </c>
      <c r="AA27" s="33">
        <v>0</v>
      </c>
      <c r="AB27" s="33">
        <v>5.6555555555555559</v>
      </c>
      <c r="AC27" s="33">
        <v>0</v>
      </c>
      <c r="AD27" s="33">
        <v>0</v>
      </c>
      <c r="AE27" s="33">
        <v>0</v>
      </c>
      <c r="AF27" s="33">
        <v>0</v>
      </c>
      <c r="AG27" s="33">
        <v>0</v>
      </c>
      <c r="AH27" t="s">
        <v>2</v>
      </c>
      <c r="AI27" s="34">
        <v>8</v>
      </c>
    </row>
    <row r="28" spans="1:35" x14ac:dyDescent="0.25">
      <c r="A28" t="s">
        <v>305</v>
      </c>
      <c r="B28" t="s">
        <v>98</v>
      </c>
      <c r="C28" t="s">
        <v>219</v>
      </c>
      <c r="D28" t="s">
        <v>254</v>
      </c>
      <c r="E28" s="33">
        <v>63.9</v>
      </c>
      <c r="F28" s="33">
        <v>27.633333333333333</v>
      </c>
      <c r="G28" s="33">
        <v>0</v>
      </c>
      <c r="H28" s="33">
        <v>0.41688888888888898</v>
      </c>
      <c r="I28" s="33">
        <v>1.0222222222222221</v>
      </c>
      <c r="J28" s="33">
        <v>0</v>
      </c>
      <c r="K28" s="33">
        <v>0</v>
      </c>
      <c r="L28" s="33">
        <v>0.11544444444444443</v>
      </c>
      <c r="M28" s="33">
        <v>3.2127777777777777</v>
      </c>
      <c r="N28" s="33">
        <v>0</v>
      </c>
      <c r="O28" s="33">
        <v>5.0278212484785256E-2</v>
      </c>
      <c r="P28" s="33">
        <v>0</v>
      </c>
      <c r="Q28" s="33">
        <v>10.109666666666667</v>
      </c>
      <c r="R28" s="33">
        <v>0.15821074595722484</v>
      </c>
      <c r="S28" s="33">
        <v>4.1426666666666661</v>
      </c>
      <c r="T28" s="33">
        <v>4.5298888888888902</v>
      </c>
      <c r="U28" s="33">
        <v>0</v>
      </c>
      <c r="V28" s="33">
        <v>0.1357207442183968</v>
      </c>
      <c r="W28" s="33">
        <v>4.4226666666666672</v>
      </c>
      <c r="X28" s="33">
        <v>1.109777777777778</v>
      </c>
      <c r="Y28" s="33">
        <v>0</v>
      </c>
      <c r="Z28" s="33">
        <v>8.6579725265171298E-2</v>
      </c>
      <c r="AA28" s="33">
        <v>0</v>
      </c>
      <c r="AB28" s="33">
        <v>0</v>
      </c>
      <c r="AC28" s="33">
        <v>0</v>
      </c>
      <c r="AD28" s="33">
        <v>0</v>
      </c>
      <c r="AE28" s="33">
        <v>0</v>
      </c>
      <c r="AF28" s="33">
        <v>0</v>
      </c>
      <c r="AG28" s="33">
        <v>0</v>
      </c>
      <c r="AH28" t="s">
        <v>29</v>
      </c>
      <c r="AI28" s="34">
        <v>8</v>
      </c>
    </row>
    <row r="29" spans="1:35" x14ac:dyDescent="0.25">
      <c r="A29" t="s">
        <v>305</v>
      </c>
      <c r="B29" t="s">
        <v>132</v>
      </c>
      <c r="C29" t="s">
        <v>222</v>
      </c>
      <c r="D29" t="s">
        <v>257</v>
      </c>
      <c r="E29" s="33">
        <v>30.577777777777779</v>
      </c>
      <c r="F29" s="33">
        <v>5.1555555555555559</v>
      </c>
      <c r="G29" s="33">
        <v>0</v>
      </c>
      <c r="H29" s="33">
        <v>0.21266666666666664</v>
      </c>
      <c r="I29" s="33">
        <v>0.57777777777777772</v>
      </c>
      <c r="J29" s="33">
        <v>0</v>
      </c>
      <c r="K29" s="33">
        <v>0</v>
      </c>
      <c r="L29" s="33">
        <v>0</v>
      </c>
      <c r="M29" s="33">
        <v>4.5705555555555568</v>
      </c>
      <c r="N29" s="33">
        <v>0</v>
      </c>
      <c r="O29" s="33">
        <v>0.14947311046511633</v>
      </c>
      <c r="P29" s="33">
        <v>0</v>
      </c>
      <c r="Q29" s="33">
        <v>5.1034444444444453</v>
      </c>
      <c r="R29" s="33">
        <v>0.16690043604651164</v>
      </c>
      <c r="S29" s="33">
        <v>0.72344444444444456</v>
      </c>
      <c r="T29" s="33">
        <v>5.6</v>
      </c>
      <c r="U29" s="33">
        <v>0</v>
      </c>
      <c r="V29" s="33">
        <v>0.20679869186046509</v>
      </c>
      <c r="W29" s="33">
        <v>0.62788888888888894</v>
      </c>
      <c r="X29" s="33">
        <v>5.6539999999999999</v>
      </c>
      <c r="Y29" s="33">
        <v>0</v>
      </c>
      <c r="Z29" s="33">
        <v>0.20543968023255813</v>
      </c>
      <c r="AA29" s="33">
        <v>0</v>
      </c>
      <c r="AB29" s="33">
        <v>0</v>
      </c>
      <c r="AC29" s="33">
        <v>0</v>
      </c>
      <c r="AD29" s="33">
        <v>0</v>
      </c>
      <c r="AE29" s="33">
        <v>0</v>
      </c>
      <c r="AF29" s="33">
        <v>0</v>
      </c>
      <c r="AG29" s="33">
        <v>0</v>
      </c>
      <c r="AH29" t="s">
        <v>35</v>
      </c>
      <c r="AI29" s="34">
        <v>8</v>
      </c>
    </row>
    <row r="30" spans="1:35" x14ac:dyDescent="0.25">
      <c r="A30" t="s">
        <v>305</v>
      </c>
      <c r="B30" t="s">
        <v>100</v>
      </c>
      <c r="C30" t="s">
        <v>205</v>
      </c>
      <c r="D30" t="s">
        <v>248</v>
      </c>
      <c r="E30" s="33">
        <v>108.7</v>
      </c>
      <c r="F30" s="33">
        <v>5.0666666666666664</v>
      </c>
      <c r="G30" s="33">
        <v>0.57777777777777772</v>
      </c>
      <c r="H30" s="33">
        <v>0</v>
      </c>
      <c r="I30" s="33">
        <v>2.2666666666666666</v>
      </c>
      <c r="J30" s="33">
        <v>0</v>
      </c>
      <c r="K30" s="33">
        <v>0</v>
      </c>
      <c r="L30" s="33">
        <v>7.6266666666666678</v>
      </c>
      <c r="M30" s="33">
        <v>0</v>
      </c>
      <c r="N30" s="33">
        <v>48.229888888888908</v>
      </c>
      <c r="O30" s="33">
        <v>0.4436972298885824</v>
      </c>
      <c r="P30" s="33">
        <v>5.7591111111111095</v>
      </c>
      <c r="Q30" s="33">
        <v>19.181444444444441</v>
      </c>
      <c r="R30" s="33">
        <v>0.22944393335377691</v>
      </c>
      <c r="S30" s="33">
        <v>12.651222222222223</v>
      </c>
      <c r="T30" s="33">
        <v>14.523666666666676</v>
      </c>
      <c r="U30" s="33">
        <v>0</v>
      </c>
      <c r="V30" s="33">
        <v>0.24999897781866515</v>
      </c>
      <c r="W30" s="33">
        <v>18.28511111111111</v>
      </c>
      <c r="X30" s="33">
        <v>19.212333333333333</v>
      </c>
      <c r="Y30" s="33">
        <v>0</v>
      </c>
      <c r="Z30" s="33">
        <v>0.34496269038127358</v>
      </c>
      <c r="AA30" s="33">
        <v>0</v>
      </c>
      <c r="AB30" s="33">
        <v>0</v>
      </c>
      <c r="AC30" s="33">
        <v>0</v>
      </c>
      <c r="AD30" s="33">
        <v>0</v>
      </c>
      <c r="AE30" s="33">
        <v>52.333333333333336</v>
      </c>
      <c r="AF30" s="33">
        <v>0</v>
      </c>
      <c r="AG30" s="33">
        <v>0</v>
      </c>
      <c r="AH30" t="s">
        <v>0</v>
      </c>
      <c r="AI30" s="34">
        <v>8</v>
      </c>
    </row>
    <row r="31" spans="1:35" x14ac:dyDescent="0.25">
      <c r="A31" t="s">
        <v>305</v>
      </c>
      <c r="B31" t="s">
        <v>99</v>
      </c>
      <c r="C31" t="s">
        <v>212</v>
      </c>
      <c r="D31" t="s">
        <v>249</v>
      </c>
      <c r="E31" s="33">
        <v>70.2</v>
      </c>
      <c r="F31" s="33">
        <v>0</v>
      </c>
      <c r="G31" s="33">
        <v>0</v>
      </c>
      <c r="H31" s="33">
        <v>7.2222222222222215E-2</v>
      </c>
      <c r="I31" s="33">
        <v>0.71111111111111114</v>
      </c>
      <c r="J31" s="33">
        <v>0</v>
      </c>
      <c r="K31" s="33">
        <v>0</v>
      </c>
      <c r="L31" s="33">
        <v>10.292888888888886</v>
      </c>
      <c r="M31" s="33">
        <v>5.1425555555555551</v>
      </c>
      <c r="N31" s="33">
        <v>6.600444444444447</v>
      </c>
      <c r="O31" s="33">
        <v>0.16727920227920232</v>
      </c>
      <c r="P31" s="33">
        <v>4.8888888888888893</v>
      </c>
      <c r="Q31" s="33">
        <v>3.9591111111111115</v>
      </c>
      <c r="R31" s="33">
        <v>0.12603988603988606</v>
      </c>
      <c r="S31" s="33">
        <v>28.681111111111115</v>
      </c>
      <c r="T31" s="33">
        <v>0</v>
      </c>
      <c r="U31" s="33">
        <v>1.6555555555555554</v>
      </c>
      <c r="V31" s="33">
        <v>0.43214624881291552</v>
      </c>
      <c r="W31" s="33">
        <v>16.850333333333335</v>
      </c>
      <c r="X31" s="33">
        <v>15.661333333333328</v>
      </c>
      <c r="Y31" s="33">
        <v>0</v>
      </c>
      <c r="Z31" s="33">
        <v>0.4631291547958214</v>
      </c>
      <c r="AA31" s="33">
        <v>0</v>
      </c>
      <c r="AB31" s="33">
        <v>0</v>
      </c>
      <c r="AC31" s="33">
        <v>0</v>
      </c>
      <c r="AD31" s="33">
        <v>0</v>
      </c>
      <c r="AE31" s="33">
        <v>0</v>
      </c>
      <c r="AF31" s="33">
        <v>0</v>
      </c>
      <c r="AG31" s="33">
        <v>0</v>
      </c>
      <c r="AH31" t="s">
        <v>14</v>
      </c>
      <c r="AI31" s="34">
        <v>8</v>
      </c>
    </row>
    <row r="32" spans="1:35" x14ac:dyDescent="0.25">
      <c r="A32" t="s">
        <v>305</v>
      </c>
      <c r="B32" t="s">
        <v>134</v>
      </c>
      <c r="C32" t="s">
        <v>206</v>
      </c>
      <c r="D32" t="s">
        <v>249</v>
      </c>
      <c r="E32" s="33">
        <v>74.855555555555554</v>
      </c>
      <c r="F32" s="33">
        <v>5.6888888888888891</v>
      </c>
      <c r="G32" s="33">
        <v>0.66666666666666663</v>
      </c>
      <c r="H32" s="33">
        <v>0.44444444444444442</v>
      </c>
      <c r="I32" s="33">
        <v>1.2222222222222223</v>
      </c>
      <c r="J32" s="33">
        <v>0</v>
      </c>
      <c r="K32" s="33">
        <v>0</v>
      </c>
      <c r="L32" s="33">
        <v>9.9926666666666666</v>
      </c>
      <c r="M32" s="33">
        <v>0</v>
      </c>
      <c r="N32" s="33">
        <v>12.356555555555563</v>
      </c>
      <c r="O32" s="33">
        <v>0.16507199050022275</v>
      </c>
      <c r="P32" s="33">
        <v>0</v>
      </c>
      <c r="Q32" s="33">
        <v>10.616444444444443</v>
      </c>
      <c r="R32" s="33">
        <v>0.14182573845925486</v>
      </c>
      <c r="S32" s="33">
        <v>10.655444444444445</v>
      </c>
      <c r="T32" s="33">
        <v>11.74977777777778</v>
      </c>
      <c r="U32" s="33">
        <v>0</v>
      </c>
      <c r="V32" s="33">
        <v>0.29931275048241063</v>
      </c>
      <c r="W32" s="33">
        <v>7.9685555555555565</v>
      </c>
      <c r="X32" s="33">
        <v>12.550666666666668</v>
      </c>
      <c r="Y32" s="33">
        <v>4.0555555555555554</v>
      </c>
      <c r="Z32" s="33">
        <v>0.32829597743802885</v>
      </c>
      <c r="AA32" s="33">
        <v>0</v>
      </c>
      <c r="AB32" s="33">
        <v>5.4222222222222225</v>
      </c>
      <c r="AC32" s="33">
        <v>0</v>
      </c>
      <c r="AD32" s="33">
        <v>0</v>
      </c>
      <c r="AE32" s="33">
        <v>0</v>
      </c>
      <c r="AF32" s="33">
        <v>0</v>
      </c>
      <c r="AG32" s="33">
        <v>0</v>
      </c>
      <c r="AH32" t="s">
        <v>37</v>
      </c>
      <c r="AI32" s="34">
        <v>8</v>
      </c>
    </row>
    <row r="33" spans="1:35" x14ac:dyDescent="0.25">
      <c r="A33" t="s">
        <v>305</v>
      </c>
      <c r="B33" t="s">
        <v>129</v>
      </c>
      <c r="C33" t="s">
        <v>221</v>
      </c>
      <c r="D33" t="s">
        <v>241</v>
      </c>
      <c r="E33" s="33">
        <v>35.755555555555553</v>
      </c>
      <c r="F33" s="33">
        <v>5.6</v>
      </c>
      <c r="G33" s="33">
        <v>0.31111111111111112</v>
      </c>
      <c r="H33" s="33">
        <v>0</v>
      </c>
      <c r="I33" s="33">
        <v>0.45555555555555555</v>
      </c>
      <c r="J33" s="33">
        <v>0</v>
      </c>
      <c r="K33" s="33">
        <v>0</v>
      </c>
      <c r="L33" s="33">
        <v>1.0848888888888888</v>
      </c>
      <c r="M33" s="33">
        <v>0</v>
      </c>
      <c r="N33" s="33">
        <v>5.6888888888888891</v>
      </c>
      <c r="O33" s="33">
        <v>0.1591050341827222</v>
      </c>
      <c r="P33" s="33">
        <v>5.2444444444444445</v>
      </c>
      <c r="Q33" s="33">
        <v>0</v>
      </c>
      <c r="R33" s="33">
        <v>0.14667495338719702</v>
      </c>
      <c r="S33" s="33">
        <v>9.4784444444444453</v>
      </c>
      <c r="T33" s="33">
        <v>0</v>
      </c>
      <c r="U33" s="33">
        <v>0</v>
      </c>
      <c r="V33" s="33">
        <v>0.2650901180857676</v>
      </c>
      <c r="W33" s="33">
        <v>3.6015555555555561</v>
      </c>
      <c r="X33" s="33">
        <v>11.560999999999998</v>
      </c>
      <c r="Y33" s="33">
        <v>0</v>
      </c>
      <c r="Z33" s="33">
        <v>0.42406152889993787</v>
      </c>
      <c r="AA33" s="33">
        <v>0</v>
      </c>
      <c r="AB33" s="33">
        <v>7.7777777777777779E-2</v>
      </c>
      <c r="AC33" s="33">
        <v>0</v>
      </c>
      <c r="AD33" s="33">
        <v>0</v>
      </c>
      <c r="AE33" s="33">
        <v>0</v>
      </c>
      <c r="AF33" s="33">
        <v>0</v>
      </c>
      <c r="AG33" s="33">
        <v>0</v>
      </c>
      <c r="AH33" t="s">
        <v>32</v>
      </c>
      <c r="AI33" s="34">
        <v>8</v>
      </c>
    </row>
    <row r="34" spans="1:35" x14ac:dyDescent="0.25">
      <c r="A34" t="s">
        <v>305</v>
      </c>
      <c r="B34" t="s">
        <v>167</v>
      </c>
      <c r="C34" t="s">
        <v>200</v>
      </c>
      <c r="D34" t="s">
        <v>249</v>
      </c>
      <c r="E34" s="33">
        <v>30.555555555555557</v>
      </c>
      <c r="F34" s="33">
        <v>5.6888888888888891</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t="s">
        <v>70</v>
      </c>
      <c r="AI34" s="34">
        <v>8</v>
      </c>
    </row>
    <row r="35" spans="1:35" x14ac:dyDescent="0.25">
      <c r="A35" t="s">
        <v>305</v>
      </c>
      <c r="B35" t="s">
        <v>136</v>
      </c>
      <c r="C35" t="s">
        <v>225</v>
      </c>
      <c r="D35" t="s">
        <v>244</v>
      </c>
      <c r="E35" s="33">
        <v>41.3</v>
      </c>
      <c r="F35" s="33">
        <v>11.377777777777778</v>
      </c>
      <c r="G35" s="33">
        <v>0.5</v>
      </c>
      <c r="H35" s="33">
        <v>0.27166666666666672</v>
      </c>
      <c r="I35" s="33">
        <v>0.26666666666666666</v>
      </c>
      <c r="J35" s="33">
        <v>0</v>
      </c>
      <c r="K35" s="33">
        <v>0</v>
      </c>
      <c r="L35" s="33">
        <v>5.4666666666666669E-2</v>
      </c>
      <c r="M35" s="33">
        <v>5.73411111111111</v>
      </c>
      <c r="N35" s="33">
        <v>4.0333333333333332E-2</v>
      </c>
      <c r="O35" s="33">
        <v>0.13981705676620929</v>
      </c>
      <c r="P35" s="33">
        <v>0</v>
      </c>
      <c r="Q35" s="33">
        <v>3.893555555555555</v>
      </c>
      <c r="R35" s="33">
        <v>9.4274952919020702E-2</v>
      </c>
      <c r="S35" s="33">
        <v>5.2808888888888896</v>
      </c>
      <c r="T35" s="33">
        <v>6.7198888888888897</v>
      </c>
      <c r="U35" s="33">
        <v>0</v>
      </c>
      <c r="V35" s="33">
        <v>0.29057573311810608</v>
      </c>
      <c r="W35" s="33">
        <v>5.5325555555555566</v>
      </c>
      <c r="X35" s="33">
        <v>2.9947777777777782</v>
      </c>
      <c r="Y35" s="33">
        <v>0</v>
      </c>
      <c r="Z35" s="33">
        <v>0.20647296206618246</v>
      </c>
      <c r="AA35" s="33">
        <v>0</v>
      </c>
      <c r="AB35" s="33">
        <v>5.3111111111111109</v>
      </c>
      <c r="AC35" s="33">
        <v>0</v>
      </c>
      <c r="AD35" s="33">
        <v>0</v>
      </c>
      <c r="AE35" s="33">
        <v>0</v>
      </c>
      <c r="AF35" s="33">
        <v>0</v>
      </c>
      <c r="AG35" s="33">
        <v>0</v>
      </c>
      <c r="AH35" t="s">
        <v>39</v>
      </c>
      <c r="AI35" s="34">
        <v>8</v>
      </c>
    </row>
    <row r="36" spans="1:35" x14ac:dyDescent="0.25">
      <c r="A36" t="s">
        <v>305</v>
      </c>
      <c r="B36" t="s">
        <v>147</v>
      </c>
      <c r="C36" t="s">
        <v>206</v>
      </c>
      <c r="D36" t="s">
        <v>249</v>
      </c>
      <c r="E36" s="33">
        <v>53.155555555555559</v>
      </c>
      <c r="F36" s="33">
        <v>5.6888888888888891</v>
      </c>
      <c r="G36" s="33">
        <v>0.6333333333333333</v>
      </c>
      <c r="H36" s="33">
        <v>0.2388888888888889</v>
      </c>
      <c r="I36" s="33">
        <v>1.9</v>
      </c>
      <c r="J36" s="33">
        <v>0</v>
      </c>
      <c r="K36" s="33">
        <v>0</v>
      </c>
      <c r="L36" s="33">
        <v>2.6127777777777776</v>
      </c>
      <c r="M36" s="33">
        <v>0.76222222222222236</v>
      </c>
      <c r="N36" s="33">
        <v>5.243555555555556</v>
      </c>
      <c r="O36" s="33">
        <v>0.11298494983277592</v>
      </c>
      <c r="P36" s="33">
        <v>0</v>
      </c>
      <c r="Q36" s="33">
        <v>3.3288888888888897</v>
      </c>
      <c r="R36" s="33">
        <v>6.262541806020068E-2</v>
      </c>
      <c r="S36" s="33">
        <v>6.1042222222222238</v>
      </c>
      <c r="T36" s="33">
        <v>7.3895555555555523</v>
      </c>
      <c r="U36" s="33">
        <v>0</v>
      </c>
      <c r="V36" s="33">
        <v>0.25385451505016715</v>
      </c>
      <c r="W36" s="33">
        <v>7.2093333333333325</v>
      </c>
      <c r="X36" s="33">
        <v>4.7862222222222233</v>
      </c>
      <c r="Y36" s="33">
        <v>0</v>
      </c>
      <c r="Z36" s="33">
        <v>0.22566889632107021</v>
      </c>
      <c r="AA36" s="33">
        <v>0</v>
      </c>
      <c r="AB36" s="33">
        <v>2.8</v>
      </c>
      <c r="AC36" s="33">
        <v>0</v>
      </c>
      <c r="AD36" s="33">
        <v>0</v>
      </c>
      <c r="AE36" s="33">
        <v>0</v>
      </c>
      <c r="AF36" s="33">
        <v>0</v>
      </c>
      <c r="AG36" s="33">
        <v>0</v>
      </c>
      <c r="AH36" t="s">
        <v>50</v>
      </c>
      <c r="AI36" s="34">
        <v>8</v>
      </c>
    </row>
    <row r="37" spans="1:35" x14ac:dyDescent="0.25">
      <c r="A37" t="s">
        <v>305</v>
      </c>
      <c r="B37" t="s">
        <v>190</v>
      </c>
      <c r="C37" t="s">
        <v>238</v>
      </c>
      <c r="D37" t="s">
        <v>249</v>
      </c>
      <c r="E37" s="33">
        <v>36.822222222222223</v>
      </c>
      <c r="F37" s="33">
        <v>5.6888888888888891</v>
      </c>
      <c r="G37" s="33">
        <v>0.28888888888888886</v>
      </c>
      <c r="H37" s="33">
        <v>0.16666666666666666</v>
      </c>
      <c r="I37" s="33">
        <v>0.24444444444444444</v>
      </c>
      <c r="J37" s="33">
        <v>0</v>
      </c>
      <c r="K37" s="33">
        <v>0</v>
      </c>
      <c r="L37" s="33">
        <v>0</v>
      </c>
      <c r="M37" s="33">
        <v>0.22800000000000001</v>
      </c>
      <c r="N37" s="33">
        <v>4.2055555555555557</v>
      </c>
      <c r="O37" s="33">
        <v>0.12040434520217259</v>
      </c>
      <c r="P37" s="33">
        <v>7.4444444444444438E-2</v>
      </c>
      <c r="Q37" s="33">
        <v>0</v>
      </c>
      <c r="R37" s="33">
        <v>2.0217260108630051E-3</v>
      </c>
      <c r="S37" s="33">
        <v>4.8000000000000001E-2</v>
      </c>
      <c r="T37" s="33">
        <v>0</v>
      </c>
      <c r="U37" s="33">
        <v>0</v>
      </c>
      <c r="V37" s="33">
        <v>1.3035606517803259E-3</v>
      </c>
      <c r="W37" s="33">
        <v>6.0111111111111115E-2</v>
      </c>
      <c r="X37" s="33">
        <v>1.0774444444444446</v>
      </c>
      <c r="Y37" s="33">
        <v>0</v>
      </c>
      <c r="Z37" s="33">
        <v>3.0893180446590226E-2</v>
      </c>
      <c r="AA37" s="33">
        <v>0</v>
      </c>
      <c r="AB37" s="33">
        <v>0</v>
      </c>
      <c r="AC37" s="33">
        <v>0</v>
      </c>
      <c r="AD37" s="33">
        <v>0</v>
      </c>
      <c r="AE37" s="33">
        <v>0</v>
      </c>
      <c r="AF37" s="33">
        <v>0</v>
      </c>
      <c r="AG37" s="33">
        <v>0</v>
      </c>
      <c r="AH37" t="s">
        <v>93</v>
      </c>
      <c r="AI37" s="34">
        <v>8</v>
      </c>
    </row>
    <row r="38" spans="1:35" x14ac:dyDescent="0.25">
      <c r="A38" t="s">
        <v>305</v>
      </c>
      <c r="B38" t="s">
        <v>141</v>
      </c>
      <c r="C38" t="s">
        <v>197</v>
      </c>
      <c r="D38" t="s">
        <v>251</v>
      </c>
      <c r="E38" s="33">
        <v>7.3888888888888893</v>
      </c>
      <c r="F38" s="33">
        <v>4.9777777777777779</v>
      </c>
      <c r="G38" s="33">
        <v>0</v>
      </c>
      <c r="H38" s="33">
        <v>0</v>
      </c>
      <c r="I38" s="33">
        <v>0</v>
      </c>
      <c r="J38" s="33">
        <v>0</v>
      </c>
      <c r="K38" s="33">
        <v>0</v>
      </c>
      <c r="L38" s="33">
        <v>0</v>
      </c>
      <c r="M38" s="33">
        <v>3.2666666666666666</v>
      </c>
      <c r="N38" s="33">
        <v>0</v>
      </c>
      <c r="O38" s="33">
        <v>0.44210526315789472</v>
      </c>
      <c r="P38" s="33">
        <v>0</v>
      </c>
      <c r="Q38" s="33">
        <v>0</v>
      </c>
      <c r="R38" s="33">
        <v>0</v>
      </c>
      <c r="S38" s="33">
        <v>1.5805555555555555</v>
      </c>
      <c r="T38" s="33">
        <v>2.4472222222222224</v>
      </c>
      <c r="U38" s="33">
        <v>0</v>
      </c>
      <c r="V38" s="33">
        <v>0.54511278195488722</v>
      </c>
      <c r="W38" s="33">
        <v>0.62222222222222223</v>
      </c>
      <c r="X38" s="33">
        <v>4.3805555555555555</v>
      </c>
      <c r="Y38" s="33">
        <v>0</v>
      </c>
      <c r="Z38" s="33">
        <v>0.67706766917293237</v>
      </c>
      <c r="AA38" s="33">
        <v>0</v>
      </c>
      <c r="AB38" s="33">
        <v>2.3555555555555556</v>
      </c>
      <c r="AC38" s="33">
        <v>0</v>
      </c>
      <c r="AD38" s="33">
        <v>0</v>
      </c>
      <c r="AE38" s="33">
        <v>0</v>
      </c>
      <c r="AF38" s="33">
        <v>0</v>
      </c>
      <c r="AG38" s="33">
        <v>0</v>
      </c>
      <c r="AH38" t="s">
        <v>44</v>
      </c>
      <c r="AI38" s="34">
        <v>8</v>
      </c>
    </row>
    <row r="39" spans="1:35" x14ac:dyDescent="0.25">
      <c r="A39" t="s">
        <v>305</v>
      </c>
      <c r="B39" t="s">
        <v>192</v>
      </c>
      <c r="C39" t="s">
        <v>198</v>
      </c>
      <c r="D39" t="s">
        <v>248</v>
      </c>
      <c r="E39" s="33">
        <v>64.25555555555556</v>
      </c>
      <c r="F39" s="33">
        <v>5.6</v>
      </c>
      <c r="G39" s="33">
        <v>1.1777777777777778</v>
      </c>
      <c r="H39" s="33">
        <v>0.21666666666666667</v>
      </c>
      <c r="I39" s="33">
        <v>0.4</v>
      </c>
      <c r="J39" s="33">
        <v>0</v>
      </c>
      <c r="K39" s="33">
        <v>0</v>
      </c>
      <c r="L39" s="33">
        <v>4.2222222222222227E-3</v>
      </c>
      <c r="M39" s="33">
        <v>0.12777777777777777</v>
      </c>
      <c r="N39" s="33">
        <v>0</v>
      </c>
      <c r="O39" s="33">
        <v>1.9885872384575475E-3</v>
      </c>
      <c r="P39" s="33">
        <v>6.049555555555556</v>
      </c>
      <c r="Q39" s="33">
        <v>0</v>
      </c>
      <c r="R39" s="33">
        <v>9.4148365900051878E-2</v>
      </c>
      <c r="S39" s="33">
        <v>0.20755555555555555</v>
      </c>
      <c r="T39" s="33">
        <v>0</v>
      </c>
      <c r="U39" s="33">
        <v>0</v>
      </c>
      <c r="V39" s="33">
        <v>3.2301573577727819E-3</v>
      </c>
      <c r="W39" s="33">
        <v>6.2777777777777766E-2</v>
      </c>
      <c r="X39" s="33">
        <v>2.9585555555555558</v>
      </c>
      <c r="Y39" s="33">
        <v>0</v>
      </c>
      <c r="Z39" s="33">
        <v>4.7020577554902299E-2</v>
      </c>
      <c r="AA39" s="33">
        <v>0</v>
      </c>
      <c r="AB39" s="33">
        <v>0</v>
      </c>
      <c r="AC39" s="33">
        <v>0</v>
      </c>
      <c r="AD39" s="33">
        <v>0</v>
      </c>
      <c r="AE39" s="33">
        <v>0</v>
      </c>
      <c r="AF39" s="33">
        <v>0</v>
      </c>
      <c r="AG39" s="33">
        <v>0</v>
      </c>
      <c r="AH39" t="s">
        <v>95</v>
      </c>
      <c r="AI39" s="34">
        <v>8</v>
      </c>
    </row>
    <row r="40" spans="1:35" x14ac:dyDescent="0.25">
      <c r="A40" t="s">
        <v>305</v>
      </c>
      <c r="B40" t="s">
        <v>188</v>
      </c>
      <c r="C40" t="s">
        <v>206</v>
      </c>
      <c r="D40" t="s">
        <v>249</v>
      </c>
      <c r="E40" s="33">
        <v>33.333333333333336</v>
      </c>
      <c r="F40" s="33">
        <v>5.6888888888888891</v>
      </c>
      <c r="G40" s="33">
        <v>0.37777777777777777</v>
      </c>
      <c r="H40" s="33">
        <v>0.11666666666666667</v>
      </c>
      <c r="I40" s="33">
        <v>1.1666666666666667</v>
      </c>
      <c r="J40" s="33">
        <v>0</v>
      </c>
      <c r="K40" s="33">
        <v>0</v>
      </c>
      <c r="L40" s="33">
        <v>6.8888888888888888E-3</v>
      </c>
      <c r="M40" s="33">
        <v>0.35</v>
      </c>
      <c r="N40" s="33">
        <v>2.8029999999999999</v>
      </c>
      <c r="O40" s="33">
        <v>9.4589999999999994E-2</v>
      </c>
      <c r="P40" s="33">
        <v>6.6666666666666666E-2</v>
      </c>
      <c r="Q40" s="33">
        <v>0</v>
      </c>
      <c r="R40" s="33">
        <v>2E-3</v>
      </c>
      <c r="S40" s="33">
        <v>0.20722222222222228</v>
      </c>
      <c r="T40" s="33">
        <v>2.2222222222222222E-3</v>
      </c>
      <c r="U40" s="33">
        <v>0</v>
      </c>
      <c r="V40" s="33">
        <v>6.2833333333333343E-3</v>
      </c>
      <c r="W40" s="33">
        <v>0.02</v>
      </c>
      <c r="X40" s="33">
        <v>0.11644444444444443</v>
      </c>
      <c r="Y40" s="33">
        <v>0</v>
      </c>
      <c r="Z40" s="33">
        <v>4.0933333333333325E-3</v>
      </c>
      <c r="AA40" s="33">
        <v>0</v>
      </c>
      <c r="AB40" s="33">
        <v>0</v>
      </c>
      <c r="AC40" s="33">
        <v>0</v>
      </c>
      <c r="AD40" s="33">
        <v>0</v>
      </c>
      <c r="AE40" s="33">
        <v>0</v>
      </c>
      <c r="AF40" s="33">
        <v>0</v>
      </c>
      <c r="AG40" s="33">
        <v>0</v>
      </c>
      <c r="AH40" t="s">
        <v>91</v>
      </c>
      <c r="AI40" s="34">
        <v>8</v>
      </c>
    </row>
    <row r="41" spans="1:35" x14ac:dyDescent="0.25">
      <c r="A41" t="s">
        <v>305</v>
      </c>
      <c r="B41" t="s">
        <v>181</v>
      </c>
      <c r="C41" t="s">
        <v>236</v>
      </c>
      <c r="D41" t="s">
        <v>251</v>
      </c>
      <c r="E41" s="33">
        <v>42.444444444444443</v>
      </c>
      <c r="F41" s="33">
        <v>5.2666666666666666</v>
      </c>
      <c r="G41" s="33">
        <v>2.8444444444444446</v>
      </c>
      <c r="H41" s="33">
        <v>0</v>
      </c>
      <c r="I41" s="33">
        <v>0.8666666666666667</v>
      </c>
      <c r="J41" s="33">
        <v>0</v>
      </c>
      <c r="K41" s="33">
        <v>1.1555555555555554</v>
      </c>
      <c r="L41" s="33">
        <v>2.7071111111111108</v>
      </c>
      <c r="M41" s="33">
        <v>5.0245555555555557</v>
      </c>
      <c r="N41" s="33">
        <v>0</v>
      </c>
      <c r="O41" s="33">
        <v>0.11837958115183246</v>
      </c>
      <c r="P41" s="33">
        <v>0</v>
      </c>
      <c r="Q41" s="33">
        <v>0</v>
      </c>
      <c r="R41" s="33">
        <v>0</v>
      </c>
      <c r="S41" s="33">
        <v>16.498888888888882</v>
      </c>
      <c r="T41" s="33">
        <v>0</v>
      </c>
      <c r="U41" s="33">
        <v>0</v>
      </c>
      <c r="V41" s="33">
        <v>0.38871727748691082</v>
      </c>
      <c r="W41" s="33">
        <v>18.292111111111115</v>
      </c>
      <c r="X41" s="33">
        <v>0</v>
      </c>
      <c r="Y41" s="33">
        <v>0</v>
      </c>
      <c r="Z41" s="33">
        <v>0.43096596858638753</v>
      </c>
      <c r="AA41" s="33">
        <v>0</v>
      </c>
      <c r="AB41" s="33">
        <v>3.7777777777777777</v>
      </c>
      <c r="AC41" s="33">
        <v>0</v>
      </c>
      <c r="AD41" s="33">
        <v>0</v>
      </c>
      <c r="AE41" s="33">
        <v>0</v>
      </c>
      <c r="AF41" s="33">
        <v>0</v>
      </c>
      <c r="AG41" s="33">
        <v>0</v>
      </c>
      <c r="AH41" t="s">
        <v>84</v>
      </c>
      <c r="AI41" s="34">
        <v>8</v>
      </c>
    </row>
    <row r="42" spans="1:35" x14ac:dyDescent="0.25">
      <c r="A42" t="s">
        <v>305</v>
      </c>
      <c r="B42" t="s">
        <v>157</v>
      </c>
      <c r="C42" t="s">
        <v>206</v>
      </c>
      <c r="D42" t="s">
        <v>249</v>
      </c>
      <c r="E42" s="33">
        <v>31.133333333333333</v>
      </c>
      <c r="F42" s="33">
        <v>6.822222222222222</v>
      </c>
      <c r="G42" s="33">
        <v>0</v>
      </c>
      <c r="H42" s="33">
        <v>0</v>
      </c>
      <c r="I42" s="33">
        <v>1.8666666666666667</v>
      </c>
      <c r="J42" s="33">
        <v>0</v>
      </c>
      <c r="K42" s="33">
        <v>0</v>
      </c>
      <c r="L42" s="33">
        <v>0.16177777777777777</v>
      </c>
      <c r="M42" s="33">
        <v>0</v>
      </c>
      <c r="N42" s="33">
        <v>8.6688888888888886</v>
      </c>
      <c r="O42" s="33">
        <v>0.2784439685938615</v>
      </c>
      <c r="P42" s="33">
        <v>0</v>
      </c>
      <c r="Q42" s="33">
        <v>4.2538888888888895</v>
      </c>
      <c r="R42" s="33">
        <v>0.13663454675231979</v>
      </c>
      <c r="S42" s="33">
        <v>0.54333333333333333</v>
      </c>
      <c r="T42" s="33">
        <v>5.4779999999999998</v>
      </c>
      <c r="U42" s="33">
        <v>0</v>
      </c>
      <c r="V42" s="33">
        <v>0.19340471092077086</v>
      </c>
      <c r="W42" s="33">
        <v>0.61422222222222211</v>
      </c>
      <c r="X42" s="33">
        <v>2.6313333333333335</v>
      </c>
      <c r="Y42" s="33">
        <v>0</v>
      </c>
      <c r="Z42" s="33">
        <v>0.10424696645253391</v>
      </c>
      <c r="AA42" s="33">
        <v>0</v>
      </c>
      <c r="AB42" s="33">
        <v>8.8888888888888892E-2</v>
      </c>
      <c r="AC42" s="33">
        <v>0</v>
      </c>
      <c r="AD42" s="33">
        <v>24.224333333333334</v>
      </c>
      <c r="AE42" s="33">
        <v>0</v>
      </c>
      <c r="AF42" s="33">
        <v>0</v>
      </c>
      <c r="AG42" s="33">
        <v>0</v>
      </c>
      <c r="AH42" t="s">
        <v>60</v>
      </c>
      <c r="AI42" s="34">
        <v>8</v>
      </c>
    </row>
    <row r="43" spans="1:35" x14ac:dyDescent="0.25">
      <c r="A43" t="s">
        <v>305</v>
      </c>
      <c r="B43" t="s">
        <v>187</v>
      </c>
      <c r="C43" t="s">
        <v>200</v>
      </c>
      <c r="D43" t="s">
        <v>249</v>
      </c>
      <c r="E43" s="33">
        <v>36.133333333333333</v>
      </c>
      <c r="F43" s="33">
        <v>11.377777777777778</v>
      </c>
      <c r="G43" s="33">
        <v>0</v>
      </c>
      <c r="H43" s="33">
        <v>0</v>
      </c>
      <c r="I43" s="33">
        <v>8.8888888888888892E-2</v>
      </c>
      <c r="J43" s="33">
        <v>0</v>
      </c>
      <c r="K43" s="33">
        <v>0</v>
      </c>
      <c r="L43" s="33">
        <v>4.3195555555555556</v>
      </c>
      <c r="M43" s="33">
        <v>0</v>
      </c>
      <c r="N43" s="33">
        <v>0.32111111111111112</v>
      </c>
      <c r="O43" s="33">
        <v>8.8868388683886849E-3</v>
      </c>
      <c r="P43" s="33">
        <v>0</v>
      </c>
      <c r="Q43" s="33">
        <v>5.905777777777776</v>
      </c>
      <c r="R43" s="33">
        <v>0.16344403444034436</v>
      </c>
      <c r="S43" s="33">
        <v>5.0591111111111102</v>
      </c>
      <c r="T43" s="33">
        <v>2.4329999999999998</v>
      </c>
      <c r="U43" s="33">
        <v>0</v>
      </c>
      <c r="V43" s="33">
        <v>0.20734624846248459</v>
      </c>
      <c r="W43" s="33">
        <v>5.2213333333333338</v>
      </c>
      <c r="X43" s="33">
        <v>5.4176666666666664</v>
      </c>
      <c r="Y43" s="33">
        <v>0</v>
      </c>
      <c r="Z43" s="33">
        <v>0.29443726937269371</v>
      </c>
      <c r="AA43" s="33">
        <v>0</v>
      </c>
      <c r="AB43" s="33">
        <v>0</v>
      </c>
      <c r="AC43" s="33">
        <v>0</v>
      </c>
      <c r="AD43" s="33">
        <v>0</v>
      </c>
      <c r="AE43" s="33">
        <v>0</v>
      </c>
      <c r="AF43" s="33">
        <v>0</v>
      </c>
      <c r="AG43" s="33">
        <v>0</v>
      </c>
      <c r="AH43" t="s">
        <v>90</v>
      </c>
      <c r="AI43" s="34">
        <v>8</v>
      </c>
    </row>
    <row r="44" spans="1:35" x14ac:dyDescent="0.25">
      <c r="A44" t="s">
        <v>305</v>
      </c>
      <c r="B44" t="s">
        <v>176</v>
      </c>
      <c r="C44" t="s">
        <v>195</v>
      </c>
      <c r="D44" t="s">
        <v>254</v>
      </c>
      <c r="E44" s="33">
        <v>104.62222222222222</v>
      </c>
      <c r="F44" s="33">
        <v>22.6</v>
      </c>
      <c r="G44" s="33">
        <v>0</v>
      </c>
      <c r="H44" s="33">
        <v>0.52477777777777801</v>
      </c>
      <c r="I44" s="33">
        <v>0</v>
      </c>
      <c r="J44" s="33">
        <v>0</v>
      </c>
      <c r="K44" s="33">
        <v>0</v>
      </c>
      <c r="L44" s="33">
        <v>2.1247777777777781</v>
      </c>
      <c r="M44" s="33">
        <v>5.9273333333333351</v>
      </c>
      <c r="N44" s="33">
        <v>6.0115555555555575</v>
      </c>
      <c r="O44" s="33">
        <v>0.11411427357689044</v>
      </c>
      <c r="P44" s="33">
        <v>22.116333333333337</v>
      </c>
      <c r="Q44" s="33">
        <v>10.931444444444443</v>
      </c>
      <c r="R44" s="33">
        <v>0.3158772302463892</v>
      </c>
      <c r="S44" s="33">
        <v>4.8404444444444454</v>
      </c>
      <c r="T44" s="33">
        <v>9.8541111111111093</v>
      </c>
      <c r="U44" s="33">
        <v>0</v>
      </c>
      <c r="V44" s="33">
        <v>0.14045348343245539</v>
      </c>
      <c r="W44" s="33">
        <v>5.7777777777777777</v>
      </c>
      <c r="X44" s="33">
        <v>10.795333333333332</v>
      </c>
      <c r="Y44" s="33">
        <v>0</v>
      </c>
      <c r="Z44" s="33">
        <v>0.15840909090909092</v>
      </c>
      <c r="AA44" s="33">
        <v>0</v>
      </c>
      <c r="AB44" s="33">
        <v>0</v>
      </c>
      <c r="AC44" s="33">
        <v>0</v>
      </c>
      <c r="AD44" s="33">
        <v>0</v>
      </c>
      <c r="AE44" s="33">
        <v>0</v>
      </c>
      <c r="AF44" s="33">
        <v>0</v>
      </c>
      <c r="AG44" s="33">
        <v>0</v>
      </c>
      <c r="AH44" t="s">
        <v>79</v>
      </c>
      <c r="AI44" s="34">
        <v>8</v>
      </c>
    </row>
    <row r="45" spans="1:35" x14ac:dyDescent="0.25">
      <c r="A45" t="s">
        <v>305</v>
      </c>
      <c r="B45" t="s">
        <v>142</v>
      </c>
      <c r="C45" t="s">
        <v>206</v>
      </c>
      <c r="D45" t="s">
        <v>249</v>
      </c>
      <c r="E45" s="33">
        <v>76.455555555555549</v>
      </c>
      <c r="F45" s="33">
        <v>5.6888888888888891</v>
      </c>
      <c r="G45" s="33">
        <v>2.3111111111111109</v>
      </c>
      <c r="H45" s="33">
        <v>0.57777777777777772</v>
      </c>
      <c r="I45" s="33">
        <v>0.57777777777777772</v>
      </c>
      <c r="J45" s="33">
        <v>0</v>
      </c>
      <c r="K45" s="33">
        <v>0</v>
      </c>
      <c r="L45" s="33">
        <v>0.57777777777777772</v>
      </c>
      <c r="M45" s="33">
        <v>0.8666666666666667</v>
      </c>
      <c r="N45" s="33">
        <v>10.298222222222225</v>
      </c>
      <c r="O45" s="33">
        <v>0.14603110013079501</v>
      </c>
      <c r="P45" s="33">
        <v>0</v>
      </c>
      <c r="Q45" s="33">
        <v>20.761444444444443</v>
      </c>
      <c r="R45" s="33">
        <v>0.27154919343118733</v>
      </c>
      <c r="S45" s="33">
        <v>0</v>
      </c>
      <c r="T45" s="33">
        <v>3.5454444444444455</v>
      </c>
      <c r="U45" s="33">
        <v>0</v>
      </c>
      <c r="V45" s="33">
        <v>4.6372620258683349E-2</v>
      </c>
      <c r="W45" s="33">
        <v>5.6888888888888891</v>
      </c>
      <c r="X45" s="33">
        <v>0</v>
      </c>
      <c r="Y45" s="33">
        <v>4.1888888888888891</v>
      </c>
      <c r="Z45" s="33">
        <v>0.12919633774160735</v>
      </c>
      <c r="AA45" s="33">
        <v>0</v>
      </c>
      <c r="AB45" s="33">
        <v>0.57777777777777772</v>
      </c>
      <c r="AC45" s="33">
        <v>0</v>
      </c>
      <c r="AD45" s="33">
        <v>0</v>
      </c>
      <c r="AE45" s="33">
        <v>0</v>
      </c>
      <c r="AF45" s="33">
        <v>0</v>
      </c>
      <c r="AG45" s="33">
        <v>0</v>
      </c>
      <c r="AH45" t="s">
        <v>45</v>
      </c>
      <c r="AI45" s="34">
        <v>8</v>
      </c>
    </row>
    <row r="46" spans="1:35" x14ac:dyDescent="0.25">
      <c r="A46" t="s">
        <v>305</v>
      </c>
      <c r="B46" t="s">
        <v>180</v>
      </c>
      <c r="C46" t="s">
        <v>206</v>
      </c>
      <c r="D46" t="s">
        <v>249</v>
      </c>
      <c r="E46" s="33">
        <v>55.477777777777774</v>
      </c>
      <c r="F46" s="33">
        <v>5.177777777777778</v>
      </c>
      <c r="G46" s="33">
        <v>0.8666666666666667</v>
      </c>
      <c r="H46" s="33">
        <v>0.21666666666666667</v>
      </c>
      <c r="I46" s="33">
        <v>0.87777777777777777</v>
      </c>
      <c r="J46" s="33">
        <v>0</v>
      </c>
      <c r="K46" s="33">
        <v>0</v>
      </c>
      <c r="L46" s="33">
        <v>0.53355555555555578</v>
      </c>
      <c r="M46" s="33">
        <v>0.35</v>
      </c>
      <c r="N46" s="33">
        <v>0</v>
      </c>
      <c r="O46" s="33">
        <v>6.3088323653114359E-3</v>
      </c>
      <c r="P46" s="33">
        <v>8.1111111111111106E-2</v>
      </c>
      <c r="Q46" s="33">
        <v>7.3973333333333331</v>
      </c>
      <c r="R46" s="33">
        <v>0.13480072100941318</v>
      </c>
      <c r="S46" s="33">
        <v>2.1467777777777775</v>
      </c>
      <c r="T46" s="33">
        <v>0.4413333333333333</v>
      </c>
      <c r="U46" s="33">
        <v>0</v>
      </c>
      <c r="V46" s="33">
        <v>4.6651311836571195E-2</v>
      </c>
      <c r="W46" s="33">
        <v>0.51144444444444437</v>
      </c>
      <c r="X46" s="33">
        <v>1.9971111111111099</v>
      </c>
      <c r="Y46" s="33">
        <v>0</v>
      </c>
      <c r="Z46" s="33">
        <v>4.5217304225916265E-2</v>
      </c>
      <c r="AA46" s="33">
        <v>0</v>
      </c>
      <c r="AB46" s="33">
        <v>0</v>
      </c>
      <c r="AC46" s="33">
        <v>0</v>
      </c>
      <c r="AD46" s="33">
        <v>0</v>
      </c>
      <c r="AE46" s="33">
        <v>0</v>
      </c>
      <c r="AF46" s="33">
        <v>0</v>
      </c>
      <c r="AG46" s="33">
        <v>0</v>
      </c>
      <c r="AH46" t="s">
        <v>83</v>
      </c>
      <c r="AI46" s="34">
        <v>8</v>
      </c>
    </row>
    <row r="47" spans="1:35" x14ac:dyDescent="0.25">
      <c r="A47" t="s">
        <v>305</v>
      </c>
      <c r="B47" t="s">
        <v>118</v>
      </c>
      <c r="C47" t="s">
        <v>194</v>
      </c>
      <c r="D47" t="s">
        <v>254</v>
      </c>
      <c r="E47" s="33">
        <v>27.044444444444444</v>
      </c>
      <c r="F47" s="33">
        <v>5.6888888888888891</v>
      </c>
      <c r="G47" s="33">
        <v>0.26666666666666666</v>
      </c>
      <c r="H47" s="33">
        <v>0</v>
      </c>
      <c r="I47" s="33">
        <v>8.8888888888888892E-2</v>
      </c>
      <c r="J47" s="33">
        <v>0</v>
      </c>
      <c r="K47" s="33">
        <v>0</v>
      </c>
      <c r="L47" s="33">
        <v>1.9444444444444445E-2</v>
      </c>
      <c r="M47" s="33">
        <v>0</v>
      </c>
      <c r="N47" s="33">
        <v>5.558111111111109</v>
      </c>
      <c r="O47" s="33">
        <v>0.20551766639276903</v>
      </c>
      <c r="P47" s="33">
        <v>0</v>
      </c>
      <c r="Q47" s="33">
        <v>11.207555555555556</v>
      </c>
      <c r="R47" s="33">
        <v>0.41441248972884143</v>
      </c>
      <c r="S47" s="33">
        <v>0.34944444444444439</v>
      </c>
      <c r="T47" s="33">
        <v>3.7597777777777783</v>
      </c>
      <c r="U47" s="33">
        <v>0</v>
      </c>
      <c r="V47" s="33">
        <v>0.1519433032046015</v>
      </c>
      <c r="W47" s="33">
        <v>0.15377777777777776</v>
      </c>
      <c r="X47" s="33">
        <v>1.1354444444444443</v>
      </c>
      <c r="Y47" s="33">
        <v>0</v>
      </c>
      <c r="Z47" s="33">
        <v>4.7670501232539027E-2</v>
      </c>
      <c r="AA47" s="33">
        <v>0</v>
      </c>
      <c r="AB47" s="33">
        <v>0</v>
      </c>
      <c r="AC47" s="33">
        <v>0</v>
      </c>
      <c r="AD47" s="33">
        <v>0</v>
      </c>
      <c r="AE47" s="33">
        <v>0</v>
      </c>
      <c r="AF47" s="33">
        <v>0</v>
      </c>
      <c r="AG47" s="33">
        <v>0</v>
      </c>
      <c r="AH47" t="s">
        <v>20</v>
      </c>
      <c r="AI47" s="34">
        <v>8</v>
      </c>
    </row>
    <row r="48" spans="1:35" x14ac:dyDescent="0.25">
      <c r="A48" t="s">
        <v>305</v>
      </c>
      <c r="B48" t="s">
        <v>171</v>
      </c>
      <c r="C48" t="s">
        <v>231</v>
      </c>
      <c r="D48" t="s">
        <v>259</v>
      </c>
      <c r="E48" s="33">
        <v>33.588888888888889</v>
      </c>
      <c r="F48" s="33">
        <v>5.6</v>
      </c>
      <c r="G48" s="33">
        <v>0.33333333333333331</v>
      </c>
      <c r="H48" s="33">
        <v>3.3333333333333333E-2</v>
      </c>
      <c r="I48" s="33">
        <v>0.26666666666666666</v>
      </c>
      <c r="J48" s="33">
        <v>0</v>
      </c>
      <c r="K48" s="33">
        <v>0</v>
      </c>
      <c r="L48" s="33">
        <v>0</v>
      </c>
      <c r="M48" s="33">
        <v>0</v>
      </c>
      <c r="N48" s="33">
        <v>4.0291111111111109</v>
      </c>
      <c r="O48" s="33">
        <v>0.11995368838901753</v>
      </c>
      <c r="P48" s="33">
        <v>0</v>
      </c>
      <c r="Q48" s="33">
        <v>3.9833333333333334</v>
      </c>
      <c r="R48" s="33">
        <v>0.11859080383724777</v>
      </c>
      <c r="S48" s="33">
        <v>2.9908888888888896</v>
      </c>
      <c r="T48" s="33">
        <v>0.60333333333333328</v>
      </c>
      <c r="U48" s="33">
        <v>0</v>
      </c>
      <c r="V48" s="33">
        <v>0.1070062851472048</v>
      </c>
      <c r="W48" s="33">
        <v>1.8042222222222224</v>
      </c>
      <c r="X48" s="33">
        <v>3.6558888888888892</v>
      </c>
      <c r="Y48" s="33">
        <v>0</v>
      </c>
      <c r="Z48" s="33">
        <v>0.16255706252067484</v>
      </c>
      <c r="AA48" s="33">
        <v>0</v>
      </c>
      <c r="AB48" s="33">
        <v>0</v>
      </c>
      <c r="AC48" s="33">
        <v>0</v>
      </c>
      <c r="AD48" s="33">
        <v>0</v>
      </c>
      <c r="AE48" s="33">
        <v>0</v>
      </c>
      <c r="AF48" s="33">
        <v>0</v>
      </c>
      <c r="AG48" s="33">
        <v>0</v>
      </c>
      <c r="AH48" t="s">
        <v>74</v>
      </c>
      <c r="AI48" s="34">
        <v>8</v>
      </c>
    </row>
    <row r="49" spans="1:35" x14ac:dyDescent="0.25">
      <c r="A49" t="s">
        <v>305</v>
      </c>
      <c r="B49" t="s">
        <v>161</v>
      </c>
      <c r="C49" t="s">
        <v>229</v>
      </c>
      <c r="D49" t="s">
        <v>250</v>
      </c>
      <c r="E49" s="33">
        <v>28.022222222222222</v>
      </c>
      <c r="F49" s="33">
        <v>4.177777777777778</v>
      </c>
      <c r="G49" s="33">
        <v>0.28888888888888886</v>
      </c>
      <c r="H49" s="33">
        <v>0</v>
      </c>
      <c r="I49" s="33">
        <v>0.88888888888888884</v>
      </c>
      <c r="J49" s="33">
        <v>0</v>
      </c>
      <c r="K49" s="33">
        <v>0</v>
      </c>
      <c r="L49" s="33">
        <v>0.28744444444444445</v>
      </c>
      <c r="M49" s="33">
        <v>0</v>
      </c>
      <c r="N49" s="33">
        <v>6.0994444444444449</v>
      </c>
      <c r="O49" s="33">
        <v>0.21766455194290246</v>
      </c>
      <c r="P49" s="33">
        <v>0</v>
      </c>
      <c r="Q49" s="33">
        <v>6.5101111111111116</v>
      </c>
      <c r="R49" s="33">
        <v>0.23231958762886601</v>
      </c>
      <c r="S49" s="33">
        <v>3.0177777777777766</v>
      </c>
      <c r="T49" s="33">
        <v>4.1105555555555551</v>
      </c>
      <c r="U49" s="33">
        <v>0</v>
      </c>
      <c r="V49" s="33">
        <v>0.254381443298969</v>
      </c>
      <c r="W49" s="33">
        <v>4.6970000000000001</v>
      </c>
      <c r="X49" s="33">
        <v>3.6119999999999997</v>
      </c>
      <c r="Y49" s="33">
        <v>0</v>
      </c>
      <c r="Z49" s="33">
        <v>0.29651467089611416</v>
      </c>
      <c r="AA49" s="33">
        <v>0</v>
      </c>
      <c r="AB49" s="33">
        <v>0</v>
      </c>
      <c r="AC49" s="33">
        <v>0</v>
      </c>
      <c r="AD49" s="33">
        <v>0</v>
      </c>
      <c r="AE49" s="33">
        <v>0</v>
      </c>
      <c r="AF49" s="33">
        <v>0</v>
      </c>
      <c r="AG49" s="33">
        <v>0</v>
      </c>
      <c r="AH49" t="s">
        <v>64</v>
      </c>
      <c r="AI49" s="34">
        <v>8</v>
      </c>
    </row>
    <row r="50" spans="1:35" x14ac:dyDescent="0.25">
      <c r="A50" t="s">
        <v>305</v>
      </c>
      <c r="B50" t="s">
        <v>117</v>
      </c>
      <c r="C50" t="s">
        <v>198</v>
      </c>
      <c r="D50" t="s">
        <v>248</v>
      </c>
      <c r="E50" s="33">
        <v>45.31111111111111</v>
      </c>
      <c r="F50" s="33">
        <v>0</v>
      </c>
      <c r="G50" s="33">
        <v>0</v>
      </c>
      <c r="H50" s="33">
        <v>0</v>
      </c>
      <c r="I50" s="33">
        <v>0</v>
      </c>
      <c r="J50" s="33">
        <v>0</v>
      </c>
      <c r="K50" s="33">
        <v>0</v>
      </c>
      <c r="L50" s="33">
        <v>1.9222222222222223</v>
      </c>
      <c r="M50" s="33">
        <v>0</v>
      </c>
      <c r="N50" s="33">
        <v>0</v>
      </c>
      <c r="O50" s="33">
        <v>0</v>
      </c>
      <c r="P50" s="33">
        <v>0</v>
      </c>
      <c r="Q50" s="33">
        <v>0</v>
      </c>
      <c r="R50" s="33">
        <v>0</v>
      </c>
      <c r="S50" s="33">
        <v>2.4694444444444446</v>
      </c>
      <c r="T50" s="33">
        <v>0</v>
      </c>
      <c r="U50" s="33">
        <v>0</v>
      </c>
      <c r="V50" s="33">
        <v>5.4499754781755769E-2</v>
      </c>
      <c r="W50" s="33">
        <v>2.1916666666666669</v>
      </c>
      <c r="X50" s="33">
        <v>0</v>
      </c>
      <c r="Y50" s="33">
        <v>0</v>
      </c>
      <c r="Z50" s="33">
        <v>4.8369298675821487E-2</v>
      </c>
      <c r="AA50" s="33">
        <v>0</v>
      </c>
      <c r="AB50" s="33">
        <v>0</v>
      </c>
      <c r="AC50" s="33">
        <v>0</v>
      </c>
      <c r="AD50" s="33">
        <v>0</v>
      </c>
      <c r="AE50" s="33">
        <v>0</v>
      </c>
      <c r="AF50" s="33">
        <v>0</v>
      </c>
      <c r="AG50" s="33">
        <v>0</v>
      </c>
      <c r="AH50" t="s">
        <v>19</v>
      </c>
      <c r="AI50" s="34">
        <v>8</v>
      </c>
    </row>
    <row r="51" spans="1:35" x14ac:dyDescent="0.25">
      <c r="A51" t="s">
        <v>305</v>
      </c>
      <c r="B51" t="s">
        <v>109</v>
      </c>
      <c r="C51" t="s">
        <v>210</v>
      </c>
      <c r="D51" t="s">
        <v>248</v>
      </c>
      <c r="E51" s="33">
        <v>52.511111111111113</v>
      </c>
      <c r="F51" s="33">
        <v>5.2444444444444445</v>
      </c>
      <c r="G51" s="33">
        <v>0.93333333333333335</v>
      </c>
      <c r="H51" s="33">
        <v>0</v>
      </c>
      <c r="I51" s="33">
        <v>0</v>
      </c>
      <c r="J51" s="33">
        <v>5.333333333333333</v>
      </c>
      <c r="K51" s="33">
        <v>0</v>
      </c>
      <c r="L51" s="33">
        <v>5.8053333333333352</v>
      </c>
      <c r="M51" s="33">
        <v>0</v>
      </c>
      <c r="N51" s="33">
        <v>11.178222222222221</v>
      </c>
      <c r="O51" s="33">
        <v>0.2128734659331358</v>
      </c>
      <c r="P51" s="33">
        <v>0</v>
      </c>
      <c r="Q51" s="33">
        <v>5.110222222222224</v>
      </c>
      <c r="R51" s="33">
        <v>9.7316969953449031E-2</v>
      </c>
      <c r="S51" s="33">
        <v>11.373777777777777</v>
      </c>
      <c r="T51" s="33">
        <v>7.2843333333333335</v>
      </c>
      <c r="U51" s="33">
        <v>0</v>
      </c>
      <c r="V51" s="33">
        <v>0.3553173931443081</v>
      </c>
      <c r="W51" s="33">
        <v>6.6760000000000019</v>
      </c>
      <c r="X51" s="33">
        <v>8.8556666666666697</v>
      </c>
      <c r="Y51" s="33">
        <v>9.1</v>
      </c>
      <c r="Z51" s="33">
        <v>0.46907532797291585</v>
      </c>
      <c r="AA51" s="33">
        <v>0</v>
      </c>
      <c r="AB51" s="33">
        <v>5.2333333333333334</v>
      </c>
      <c r="AC51" s="33">
        <v>0</v>
      </c>
      <c r="AD51" s="33">
        <v>0</v>
      </c>
      <c r="AE51" s="33">
        <v>0</v>
      </c>
      <c r="AF51" s="33">
        <v>0</v>
      </c>
      <c r="AG51" s="33">
        <v>0</v>
      </c>
      <c r="AH51" t="s">
        <v>10</v>
      </c>
      <c r="AI51" s="34">
        <v>8</v>
      </c>
    </row>
    <row r="52" spans="1:35" x14ac:dyDescent="0.25">
      <c r="A52" t="s">
        <v>305</v>
      </c>
      <c r="B52" t="s">
        <v>101</v>
      </c>
      <c r="C52" t="s">
        <v>206</v>
      </c>
      <c r="D52" t="s">
        <v>249</v>
      </c>
      <c r="E52" s="33">
        <v>77.266666666666666</v>
      </c>
      <c r="F52" s="33">
        <v>6</v>
      </c>
      <c r="G52" s="33">
        <v>0</v>
      </c>
      <c r="H52" s="33">
        <v>0</v>
      </c>
      <c r="I52" s="33">
        <v>1.1555555555555554</v>
      </c>
      <c r="J52" s="33">
        <v>0</v>
      </c>
      <c r="K52" s="33">
        <v>0</v>
      </c>
      <c r="L52" s="33">
        <v>1.2958888888888891</v>
      </c>
      <c r="M52" s="33">
        <v>0</v>
      </c>
      <c r="N52" s="33">
        <v>5.4944444444444445</v>
      </c>
      <c r="O52" s="33">
        <v>7.1110152430255966E-2</v>
      </c>
      <c r="P52" s="33">
        <v>0</v>
      </c>
      <c r="Q52" s="33">
        <v>5.692111111111112</v>
      </c>
      <c r="R52" s="33">
        <v>7.3668392292205939E-2</v>
      </c>
      <c r="S52" s="33">
        <v>1.2526666666666664</v>
      </c>
      <c r="T52" s="33">
        <v>6.1443333333333339</v>
      </c>
      <c r="U52" s="33">
        <v>0</v>
      </c>
      <c r="V52" s="33">
        <v>9.5733390854184641E-2</v>
      </c>
      <c r="W52" s="33">
        <v>2.1838888888888892</v>
      </c>
      <c r="X52" s="33">
        <v>5.9284444444444437</v>
      </c>
      <c r="Y52" s="33">
        <v>0</v>
      </c>
      <c r="Z52" s="33">
        <v>0.1049913718723037</v>
      </c>
      <c r="AA52" s="33">
        <v>0</v>
      </c>
      <c r="AB52" s="33">
        <v>0.18888888888888888</v>
      </c>
      <c r="AC52" s="33">
        <v>0</v>
      </c>
      <c r="AD52" s="33">
        <v>45.612555555555559</v>
      </c>
      <c r="AE52" s="33">
        <v>0</v>
      </c>
      <c r="AF52" s="33">
        <v>0</v>
      </c>
      <c r="AG52" s="33">
        <v>0</v>
      </c>
      <c r="AH52" t="s">
        <v>1</v>
      </c>
      <c r="AI52" s="34">
        <v>8</v>
      </c>
    </row>
    <row r="53" spans="1:35" x14ac:dyDescent="0.25">
      <c r="A53" t="s">
        <v>305</v>
      </c>
      <c r="B53" t="s">
        <v>174</v>
      </c>
      <c r="C53" t="s">
        <v>202</v>
      </c>
      <c r="D53" t="s">
        <v>249</v>
      </c>
      <c r="E53" s="33">
        <v>58.37777777777778</v>
      </c>
      <c r="F53" s="33">
        <v>5.2444444444444445</v>
      </c>
      <c r="G53" s="33">
        <v>0</v>
      </c>
      <c r="H53" s="33">
        <v>0</v>
      </c>
      <c r="I53" s="33">
        <v>5.3777777777777782</v>
      </c>
      <c r="J53" s="33">
        <v>0</v>
      </c>
      <c r="K53" s="33">
        <v>0</v>
      </c>
      <c r="L53" s="33">
        <v>0.95388888888888879</v>
      </c>
      <c r="M53" s="33">
        <v>9.794333333333336</v>
      </c>
      <c r="N53" s="33">
        <v>0</v>
      </c>
      <c r="O53" s="33">
        <v>0.16777502854967646</v>
      </c>
      <c r="P53" s="33">
        <v>11.665333333333333</v>
      </c>
      <c r="Q53" s="33">
        <v>0</v>
      </c>
      <c r="R53" s="33">
        <v>0.19982489531785305</v>
      </c>
      <c r="S53" s="33">
        <v>10.651444444444444</v>
      </c>
      <c r="T53" s="33">
        <v>7.1079999999999988</v>
      </c>
      <c r="U53" s="33">
        <v>0</v>
      </c>
      <c r="V53" s="33">
        <v>0.30421583555386367</v>
      </c>
      <c r="W53" s="33">
        <v>15.125444444444438</v>
      </c>
      <c r="X53" s="33">
        <v>10.720333333333334</v>
      </c>
      <c r="Y53" s="33">
        <v>1.211111111111111</v>
      </c>
      <c r="Z53" s="33">
        <v>0.46347925390178901</v>
      </c>
      <c r="AA53" s="33">
        <v>0</v>
      </c>
      <c r="AB53" s="33">
        <v>0</v>
      </c>
      <c r="AC53" s="33">
        <v>0</v>
      </c>
      <c r="AD53" s="33">
        <v>18.867777777777768</v>
      </c>
      <c r="AE53" s="33">
        <v>132.26666666666668</v>
      </c>
      <c r="AF53" s="33">
        <v>0</v>
      </c>
      <c r="AG53" s="33">
        <v>0</v>
      </c>
      <c r="AH53" t="s">
        <v>77</v>
      </c>
      <c r="AI53" s="34">
        <v>8</v>
      </c>
    </row>
    <row r="54" spans="1:35" x14ac:dyDescent="0.25">
      <c r="A54" t="s">
        <v>305</v>
      </c>
      <c r="B54" t="s">
        <v>160</v>
      </c>
      <c r="C54" t="s">
        <v>225</v>
      </c>
      <c r="D54" t="s">
        <v>244</v>
      </c>
      <c r="E54" s="33">
        <v>45.7</v>
      </c>
      <c r="F54" s="33">
        <v>21.355555555555554</v>
      </c>
      <c r="G54" s="33">
        <v>0</v>
      </c>
      <c r="H54" s="33">
        <v>0.34466666666666679</v>
      </c>
      <c r="I54" s="33">
        <v>1.2</v>
      </c>
      <c r="J54" s="33">
        <v>0</v>
      </c>
      <c r="K54" s="33">
        <v>0</v>
      </c>
      <c r="L54" s="33">
        <v>0.20133333333333334</v>
      </c>
      <c r="M54" s="33">
        <v>5.5425555555555563</v>
      </c>
      <c r="N54" s="33">
        <v>0</v>
      </c>
      <c r="O54" s="33">
        <v>0.1212813031850231</v>
      </c>
      <c r="P54" s="33">
        <v>0</v>
      </c>
      <c r="Q54" s="33">
        <v>4.5796666666666672</v>
      </c>
      <c r="R54" s="33">
        <v>0.10021152443471919</v>
      </c>
      <c r="S54" s="33">
        <v>2.137111111111111</v>
      </c>
      <c r="T54" s="33">
        <v>5.5314444444444426</v>
      </c>
      <c r="U54" s="33">
        <v>0</v>
      </c>
      <c r="V54" s="33">
        <v>0.16780209093119372</v>
      </c>
      <c r="W54" s="33">
        <v>6.0115555555555549</v>
      </c>
      <c r="X54" s="33">
        <v>5.6256666666666648</v>
      </c>
      <c r="Y54" s="33">
        <v>0</v>
      </c>
      <c r="Z54" s="33">
        <v>0.25464381230245559</v>
      </c>
      <c r="AA54" s="33">
        <v>0</v>
      </c>
      <c r="AB54" s="33">
        <v>0</v>
      </c>
      <c r="AC54" s="33">
        <v>0</v>
      </c>
      <c r="AD54" s="33">
        <v>0</v>
      </c>
      <c r="AE54" s="33">
        <v>0</v>
      </c>
      <c r="AF54" s="33">
        <v>0</v>
      </c>
      <c r="AG54" s="33">
        <v>0</v>
      </c>
      <c r="AH54" t="s">
        <v>63</v>
      </c>
      <c r="AI54" s="34">
        <v>8</v>
      </c>
    </row>
    <row r="55" spans="1:35" x14ac:dyDescent="0.25">
      <c r="A55" t="s">
        <v>305</v>
      </c>
      <c r="B55" t="s">
        <v>131</v>
      </c>
      <c r="C55" t="s">
        <v>216</v>
      </c>
      <c r="D55" t="s">
        <v>254</v>
      </c>
      <c r="E55" s="33">
        <v>64.25555555555556</v>
      </c>
      <c r="F55" s="33">
        <v>5.6888888888888891</v>
      </c>
      <c r="G55" s="33">
        <v>0.56666666666666665</v>
      </c>
      <c r="H55" s="33">
        <v>0</v>
      </c>
      <c r="I55" s="33">
        <v>1.1222222222222222</v>
      </c>
      <c r="J55" s="33">
        <v>0</v>
      </c>
      <c r="K55" s="33">
        <v>0</v>
      </c>
      <c r="L55" s="33">
        <v>9.3701111111111093</v>
      </c>
      <c r="M55" s="33">
        <v>0</v>
      </c>
      <c r="N55" s="33">
        <v>13.628888888888891</v>
      </c>
      <c r="O55" s="33">
        <v>0.21210444406017639</v>
      </c>
      <c r="P55" s="33">
        <v>5.9792222222222211</v>
      </c>
      <c r="Q55" s="33">
        <v>3.9883333333333337</v>
      </c>
      <c r="R55" s="33">
        <v>0.15512363825004319</v>
      </c>
      <c r="S55" s="33">
        <v>15.34188888888889</v>
      </c>
      <c r="T55" s="33">
        <v>3.8553333333333342</v>
      </c>
      <c r="U55" s="33">
        <v>0</v>
      </c>
      <c r="V55" s="33">
        <v>0.2987636174995677</v>
      </c>
      <c r="W55" s="33">
        <v>11.068444444444443</v>
      </c>
      <c r="X55" s="33">
        <v>9.7154444444444437</v>
      </c>
      <c r="Y55" s="33">
        <v>6.0111111111111111</v>
      </c>
      <c r="Z55" s="33">
        <v>0.41700674390454778</v>
      </c>
      <c r="AA55" s="33">
        <v>0</v>
      </c>
      <c r="AB55" s="33">
        <v>0</v>
      </c>
      <c r="AC55" s="33">
        <v>0</v>
      </c>
      <c r="AD55" s="33">
        <v>0</v>
      </c>
      <c r="AE55" s="33">
        <v>0</v>
      </c>
      <c r="AF55" s="33">
        <v>0</v>
      </c>
      <c r="AG55" s="33">
        <v>0</v>
      </c>
      <c r="AH55" t="s">
        <v>34</v>
      </c>
      <c r="AI55" s="34">
        <v>8</v>
      </c>
    </row>
    <row r="56" spans="1:35" x14ac:dyDescent="0.25">
      <c r="A56" t="s">
        <v>305</v>
      </c>
      <c r="B56" t="s">
        <v>128</v>
      </c>
      <c r="C56" t="s">
        <v>206</v>
      </c>
      <c r="D56" t="s">
        <v>249</v>
      </c>
      <c r="E56" s="33">
        <v>54.7</v>
      </c>
      <c r="F56" s="33">
        <v>5.6888888888888891</v>
      </c>
      <c r="G56" s="33">
        <v>0</v>
      </c>
      <c r="H56" s="33">
        <v>0</v>
      </c>
      <c r="I56" s="33">
        <v>0</v>
      </c>
      <c r="J56" s="33">
        <v>0</v>
      </c>
      <c r="K56" s="33">
        <v>0</v>
      </c>
      <c r="L56" s="33">
        <v>8.8261111111111106</v>
      </c>
      <c r="M56" s="33">
        <v>0</v>
      </c>
      <c r="N56" s="33">
        <v>10.488888888888889</v>
      </c>
      <c r="O56" s="33">
        <v>0.19175299614056468</v>
      </c>
      <c r="P56" s="33">
        <v>5.0957777777777782</v>
      </c>
      <c r="Q56" s="33">
        <v>2.8264444444444439</v>
      </c>
      <c r="R56" s="33">
        <v>0.1448303879748121</v>
      </c>
      <c r="S56" s="33">
        <v>5.5243333333333338</v>
      </c>
      <c r="T56" s="33">
        <v>9.4476666666666667</v>
      </c>
      <c r="U56" s="33">
        <v>0</v>
      </c>
      <c r="V56" s="33">
        <v>0.27371115173674587</v>
      </c>
      <c r="W56" s="33">
        <v>8.5201111111111132</v>
      </c>
      <c r="X56" s="33">
        <v>10.505555555555558</v>
      </c>
      <c r="Y56" s="33">
        <v>0</v>
      </c>
      <c r="Z56" s="33">
        <v>0.34781840341255343</v>
      </c>
      <c r="AA56" s="33">
        <v>0</v>
      </c>
      <c r="AB56" s="33">
        <v>1.0555555555555556</v>
      </c>
      <c r="AC56" s="33">
        <v>0</v>
      </c>
      <c r="AD56" s="33">
        <v>0</v>
      </c>
      <c r="AE56" s="33">
        <v>0</v>
      </c>
      <c r="AF56" s="33">
        <v>0</v>
      </c>
      <c r="AG56" s="33">
        <v>0</v>
      </c>
      <c r="AH56" t="s">
        <v>31</v>
      </c>
      <c r="AI56" s="34">
        <v>8</v>
      </c>
    </row>
    <row r="57" spans="1:35" x14ac:dyDescent="0.25">
      <c r="A57" t="s">
        <v>305</v>
      </c>
      <c r="B57" t="s">
        <v>130</v>
      </c>
      <c r="C57" t="s">
        <v>220</v>
      </c>
      <c r="D57" t="s">
        <v>246</v>
      </c>
      <c r="E57" s="33">
        <v>28.444444444444443</v>
      </c>
      <c r="F57" s="33">
        <v>2.6222222222222222</v>
      </c>
      <c r="G57" s="33">
        <v>0</v>
      </c>
      <c r="H57" s="33">
        <v>0</v>
      </c>
      <c r="I57" s="33">
        <v>1.1111111111111112</v>
      </c>
      <c r="J57" s="33">
        <v>0</v>
      </c>
      <c r="K57" s="33">
        <v>0</v>
      </c>
      <c r="L57" s="33">
        <v>2.4888888888888887E-2</v>
      </c>
      <c r="M57" s="33">
        <v>0</v>
      </c>
      <c r="N57" s="33">
        <v>5.2221111111111123</v>
      </c>
      <c r="O57" s="33">
        <v>0.18358984375000004</v>
      </c>
      <c r="P57" s="33">
        <v>0</v>
      </c>
      <c r="Q57" s="33">
        <v>0</v>
      </c>
      <c r="R57" s="33">
        <v>0</v>
      </c>
      <c r="S57" s="33">
        <v>5.6888888888888891</v>
      </c>
      <c r="T57" s="33">
        <v>4.019333333333333</v>
      </c>
      <c r="U57" s="33">
        <v>0</v>
      </c>
      <c r="V57" s="33">
        <v>0.34130468750000004</v>
      </c>
      <c r="W57" s="33">
        <v>1.3128888888888892</v>
      </c>
      <c r="X57" s="33">
        <v>5.9744444444444449</v>
      </c>
      <c r="Y57" s="33">
        <v>0</v>
      </c>
      <c r="Z57" s="33">
        <v>0.25619531250000005</v>
      </c>
      <c r="AA57" s="33">
        <v>0</v>
      </c>
      <c r="AB57" s="33">
        <v>5.322222222222222</v>
      </c>
      <c r="AC57" s="33">
        <v>0</v>
      </c>
      <c r="AD57" s="33">
        <v>23.989888888888885</v>
      </c>
      <c r="AE57" s="33">
        <v>0</v>
      </c>
      <c r="AF57" s="33">
        <v>0</v>
      </c>
      <c r="AG57" s="33">
        <v>0</v>
      </c>
      <c r="AH57" t="s">
        <v>33</v>
      </c>
      <c r="AI57" s="34">
        <v>8</v>
      </c>
    </row>
    <row r="58" spans="1:35" x14ac:dyDescent="0.25">
      <c r="A58" t="s">
        <v>305</v>
      </c>
      <c r="B58" t="s">
        <v>144</v>
      </c>
      <c r="C58" t="s">
        <v>195</v>
      </c>
      <c r="D58" t="s">
        <v>254</v>
      </c>
      <c r="E58" s="33">
        <v>39.37777777777778</v>
      </c>
      <c r="F58" s="33">
        <v>5.6888888888888891</v>
      </c>
      <c r="G58" s="33">
        <v>0</v>
      </c>
      <c r="H58" s="33">
        <v>0</v>
      </c>
      <c r="I58" s="33">
        <v>0</v>
      </c>
      <c r="J58" s="33">
        <v>0</v>
      </c>
      <c r="K58" s="33">
        <v>0</v>
      </c>
      <c r="L58" s="33">
        <v>0.1388888888888889</v>
      </c>
      <c r="M58" s="33">
        <v>0</v>
      </c>
      <c r="N58" s="33">
        <v>7.2322222222222248</v>
      </c>
      <c r="O58" s="33">
        <v>0.18366252821670434</v>
      </c>
      <c r="P58" s="33">
        <v>5.6455555555555561</v>
      </c>
      <c r="Q58" s="33">
        <v>0.4966666666666667</v>
      </c>
      <c r="R58" s="33">
        <v>0.15598194130925511</v>
      </c>
      <c r="S58" s="33">
        <v>1.1111111111111112E-2</v>
      </c>
      <c r="T58" s="33">
        <v>2.2422222222222219</v>
      </c>
      <c r="U58" s="33">
        <v>0</v>
      </c>
      <c r="V58" s="33">
        <v>5.7223476297968381E-2</v>
      </c>
      <c r="W58" s="33">
        <v>4.7922222222222208</v>
      </c>
      <c r="X58" s="33">
        <v>0</v>
      </c>
      <c r="Y58" s="33">
        <v>0</v>
      </c>
      <c r="Z58" s="33">
        <v>0.12169864559819409</v>
      </c>
      <c r="AA58" s="33">
        <v>0</v>
      </c>
      <c r="AB58" s="33">
        <v>0</v>
      </c>
      <c r="AC58" s="33">
        <v>0</v>
      </c>
      <c r="AD58" s="33">
        <v>0</v>
      </c>
      <c r="AE58" s="33">
        <v>0</v>
      </c>
      <c r="AF58" s="33">
        <v>0</v>
      </c>
      <c r="AG58" s="33">
        <v>0</v>
      </c>
      <c r="AH58" t="s">
        <v>47</v>
      </c>
      <c r="AI58" s="34">
        <v>8</v>
      </c>
    </row>
    <row r="59" spans="1:35" x14ac:dyDescent="0.25">
      <c r="A59" t="s">
        <v>305</v>
      </c>
      <c r="B59" t="s">
        <v>189</v>
      </c>
      <c r="C59" t="s">
        <v>206</v>
      </c>
      <c r="D59" t="s">
        <v>249</v>
      </c>
      <c r="E59" s="33">
        <v>32.077777777777776</v>
      </c>
      <c r="F59" s="33">
        <v>6</v>
      </c>
      <c r="G59" s="33">
        <v>0</v>
      </c>
      <c r="H59" s="33">
        <v>0</v>
      </c>
      <c r="I59" s="33">
        <v>1.2666666666666666</v>
      </c>
      <c r="J59" s="33">
        <v>0</v>
      </c>
      <c r="K59" s="33">
        <v>0</v>
      </c>
      <c r="L59" s="33">
        <v>2.7777777777777779E-3</v>
      </c>
      <c r="M59" s="33">
        <v>0.17777777777777778</v>
      </c>
      <c r="N59" s="33">
        <v>1.6970000000000003</v>
      </c>
      <c r="O59" s="33">
        <v>5.8444752338067209E-2</v>
      </c>
      <c r="P59" s="33">
        <v>0</v>
      </c>
      <c r="Q59" s="33">
        <v>6.1402222222222225</v>
      </c>
      <c r="R59" s="33">
        <v>0.19141669553169383</v>
      </c>
      <c r="S59" s="33">
        <v>1.7000000000000001E-2</v>
      </c>
      <c r="T59" s="33">
        <v>0.50222222222222213</v>
      </c>
      <c r="U59" s="33">
        <v>0</v>
      </c>
      <c r="V59" s="33">
        <v>1.6186352615171457E-2</v>
      </c>
      <c r="W59" s="33">
        <v>7.0555555555555566E-2</v>
      </c>
      <c r="X59" s="33">
        <v>0.32800000000000001</v>
      </c>
      <c r="Y59" s="33">
        <v>0</v>
      </c>
      <c r="Z59" s="33">
        <v>1.2424662279182543E-2</v>
      </c>
      <c r="AA59" s="33">
        <v>0</v>
      </c>
      <c r="AB59" s="33">
        <v>0.1111111111111111</v>
      </c>
      <c r="AC59" s="33">
        <v>0</v>
      </c>
      <c r="AD59" s="33">
        <v>15.740555555555561</v>
      </c>
      <c r="AE59" s="33">
        <v>0</v>
      </c>
      <c r="AF59" s="33">
        <v>0</v>
      </c>
      <c r="AG59" s="33">
        <v>0</v>
      </c>
      <c r="AH59" t="s">
        <v>92</v>
      </c>
      <c r="AI59" s="34">
        <v>8</v>
      </c>
    </row>
    <row r="60" spans="1:35" x14ac:dyDescent="0.25">
      <c r="A60" t="s">
        <v>305</v>
      </c>
      <c r="B60" t="s">
        <v>155</v>
      </c>
      <c r="C60" t="s">
        <v>198</v>
      </c>
      <c r="D60" t="s">
        <v>248</v>
      </c>
      <c r="E60" s="33">
        <v>21.211111111111112</v>
      </c>
      <c r="F60" s="33">
        <v>7.0777777777777775</v>
      </c>
      <c r="G60" s="33">
        <v>0</v>
      </c>
      <c r="H60" s="33">
        <v>0</v>
      </c>
      <c r="I60" s="33">
        <v>0</v>
      </c>
      <c r="J60" s="33">
        <v>0</v>
      </c>
      <c r="K60" s="33">
        <v>0</v>
      </c>
      <c r="L60" s="33">
        <v>0.68177777777777782</v>
      </c>
      <c r="M60" s="33">
        <v>0</v>
      </c>
      <c r="N60" s="33">
        <v>0</v>
      </c>
      <c r="O60" s="33">
        <v>0</v>
      </c>
      <c r="P60" s="33">
        <v>0</v>
      </c>
      <c r="Q60" s="33">
        <v>0</v>
      </c>
      <c r="R60" s="33">
        <v>0</v>
      </c>
      <c r="S60" s="33">
        <v>8.9719999999999995</v>
      </c>
      <c r="T60" s="33">
        <v>4.499888888888889</v>
      </c>
      <c r="U60" s="33">
        <v>0</v>
      </c>
      <c r="V60" s="33">
        <v>0.63513357778941848</v>
      </c>
      <c r="W60" s="33">
        <v>11.276555555555555</v>
      </c>
      <c r="X60" s="33">
        <v>9.3245555555555555</v>
      </c>
      <c r="Y60" s="33">
        <v>0</v>
      </c>
      <c r="Z60" s="33">
        <v>0.97124148768988983</v>
      </c>
      <c r="AA60" s="33">
        <v>0</v>
      </c>
      <c r="AB60" s="33">
        <v>0</v>
      </c>
      <c r="AC60" s="33">
        <v>0</v>
      </c>
      <c r="AD60" s="33">
        <v>0</v>
      </c>
      <c r="AE60" s="33">
        <v>0</v>
      </c>
      <c r="AF60" s="33">
        <v>0</v>
      </c>
      <c r="AG60" s="33">
        <v>0</v>
      </c>
      <c r="AH60" t="s">
        <v>58</v>
      </c>
      <c r="AI60" s="34">
        <v>8</v>
      </c>
    </row>
    <row r="61" spans="1:35" x14ac:dyDescent="0.25">
      <c r="A61" t="s">
        <v>305</v>
      </c>
      <c r="B61" t="s">
        <v>127</v>
      </c>
      <c r="C61" t="s">
        <v>220</v>
      </c>
      <c r="D61" t="s">
        <v>246</v>
      </c>
      <c r="E61" s="33">
        <v>55.888888888888886</v>
      </c>
      <c r="F61" s="33">
        <v>5.0666666666666664</v>
      </c>
      <c r="G61" s="33">
        <v>0</v>
      </c>
      <c r="H61" s="33">
        <v>0</v>
      </c>
      <c r="I61" s="33">
        <v>5.6888888888888891</v>
      </c>
      <c r="J61" s="33">
        <v>0</v>
      </c>
      <c r="K61" s="33">
        <v>0</v>
      </c>
      <c r="L61" s="33">
        <v>0</v>
      </c>
      <c r="M61" s="33">
        <v>0</v>
      </c>
      <c r="N61" s="33">
        <v>16.205444444444439</v>
      </c>
      <c r="O61" s="33">
        <v>0.28995825049701779</v>
      </c>
      <c r="P61" s="33">
        <v>5.0333333333333332</v>
      </c>
      <c r="Q61" s="33">
        <v>5.1896666666666667</v>
      </c>
      <c r="R61" s="33">
        <v>0.18291650099403578</v>
      </c>
      <c r="S61" s="33">
        <v>5.6888888888888891</v>
      </c>
      <c r="T61" s="33">
        <v>13.622444444444453</v>
      </c>
      <c r="U61" s="33">
        <v>0</v>
      </c>
      <c r="V61" s="33">
        <v>0.34553081510934408</v>
      </c>
      <c r="W61" s="33">
        <v>11.531444444444446</v>
      </c>
      <c r="X61" s="33">
        <v>15.061999999999994</v>
      </c>
      <c r="Y61" s="33">
        <v>0</v>
      </c>
      <c r="Z61" s="33">
        <v>0.47582703777335977</v>
      </c>
      <c r="AA61" s="33">
        <v>0</v>
      </c>
      <c r="AB61" s="33">
        <v>0.1111111111111111</v>
      </c>
      <c r="AC61" s="33">
        <v>0</v>
      </c>
      <c r="AD61" s="33">
        <v>0</v>
      </c>
      <c r="AE61" s="33">
        <v>0</v>
      </c>
      <c r="AF61" s="33">
        <v>0</v>
      </c>
      <c r="AG61" s="33">
        <v>0</v>
      </c>
      <c r="AH61" t="s">
        <v>30</v>
      </c>
      <c r="AI61" s="34">
        <v>8</v>
      </c>
    </row>
    <row r="62" spans="1:35" x14ac:dyDescent="0.25">
      <c r="A62" t="s">
        <v>305</v>
      </c>
      <c r="B62" t="s">
        <v>97</v>
      </c>
      <c r="C62" t="s">
        <v>207</v>
      </c>
      <c r="D62" t="s">
        <v>250</v>
      </c>
      <c r="E62" s="33">
        <v>38.522222222222226</v>
      </c>
      <c r="F62" s="33">
        <v>5.4222222222222225</v>
      </c>
      <c r="G62" s="33">
        <v>0</v>
      </c>
      <c r="H62" s="33">
        <v>0.26166666666666666</v>
      </c>
      <c r="I62" s="33">
        <v>0.61111111111111116</v>
      </c>
      <c r="J62" s="33">
        <v>0</v>
      </c>
      <c r="K62" s="33">
        <v>0</v>
      </c>
      <c r="L62" s="33">
        <v>1.4222222222222219E-2</v>
      </c>
      <c r="M62" s="33">
        <v>4.2334444444444452</v>
      </c>
      <c r="N62" s="33">
        <v>0</v>
      </c>
      <c r="O62" s="33">
        <v>0.10989616383040093</v>
      </c>
      <c r="P62" s="33">
        <v>0</v>
      </c>
      <c r="Q62" s="33">
        <v>8.3310000000000013</v>
      </c>
      <c r="R62" s="33">
        <v>0.21626478223247766</v>
      </c>
      <c r="S62" s="33">
        <v>4.8963333333333345</v>
      </c>
      <c r="T62" s="33">
        <v>0.11211111111111111</v>
      </c>
      <c r="U62" s="33">
        <v>0</v>
      </c>
      <c r="V62" s="33">
        <v>0.13001442169022212</v>
      </c>
      <c r="W62" s="33">
        <v>4.5667777777777783</v>
      </c>
      <c r="X62" s="33">
        <v>1.3277777777777779</v>
      </c>
      <c r="Y62" s="33">
        <v>0</v>
      </c>
      <c r="Z62" s="33">
        <v>0.15301701759446207</v>
      </c>
      <c r="AA62" s="33">
        <v>0</v>
      </c>
      <c r="AB62" s="33">
        <v>0</v>
      </c>
      <c r="AC62" s="33">
        <v>0</v>
      </c>
      <c r="AD62" s="33">
        <v>0</v>
      </c>
      <c r="AE62" s="33">
        <v>0</v>
      </c>
      <c r="AF62" s="33">
        <v>0</v>
      </c>
      <c r="AG62" s="33">
        <v>0</v>
      </c>
      <c r="AH62" t="s">
        <v>3</v>
      </c>
      <c r="AI62" s="34">
        <v>8</v>
      </c>
    </row>
    <row r="63" spans="1:35" x14ac:dyDescent="0.25">
      <c r="A63" t="s">
        <v>305</v>
      </c>
      <c r="B63" t="s">
        <v>183</v>
      </c>
      <c r="C63" t="s">
        <v>237</v>
      </c>
      <c r="D63" t="s">
        <v>254</v>
      </c>
      <c r="E63" s="33">
        <v>73.411111111111111</v>
      </c>
      <c r="F63" s="33">
        <v>5.6888888888888891</v>
      </c>
      <c r="G63" s="33">
        <v>0</v>
      </c>
      <c r="H63" s="33">
        <v>0</v>
      </c>
      <c r="I63" s="33">
        <v>0</v>
      </c>
      <c r="J63" s="33">
        <v>0.16666666666666666</v>
      </c>
      <c r="K63" s="33">
        <v>0</v>
      </c>
      <c r="L63" s="33">
        <v>16.501888888888892</v>
      </c>
      <c r="M63" s="33">
        <v>0</v>
      </c>
      <c r="N63" s="33">
        <v>22.248444444444445</v>
      </c>
      <c r="O63" s="33">
        <v>0.30306644467988497</v>
      </c>
      <c r="P63" s="33">
        <v>4.2094444444444443</v>
      </c>
      <c r="Q63" s="33">
        <v>5.7626666666666653</v>
      </c>
      <c r="R63" s="33">
        <v>0.13583926138943542</v>
      </c>
      <c r="S63" s="33">
        <v>10.440555555555557</v>
      </c>
      <c r="T63" s="33">
        <v>15.019111111111117</v>
      </c>
      <c r="U63" s="33">
        <v>0</v>
      </c>
      <c r="V63" s="33">
        <v>0.34680944452853046</v>
      </c>
      <c r="W63" s="33">
        <v>16.970444444444443</v>
      </c>
      <c r="X63" s="33">
        <v>13.183444444444442</v>
      </c>
      <c r="Y63" s="33">
        <v>4.6111111111111107</v>
      </c>
      <c r="Z63" s="33">
        <v>0.47356591493870137</v>
      </c>
      <c r="AA63" s="33">
        <v>0</v>
      </c>
      <c r="AB63" s="33">
        <v>4.4444444444444446E-2</v>
      </c>
      <c r="AC63" s="33">
        <v>0</v>
      </c>
      <c r="AD63" s="33">
        <v>0</v>
      </c>
      <c r="AE63" s="33">
        <v>0</v>
      </c>
      <c r="AF63" s="33">
        <v>0</v>
      </c>
      <c r="AG63" s="33">
        <v>0</v>
      </c>
      <c r="AH63" t="s">
        <v>86</v>
      </c>
      <c r="AI63" s="34">
        <v>8</v>
      </c>
    </row>
    <row r="64" spans="1:35" x14ac:dyDescent="0.25">
      <c r="A64" t="s">
        <v>305</v>
      </c>
      <c r="B64" t="s">
        <v>140</v>
      </c>
      <c r="C64" t="s">
        <v>226</v>
      </c>
      <c r="D64" t="s">
        <v>254</v>
      </c>
      <c r="E64" s="33">
        <v>101.15555555555555</v>
      </c>
      <c r="F64" s="33">
        <v>5.6888888888888891</v>
      </c>
      <c r="G64" s="33">
        <v>1.2555555555555555</v>
      </c>
      <c r="H64" s="33">
        <v>0.45</v>
      </c>
      <c r="I64" s="33">
        <v>2.8777777777777778</v>
      </c>
      <c r="J64" s="33">
        <v>0</v>
      </c>
      <c r="K64" s="33">
        <v>0</v>
      </c>
      <c r="L64" s="33">
        <v>15.852222222222222</v>
      </c>
      <c r="M64" s="33">
        <v>0</v>
      </c>
      <c r="N64" s="33">
        <v>15.873888888888885</v>
      </c>
      <c r="O64" s="33">
        <v>0.15692552724077324</v>
      </c>
      <c r="P64" s="33">
        <v>0</v>
      </c>
      <c r="Q64" s="33">
        <v>20.31411111111111</v>
      </c>
      <c r="R64" s="33">
        <v>0.20082051845342708</v>
      </c>
      <c r="S64" s="33">
        <v>16.10133333333334</v>
      </c>
      <c r="T64" s="33">
        <v>13.824888888888889</v>
      </c>
      <c r="U64" s="33">
        <v>0</v>
      </c>
      <c r="V64" s="33">
        <v>0.29584358523725846</v>
      </c>
      <c r="W64" s="33">
        <v>16.659333333333336</v>
      </c>
      <c r="X64" s="33">
        <v>20.345555555555556</v>
      </c>
      <c r="Y64" s="33">
        <v>2.7222222222222223</v>
      </c>
      <c r="Z64" s="33">
        <v>0.39273286467486823</v>
      </c>
      <c r="AA64" s="33">
        <v>0</v>
      </c>
      <c r="AB64" s="33">
        <v>5.2777777777777777</v>
      </c>
      <c r="AC64" s="33">
        <v>0</v>
      </c>
      <c r="AD64" s="33">
        <v>0</v>
      </c>
      <c r="AE64" s="33">
        <v>24.455555555555556</v>
      </c>
      <c r="AF64" s="33">
        <v>0</v>
      </c>
      <c r="AG64" s="33">
        <v>0</v>
      </c>
      <c r="AH64" t="s">
        <v>43</v>
      </c>
      <c r="AI64" s="34">
        <v>8</v>
      </c>
    </row>
    <row r="65" spans="1:35" x14ac:dyDescent="0.25">
      <c r="A65" t="s">
        <v>305</v>
      </c>
      <c r="B65" t="s">
        <v>146</v>
      </c>
      <c r="C65" t="s">
        <v>209</v>
      </c>
      <c r="D65" t="s">
        <v>241</v>
      </c>
      <c r="E65" s="33">
        <v>83.24444444444444</v>
      </c>
      <c r="F65" s="33">
        <v>6</v>
      </c>
      <c r="G65" s="33">
        <v>0</v>
      </c>
      <c r="H65" s="33">
        <v>0</v>
      </c>
      <c r="I65" s="33">
        <v>2.2777777777777777</v>
      </c>
      <c r="J65" s="33">
        <v>0</v>
      </c>
      <c r="K65" s="33">
        <v>0</v>
      </c>
      <c r="L65" s="33">
        <v>4.2635555555555547</v>
      </c>
      <c r="M65" s="33">
        <v>0</v>
      </c>
      <c r="N65" s="33">
        <v>5.6366666666666667</v>
      </c>
      <c r="O65" s="33">
        <v>6.7712226374799789E-2</v>
      </c>
      <c r="P65" s="33">
        <v>0</v>
      </c>
      <c r="Q65" s="33">
        <v>5.2974444444444453</v>
      </c>
      <c r="R65" s="33">
        <v>6.3637213027229064E-2</v>
      </c>
      <c r="S65" s="33">
        <v>7.389555555555555</v>
      </c>
      <c r="T65" s="33">
        <v>12.694888888888887</v>
      </c>
      <c r="U65" s="33">
        <v>0</v>
      </c>
      <c r="V65" s="33">
        <v>0.2412706887346503</v>
      </c>
      <c r="W65" s="33">
        <v>3.1930000000000005</v>
      </c>
      <c r="X65" s="33">
        <v>6.6503333333333332</v>
      </c>
      <c r="Y65" s="33">
        <v>0</v>
      </c>
      <c r="Z65" s="33">
        <v>0.1182461292044848</v>
      </c>
      <c r="AA65" s="33">
        <v>0</v>
      </c>
      <c r="AB65" s="33">
        <v>0.18888888888888888</v>
      </c>
      <c r="AC65" s="33">
        <v>0</v>
      </c>
      <c r="AD65" s="33">
        <v>51.826111111111132</v>
      </c>
      <c r="AE65" s="33">
        <v>0</v>
      </c>
      <c r="AF65" s="33">
        <v>0</v>
      </c>
      <c r="AG65" s="33">
        <v>0</v>
      </c>
      <c r="AH65" t="s">
        <v>49</v>
      </c>
      <c r="AI65" s="34">
        <v>8</v>
      </c>
    </row>
    <row r="66" spans="1:35" x14ac:dyDescent="0.25">
      <c r="A66" t="s">
        <v>305</v>
      </c>
      <c r="B66" t="s">
        <v>105</v>
      </c>
      <c r="C66" t="s">
        <v>201</v>
      </c>
      <c r="D66" t="s">
        <v>242</v>
      </c>
      <c r="E66" s="33">
        <v>43.222222222222221</v>
      </c>
      <c r="F66" s="33">
        <v>9.5888888888888886</v>
      </c>
      <c r="G66" s="33">
        <v>0</v>
      </c>
      <c r="H66" s="33">
        <v>0.22155555555555545</v>
      </c>
      <c r="I66" s="33">
        <v>0.68888888888888888</v>
      </c>
      <c r="J66" s="33">
        <v>0</v>
      </c>
      <c r="K66" s="33">
        <v>0</v>
      </c>
      <c r="L66" s="33">
        <v>0</v>
      </c>
      <c r="M66" s="33">
        <v>5.3140000000000001</v>
      </c>
      <c r="N66" s="33">
        <v>0</v>
      </c>
      <c r="O66" s="33">
        <v>0.12294601542416453</v>
      </c>
      <c r="P66" s="33">
        <v>0</v>
      </c>
      <c r="Q66" s="33">
        <v>10.367888888888888</v>
      </c>
      <c r="R66" s="33">
        <v>0.23987403598971721</v>
      </c>
      <c r="S66" s="33">
        <v>1.4400000000000002</v>
      </c>
      <c r="T66" s="33">
        <v>0</v>
      </c>
      <c r="U66" s="33">
        <v>0</v>
      </c>
      <c r="V66" s="33">
        <v>3.331619537275065E-2</v>
      </c>
      <c r="W66" s="33">
        <v>0.47788888888888892</v>
      </c>
      <c r="X66" s="33">
        <v>4.8392222222222223</v>
      </c>
      <c r="Y66" s="33">
        <v>0</v>
      </c>
      <c r="Z66" s="33">
        <v>0.12301799485861183</v>
      </c>
      <c r="AA66" s="33">
        <v>0</v>
      </c>
      <c r="AB66" s="33">
        <v>0</v>
      </c>
      <c r="AC66" s="33">
        <v>0</v>
      </c>
      <c r="AD66" s="33">
        <v>0</v>
      </c>
      <c r="AE66" s="33">
        <v>0</v>
      </c>
      <c r="AF66" s="33">
        <v>0</v>
      </c>
      <c r="AG66" s="33">
        <v>0</v>
      </c>
      <c r="AH66" t="s">
        <v>6</v>
      </c>
      <c r="AI66" s="34">
        <v>8</v>
      </c>
    </row>
    <row r="67" spans="1:35" x14ac:dyDescent="0.25">
      <c r="A67" t="s">
        <v>305</v>
      </c>
      <c r="B67" t="s">
        <v>108</v>
      </c>
      <c r="C67" t="s">
        <v>204</v>
      </c>
      <c r="D67" t="s">
        <v>244</v>
      </c>
      <c r="E67" s="33">
        <v>117.93333333333334</v>
      </c>
      <c r="F67" s="33">
        <v>5.6888888888888891</v>
      </c>
      <c r="G67" s="33">
        <v>0</v>
      </c>
      <c r="H67" s="33">
        <v>0</v>
      </c>
      <c r="I67" s="33">
        <v>7.166666666666667</v>
      </c>
      <c r="J67" s="33">
        <v>0</v>
      </c>
      <c r="K67" s="33">
        <v>0</v>
      </c>
      <c r="L67" s="33">
        <v>0.22277777777777774</v>
      </c>
      <c r="M67" s="33">
        <v>0</v>
      </c>
      <c r="N67" s="33">
        <v>11.816555555555556</v>
      </c>
      <c r="O67" s="33">
        <v>0.10019690974185039</v>
      </c>
      <c r="P67" s="33">
        <v>0</v>
      </c>
      <c r="Q67" s="33">
        <v>21.665666666666667</v>
      </c>
      <c r="R67" s="33">
        <v>0.18371113623516111</v>
      </c>
      <c r="S67" s="33">
        <v>11.395111111111115</v>
      </c>
      <c r="T67" s="33">
        <v>10.223555555555553</v>
      </c>
      <c r="U67" s="33">
        <v>0</v>
      </c>
      <c r="V67" s="33">
        <v>0.18331260599208593</v>
      </c>
      <c r="W67" s="33">
        <v>10.313666666666668</v>
      </c>
      <c r="X67" s="33">
        <v>6.524111111111111</v>
      </c>
      <c r="Y67" s="33">
        <v>0</v>
      </c>
      <c r="Z67" s="33">
        <v>0.14277369511965332</v>
      </c>
      <c r="AA67" s="33">
        <v>0</v>
      </c>
      <c r="AB67" s="33">
        <v>0</v>
      </c>
      <c r="AC67" s="33">
        <v>0</v>
      </c>
      <c r="AD67" s="33">
        <v>0</v>
      </c>
      <c r="AE67" s="33">
        <v>29.055555555555557</v>
      </c>
      <c r="AF67" s="33">
        <v>0</v>
      </c>
      <c r="AG67" s="33">
        <v>0.31111111111111112</v>
      </c>
      <c r="AH67" t="s">
        <v>9</v>
      </c>
      <c r="AI67" s="34">
        <v>8</v>
      </c>
    </row>
    <row r="68" spans="1:35" x14ac:dyDescent="0.25">
      <c r="A68" t="s">
        <v>305</v>
      </c>
      <c r="B68" t="s">
        <v>143</v>
      </c>
      <c r="C68" t="s">
        <v>199</v>
      </c>
      <c r="D68" t="s">
        <v>249</v>
      </c>
      <c r="E68" s="33">
        <v>48.12222222222222</v>
      </c>
      <c r="F68" s="33">
        <v>5.6</v>
      </c>
      <c r="G68" s="33">
        <v>3.8222222222222224</v>
      </c>
      <c r="H68" s="33">
        <v>0</v>
      </c>
      <c r="I68" s="33">
        <v>1.0555555555555556</v>
      </c>
      <c r="J68" s="33">
        <v>0</v>
      </c>
      <c r="K68" s="33">
        <v>0</v>
      </c>
      <c r="L68" s="33">
        <v>0</v>
      </c>
      <c r="M68" s="33">
        <v>5.0484444444444438</v>
      </c>
      <c r="N68" s="33">
        <v>0</v>
      </c>
      <c r="O68" s="33">
        <v>0.10490879704456245</v>
      </c>
      <c r="P68" s="33">
        <v>7.2025555555555529</v>
      </c>
      <c r="Q68" s="33">
        <v>0</v>
      </c>
      <c r="R68" s="33">
        <v>0.14967213114754094</v>
      </c>
      <c r="S68" s="33">
        <v>0.75122222222222224</v>
      </c>
      <c r="T68" s="33">
        <v>0.14333333333333331</v>
      </c>
      <c r="U68" s="33">
        <v>0</v>
      </c>
      <c r="V68" s="33">
        <v>1.8589240360193951E-2</v>
      </c>
      <c r="W68" s="33">
        <v>5.4546666666666646</v>
      </c>
      <c r="X68" s="33">
        <v>3.7580000000000009</v>
      </c>
      <c r="Y68" s="33">
        <v>0</v>
      </c>
      <c r="Z68" s="33">
        <v>0.19144308473793578</v>
      </c>
      <c r="AA68" s="33">
        <v>0</v>
      </c>
      <c r="AB68" s="33">
        <v>0</v>
      </c>
      <c r="AC68" s="33">
        <v>0</v>
      </c>
      <c r="AD68" s="33">
        <v>0</v>
      </c>
      <c r="AE68" s="33">
        <v>0</v>
      </c>
      <c r="AF68" s="33">
        <v>0</v>
      </c>
      <c r="AG68" s="33">
        <v>0</v>
      </c>
      <c r="AH68" t="s">
        <v>46</v>
      </c>
      <c r="AI68" s="34">
        <v>8</v>
      </c>
    </row>
    <row r="69" spans="1:35" x14ac:dyDescent="0.25">
      <c r="A69" t="s">
        <v>305</v>
      </c>
      <c r="B69" t="s">
        <v>112</v>
      </c>
      <c r="C69" t="s">
        <v>211</v>
      </c>
      <c r="D69" t="s">
        <v>249</v>
      </c>
      <c r="E69" s="33">
        <v>105.14444444444445</v>
      </c>
      <c r="F69" s="33">
        <v>5.6888888888888891</v>
      </c>
      <c r="G69" s="33">
        <v>0</v>
      </c>
      <c r="H69" s="33">
        <v>0</v>
      </c>
      <c r="I69" s="33">
        <v>0</v>
      </c>
      <c r="J69" s="33">
        <v>0</v>
      </c>
      <c r="K69" s="33">
        <v>0</v>
      </c>
      <c r="L69" s="33">
        <v>0</v>
      </c>
      <c r="M69" s="33">
        <v>0</v>
      </c>
      <c r="N69" s="33">
        <v>6.2451111111111146</v>
      </c>
      <c r="O69" s="33">
        <v>5.9395540526260206E-2</v>
      </c>
      <c r="P69" s="33">
        <v>10.189777777777778</v>
      </c>
      <c r="Q69" s="33">
        <v>0</v>
      </c>
      <c r="R69" s="33">
        <v>9.6912184296734649E-2</v>
      </c>
      <c r="S69" s="33">
        <v>6.0388888888888914</v>
      </c>
      <c r="T69" s="33">
        <v>12.792333333333334</v>
      </c>
      <c r="U69" s="33">
        <v>0</v>
      </c>
      <c r="V69" s="33">
        <v>0.17909859452604882</v>
      </c>
      <c r="W69" s="33">
        <v>11.538222222222222</v>
      </c>
      <c r="X69" s="33">
        <v>7.9082222222222223</v>
      </c>
      <c r="Y69" s="33">
        <v>0</v>
      </c>
      <c r="Z69" s="33">
        <v>0.18494980450174364</v>
      </c>
      <c r="AA69" s="33">
        <v>0</v>
      </c>
      <c r="AB69" s="33">
        <v>0</v>
      </c>
      <c r="AC69" s="33">
        <v>0</v>
      </c>
      <c r="AD69" s="33">
        <v>0</v>
      </c>
      <c r="AE69" s="33">
        <v>21.5</v>
      </c>
      <c r="AF69" s="33">
        <v>0</v>
      </c>
      <c r="AG69" s="33">
        <v>0</v>
      </c>
      <c r="AH69" t="s">
        <v>13</v>
      </c>
      <c r="AI69" s="34">
        <v>8</v>
      </c>
    </row>
    <row r="70" spans="1:35" x14ac:dyDescent="0.25">
      <c r="A70" t="s">
        <v>305</v>
      </c>
      <c r="B70" t="s">
        <v>138</v>
      </c>
      <c r="C70" t="s">
        <v>197</v>
      </c>
      <c r="D70" t="s">
        <v>251</v>
      </c>
      <c r="E70" s="33">
        <v>67.555555555555557</v>
      </c>
      <c r="F70" s="33">
        <v>5.0666666666666664</v>
      </c>
      <c r="G70" s="33">
        <v>0</v>
      </c>
      <c r="H70" s="33">
        <v>0</v>
      </c>
      <c r="I70" s="33">
        <v>0</v>
      </c>
      <c r="J70" s="33">
        <v>0</v>
      </c>
      <c r="K70" s="33">
        <v>0</v>
      </c>
      <c r="L70" s="33">
        <v>0.104</v>
      </c>
      <c r="M70" s="33">
        <v>5.3138888888888864</v>
      </c>
      <c r="N70" s="33">
        <v>0</v>
      </c>
      <c r="O70" s="33">
        <v>7.8659539473684176E-2</v>
      </c>
      <c r="P70" s="33">
        <v>0</v>
      </c>
      <c r="Q70" s="33">
        <v>11.69011111111111</v>
      </c>
      <c r="R70" s="33">
        <v>0.17304440789473682</v>
      </c>
      <c r="S70" s="33">
        <v>0</v>
      </c>
      <c r="T70" s="33">
        <v>0</v>
      </c>
      <c r="U70" s="33">
        <v>0</v>
      </c>
      <c r="V70" s="33">
        <v>0</v>
      </c>
      <c r="W70" s="33">
        <v>5.8281111111111095</v>
      </c>
      <c r="X70" s="33">
        <v>7.2206666666666646</v>
      </c>
      <c r="Y70" s="33">
        <v>0</v>
      </c>
      <c r="Z70" s="33">
        <v>0.19315624999999995</v>
      </c>
      <c r="AA70" s="33">
        <v>0</v>
      </c>
      <c r="AB70" s="33">
        <v>0</v>
      </c>
      <c r="AC70" s="33">
        <v>0</v>
      </c>
      <c r="AD70" s="33">
        <v>0</v>
      </c>
      <c r="AE70" s="33">
        <v>0</v>
      </c>
      <c r="AF70" s="33">
        <v>0</v>
      </c>
      <c r="AG70" s="33">
        <v>0</v>
      </c>
      <c r="AH70" t="s">
        <v>41</v>
      </c>
      <c r="AI70" s="34">
        <v>8</v>
      </c>
    </row>
    <row r="71" spans="1:35" x14ac:dyDescent="0.25">
      <c r="A71" t="s">
        <v>305</v>
      </c>
      <c r="B71" t="s">
        <v>164</v>
      </c>
      <c r="C71" t="s">
        <v>202</v>
      </c>
      <c r="D71" t="s">
        <v>249</v>
      </c>
      <c r="E71" s="33">
        <v>38.233333333333334</v>
      </c>
      <c r="F71" s="33">
        <v>5.6888888888888891</v>
      </c>
      <c r="G71" s="33">
        <v>4.2222222222222223</v>
      </c>
      <c r="H71" s="33">
        <v>0</v>
      </c>
      <c r="I71" s="33">
        <v>7.3</v>
      </c>
      <c r="J71" s="33">
        <v>2.9333333333333331</v>
      </c>
      <c r="K71" s="33">
        <v>0</v>
      </c>
      <c r="L71" s="33">
        <v>0</v>
      </c>
      <c r="M71" s="33">
        <v>5.376666666666666</v>
      </c>
      <c r="N71" s="33">
        <v>0</v>
      </c>
      <c r="O71" s="33">
        <v>0.14062772449869221</v>
      </c>
      <c r="P71" s="33">
        <v>0</v>
      </c>
      <c r="Q71" s="33">
        <v>5.5263333333333318</v>
      </c>
      <c r="R71" s="33">
        <v>0.14454228421970353</v>
      </c>
      <c r="S71" s="33">
        <v>2.5923333333333334</v>
      </c>
      <c r="T71" s="33">
        <v>6.0585555555555564</v>
      </c>
      <c r="U71" s="33">
        <v>0</v>
      </c>
      <c r="V71" s="33">
        <v>0.22626562045916887</v>
      </c>
      <c r="W71" s="33">
        <v>9.4886666666666653</v>
      </c>
      <c r="X71" s="33">
        <v>4.8959999999999981</v>
      </c>
      <c r="Y71" s="33">
        <v>2.6888888888888891</v>
      </c>
      <c r="Z71" s="33">
        <v>0.44656204591688459</v>
      </c>
      <c r="AA71" s="33">
        <v>0</v>
      </c>
      <c r="AB71" s="33">
        <v>0</v>
      </c>
      <c r="AC71" s="33">
        <v>0</v>
      </c>
      <c r="AD71" s="33">
        <v>0</v>
      </c>
      <c r="AE71" s="33">
        <v>0</v>
      </c>
      <c r="AF71" s="33">
        <v>0</v>
      </c>
      <c r="AG71" s="33">
        <v>0</v>
      </c>
      <c r="AH71" t="s">
        <v>67</v>
      </c>
      <c r="AI71" s="34">
        <v>8</v>
      </c>
    </row>
    <row r="72" spans="1:35" x14ac:dyDescent="0.25">
      <c r="A72" t="s">
        <v>305</v>
      </c>
      <c r="B72" t="s">
        <v>151</v>
      </c>
      <c r="C72" t="s">
        <v>228</v>
      </c>
      <c r="D72" t="s">
        <v>258</v>
      </c>
      <c r="E72" s="33">
        <v>76.711111111111109</v>
      </c>
      <c r="F72" s="33">
        <v>5.333333333333333</v>
      </c>
      <c r="G72" s="33">
        <v>0</v>
      </c>
      <c r="H72" s="33">
        <v>0</v>
      </c>
      <c r="I72" s="33">
        <v>5.5111111111111111</v>
      </c>
      <c r="J72" s="33">
        <v>0</v>
      </c>
      <c r="K72" s="33">
        <v>0</v>
      </c>
      <c r="L72" s="33">
        <v>0</v>
      </c>
      <c r="M72" s="33">
        <v>0</v>
      </c>
      <c r="N72" s="33">
        <v>0</v>
      </c>
      <c r="O72" s="33">
        <v>0</v>
      </c>
      <c r="P72" s="33">
        <v>5.3853333333333326</v>
      </c>
      <c r="Q72" s="33">
        <v>6.3621111111111111</v>
      </c>
      <c r="R72" s="33">
        <v>0.15313876013904981</v>
      </c>
      <c r="S72" s="33">
        <v>0</v>
      </c>
      <c r="T72" s="33">
        <v>3.4455555555555546</v>
      </c>
      <c r="U72" s="33">
        <v>0</v>
      </c>
      <c r="V72" s="33">
        <v>4.4915990730011575E-2</v>
      </c>
      <c r="W72" s="33">
        <v>4.6463333333333319</v>
      </c>
      <c r="X72" s="33">
        <v>5.4865555555555536</v>
      </c>
      <c r="Y72" s="33">
        <v>0</v>
      </c>
      <c r="Z72" s="33">
        <v>0.13209154113557353</v>
      </c>
      <c r="AA72" s="33">
        <v>0</v>
      </c>
      <c r="AB72" s="33">
        <v>0</v>
      </c>
      <c r="AC72" s="33">
        <v>0</v>
      </c>
      <c r="AD72" s="33">
        <v>0</v>
      </c>
      <c r="AE72" s="33">
        <v>0</v>
      </c>
      <c r="AF72" s="33">
        <v>0</v>
      </c>
      <c r="AG72" s="33">
        <v>0</v>
      </c>
      <c r="AH72" t="s">
        <v>54</v>
      </c>
      <c r="AI72" s="34">
        <v>8</v>
      </c>
    </row>
    <row r="73" spans="1:35" x14ac:dyDescent="0.25">
      <c r="A73" t="s">
        <v>305</v>
      </c>
      <c r="B73" t="s">
        <v>119</v>
      </c>
      <c r="C73" t="s">
        <v>215</v>
      </c>
      <c r="D73" t="s">
        <v>255</v>
      </c>
      <c r="E73" s="33">
        <v>108.32222222222222</v>
      </c>
      <c r="F73" s="33">
        <v>5.822222222222222</v>
      </c>
      <c r="G73" s="33">
        <v>0</v>
      </c>
      <c r="H73" s="33">
        <v>0</v>
      </c>
      <c r="I73" s="33">
        <v>0</v>
      </c>
      <c r="J73" s="33">
        <v>0</v>
      </c>
      <c r="K73" s="33">
        <v>0</v>
      </c>
      <c r="L73" s="33">
        <v>0</v>
      </c>
      <c r="M73" s="33">
        <v>5.229222222222222</v>
      </c>
      <c r="N73" s="33">
        <v>8.7473333333333301</v>
      </c>
      <c r="O73" s="33">
        <v>0.12902759257359728</v>
      </c>
      <c r="P73" s="33">
        <v>10.43544444444445</v>
      </c>
      <c r="Q73" s="33">
        <v>6.4728888888888898</v>
      </c>
      <c r="R73" s="33">
        <v>0.15609293260847271</v>
      </c>
      <c r="S73" s="33">
        <v>7.5424444444444489</v>
      </c>
      <c r="T73" s="33">
        <v>4.7374444444444448</v>
      </c>
      <c r="U73" s="33">
        <v>0</v>
      </c>
      <c r="V73" s="33">
        <v>0.11336444763565499</v>
      </c>
      <c r="W73" s="33">
        <v>8.1495555555555548</v>
      </c>
      <c r="X73" s="33">
        <v>4.3178888888888896</v>
      </c>
      <c r="Y73" s="33">
        <v>0</v>
      </c>
      <c r="Z73" s="33">
        <v>0.11509590727254077</v>
      </c>
      <c r="AA73" s="33">
        <v>0</v>
      </c>
      <c r="AB73" s="33">
        <v>0</v>
      </c>
      <c r="AC73" s="33">
        <v>0</v>
      </c>
      <c r="AD73" s="33">
        <v>0</v>
      </c>
      <c r="AE73" s="33">
        <v>0</v>
      </c>
      <c r="AF73" s="33">
        <v>0</v>
      </c>
      <c r="AG73" s="33">
        <v>0</v>
      </c>
      <c r="AH73" t="s">
        <v>21</v>
      </c>
      <c r="AI73" s="34">
        <v>8</v>
      </c>
    </row>
    <row r="74" spans="1:35" x14ac:dyDescent="0.25">
      <c r="A74" t="s">
        <v>305</v>
      </c>
      <c r="B74" t="s">
        <v>135</v>
      </c>
      <c r="C74" t="s">
        <v>224</v>
      </c>
      <c r="D74" t="s">
        <v>249</v>
      </c>
      <c r="E74" s="33">
        <v>99.1</v>
      </c>
      <c r="F74" s="33">
        <v>6</v>
      </c>
      <c r="G74" s="33">
        <v>0</v>
      </c>
      <c r="H74" s="33">
        <v>0</v>
      </c>
      <c r="I74" s="33">
        <v>2.8777777777777778</v>
      </c>
      <c r="J74" s="33">
        <v>0</v>
      </c>
      <c r="K74" s="33">
        <v>0</v>
      </c>
      <c r="L74" s="33">
        <v>3.8338888888888896</v>
      </c>
      <c r="M74" s="33">
        <v>0.45277777777777778</v>
      </c>
      <c r="N74" s="33">
        <v>12.617777777777777</v>
      </c>
      <c r="O74" s="33">
        <v>0.13189258885525282</v>
      </c>
      <c r="P74" s="33">
        <v>0</v>
      </c>
      <c r="Q74" s="33">
        <v>5.4742222222222221</v>
      </c>
      <c r="R74" s="33">
        <v>5.5239376611727772E-2</v>
      </c>
      <c r="S74" s="33">
        <v>9.8352222222222228</v>
      </c>
      <c r="T74" s="33">
        <v>10.858444444444443</v>
      </c>
      <c r="U74" s="33">
        <v>0</v>
      </c>
      <c r="V74" s="33">
        <v>0.20881601076353851</v>
      </c>
      <c r="W74" s="33">
        <v>9.8370000000000015</v>
      </c>
      <c r="X74" s="33">
        <v>7.8203333333333322</v>
      </c>
      <c r="Y74" s="33">
        <v>0</v>
      </c>
      <c r="Z74" s="33">
        <v>0.17817692566431215</v>
      </c>
      <c r="AA74" s="33">
        <v>0</v>
      </c>
      <c r="AB74" s="33">
        <v>0.17777777777777778</v>
      </c>
      <c r="AC74" s="33">
        <v>0</v>
      </c>
      <c r="AD74" s="33">
        <v>58.228777777777772</v>
      </c>
      <c r="AE74" s="33">
        <v>0</v>
      </c>
      <c r="AF74" s="33">
        <v>0</v>
      </c>
      <c r="AG74" s="33">
        <v>0</v>
      </c>
      <c r="AH74" t="s">
        <v>38</v>
      </c>
      <c r="AI74" s="34">
        <v>8</v>
      </c>
    </row>
    <row r="75" spans="1:35" x14ac:dyDescent="0.25">
      <c r="A75" t="s">
        <v>305</v>
      </c>
      <c r="B75" t="s">
        <v>149</v>
      </c>
      <c r="C75" t="s">
        <v>209</v>
      </c>
      <c r="D75" t="s">
        <v>241</v>
      </c>
      <c r="E75" s="33">
        <v>47.12222222222222</v>
      </c>
      <c r="F75" s="33">
        <v>11.633333333333333</v>
      </c>
      <c r="G75" s="33">
        <v>0</v>
      </c>
      <c r="H75" s="33">
        <v>0</v>
      </c>
      <c r="I75" s="33">
        <v>4.7111111111111112</v>
      </c>
      <c r="J75" s="33">
        <v>0</v>
      </c>
      <c r="K75" s="33">
        <v>0</v>
      </c>
      <c r="L75" s="33">
        <v>0.16666666666666666</v>
      </c>
      <c r="M75" s="33">
        <v>0</v>
      </c>
      <c r="N75" s="33">
        <v>0</v>
      </c>
      <c r="O75" s="33">
        <v>0</v>
      </c>
      <c r="P75" s="33">
        <v>0</v>
      </c>
      <c r="Q75" s="33">
        <v>6.9669999999999996</v>
      </c>
      <c r="R75" s="33">
        <v>0.14784956378212685</v>
      </c>
      <c r="S75" s="33">
        <v>1.2295555555555557</v>
      </c>
      <c r="T75" s="33">
        <v>0</v>
      </c>
      <c r="U75" s="33">
        <v>0</v>
      </c>
      <c r="V75" s="33">
        <v>2.6092902617307245E-2</v>
      </c>
      <c r="W75" s="33">
        <v>4.8252222222222221</v>
      </c>
      <c r="X75" s="33">
        <v>7.644444444444444E-2</v>
      </c>
      <c r="Y75" s="33">
        <v>0</v>
      </c>
      <c r="Z75" s="33">
        <v>0.10402027823626503</v>
      </c>
      <c r="AA75" s="33">
        <v>0</v>
      </c>
      <c r="AB75" s="33">
        <v>0</v>
      </c>
      <c r="AC75" s="33">
        <v>0</v>
      </c>
      <c r="AD75" s="33">
        <v>5.0789999999999997</v>
      </c>
      <c r="AE75" s="33">
        <v>0</v>
      </c>
      <c r="AF75" s="33">
        <v>0</v>
      </c>
      <c r="AG75" s="33">
        <v>0</v>
      </c>
      <c r="AH75" t="s">
        <v>52</v>
      </c>
      <c r="AI75" s="34">
        <v>8</v>
      </c>
    </row>
    <row r="76" spans="1:35" x14ac:dyDescent="0.25">
      <c r="A76" t="s">
        <v>305</v>
      </c>
      <c r="B76" t="s">
        <v>182</v>
      </c>
      <c r="C76" t="s">
        <v>225</v>
      </c>
      <c r="D76" t="s">
        <v>244</v>
      </c>
      <c r="E76" s="33">
        <v>48.833333333333336</v>
      </c>
      <c r="F76" s="33">
        <v>5.6888888888888891</v>
      </c>
      <c r="G76" s="33">
        <v>0</v>
      </c>
      <c r="H76" s="33">
        <v>0</v>
      </c>
      <c r="I76" s="33">
        <v>0</v>
      </c>
      <c r="J76" s="33">
        <v>0</v>
      </c>
      <c r="K76" s="33">
        <v>0</v>
      </c>
      <c r="L76" s="33">
        <v>0.94766666666666677</v>
      </c>
      <c r="M76" s="33">
        <v>5.2524444444444445</v>
      </c>
      <c r="N76" s="33">
        <v>0</v>
      </c>
      <c r="O76" s="33">
        <v>0.10755858930602957</v>
      </c>
      <c r="P76" s="33">
        <v>0</v>
      </c>
      <c r="Q76" s="33">
        <v>0</v>
      </c>
      <c r="R76" s="33">
        <v>0</v>
      </c>
      <c r="S76" s="33">
        <v>1.7582222222222219</v>
      </c>
      <c r="T76" s="33">
        <v>5.5333333333333332E-2</v>
      </c>
      <c r="U76" s="33">
        <v>0</v>
      </c>
      <c r="V76" s="33">
        <v>3.7137656427758806E-2</v>
      </c>
      <c r="W76" s="33">
        <v>0.59933333333333316</v>
      </c>
      <c r="X76" s="33">
        <v>0.90588888888888919</v>
      </c>
      <c r="Y76" s="33">
        <v>0</v>
      </c>
      <c r="Z76" s="33">
        <v>3.0823663253697384E-2</v>
      </c>
      <c r="AA76" s="33">
        <v>0</v>
      </c>
      <c r="AB76" s="33">
        <v>0</v>
      </c>
      <c r="AC76" s="33">
        <v>0</v>
      </c>
      <c r="AD76" s="33">
        <v>0</v>
      </c>
      <c r="AE76" s="33">
        <v>48.144444444444446</v>
      </c>
      <c r="AF76" s="33">
        <v>0</v>
      </c>
      <c r="AG76" s="33">
        <v>0</v>
      </c>
      <c r="AH76" t="s">
        <v>85</v>
      </c>
      <c r="AI76" s="34">
        <v>8</v>
      </c>
    </row>
    <row r="77" spans="1:35" x14ac:dyDescent="0.25">
      <c r="A77" t="s">
        <v>305</v>
      </c>
      <c r="B77" t="s">
        <v>139</v>
      </c>
      <c r="C77" t="s">
        <v>198</v>
      </c>
      <c r="D77" t="s">
        <v>248</v>
      </c>
      <c r="E77" s="33">
        <v>100.38888888888889</v>
      </c>
      <c r="F77" s="33">
        <v>6</v>
      </c>
      <c r="G77" s="33">
        <v>0</v>
      </c>
      <c r="H77" s="33">
        <v>0</v>
      </c>
      <c r="I77" s="33">
        <v>2.2555555555555555</v>
      </c>
      <c r="J77" s="33">
        <v>0</v>
      </c>
      <c r="K77" s="33">
        <v>0.68888888888888888</v>
      </c>
      <c r="L77" s="33">
        <v>4.6188888888888879</v>
      </c>
      <c r="M77" s="33">
        <v>3.7441111111111116</v>
      </c>
      <c r="N77" s="33">
        <v>1.6603333333333334</v>
      </c>
      <c r="O77" s="33">
        <v>5.3835085777531835E-2</v>
      </c>
      <c r="P77" s="33">
        <v>0</v>
      </c>
      <c r="Q77" s="33">
        <v>8.5281111111111123</v>
      </c>
      <c r="R77" s="33">
        <v>8.4950747094632004E-2</v>
      </c>
      <c r="S77" s="33">
        <v>5.4306666666666663</v>
      </c>
      <c r="T77" s="33">
        <v>5.1527777777777768</v>
      </c>
      <c r="U77" s="33">
        <v>0</v>
      </c>
      <c r="V77" s="33">
        <v>0.10542446043165465</v>
      </c>
      <c r="W77" s="33">
        <v>5.7742222222222201</v>
      </c>
      <c r="X77" s="33">
        <v>9.306777777777782</v>
      </c>
      <c r="Y77" s="33">
        <v>0</v>
      </c>
      <c r="Z77" s="33">
        <v>0.15022578859988936</v>
      </c>
      <c r="AA77" s="33">
        <v>0</v>
      </c>
      <c r="AB77" s="33">
        <v>0.23333333333333334</v>
      </c>
      <c r="AC77" s="33">
        <v>0</v>
      </c>
      <c r="AD77" s="33">
        <v>45.231777777777786</v>
      </c>
      <c r="AE77" s="33">
        <v>0</v>
      </c>
      <c r="AF77" s="33">
        <v>0</v>
      </c>
      <c r="AG77" s="33">
        <v>0</v>
      </c>
      <c r="AH77" t="s">
        <v>42</v>
      </c>
      <c r="AI77" s="34">
        <v>8</v>
      </c>
    </row>
    <row r="78" spans="1:35" x14ac:dyDescent="0.25">
      <c r="A78" t="s">
        <v>305</v>
      </c>
      <c r="B78" t="s">
        <v>175</v>
      </c>
      <c r="C78" t="s">
        <v>233</v>
      </c>
      <c r="D78" t="s">
        <v>241</v>
      </c>
      <c r="E78" s="33">
        <v>100.84444444444445</v>
      </c>
      <c r="F78" s="33">
        <v>30.555555555555557</v>
      </c>
      <c r="G78" s="33">
        <v>0</v>
      </c>
      <c r="H78" s="33">
        <v>0.53311111111111142</v>
      </c>
      <c r="I78" s="33">
        <v>0</v>
      </c>
      <c r="J78" s="33">
        <v>0</v>
      </c>
      <c r="K78" s="33">
        <v>0</v>
      </c>
      <c r="L78" s="33">
        <v>1.5454444444444442</v>
      </c>
      <c r="M78" s="33">
        <v>5.9391111111111092</v>
      </c>
      <c r="N78" s="33">
        <v>5.6689999999999996</v>
      </c>
      <c r="O78" s="33">
        <v>0.11510907888937855</v>
      </c>
      <c r="P78" s="33">
        <v>10.598333333333334</v>
      </c>
      <c r="Q78" s="33">
        <v>24.551333333333332</v>
      </c>
      <c r="R78" s="33">
        <v>0.34855332745702955</v>
      </c>
      <c r="S78" s="33">
        <v>5.535222222222222</v>
      </c>
      <c r="T78" s="33">
        <v>10.293555555555557</v>
      </c>
      <c r="U78" s="33">
        <v>0</v>
      </c>
      <c r="V78" s="33">
        <v>0.15696231820185103</v>
      </c>
      <c r="W78" s="33">
        <v>5.2103333333333337</v>
      </c>
      <c r="X78" s="33">
        <v>9.2530000000000019</v>
      </c>
      <c r="Y78" s="33">
        <v>0</v>
      </c>
      <c r="Z78" s="33">
        <v>0.14342221242838255</v>
      </c>
      <c r="AA78" s="33">
        <v>0</v>
      </c>
      <c r="AB78" s="33">
        <v>0</v>
      </c>
      <c r="AC78" s="33">
        <v>0</v>
      </c>
      <c r="AD78" s="33">
        <v>0</v>
      </c>
      <c r="AE78" s="33">
        <v>0</v>
      </c>
      <c r="AF78" s="33">
        <v>0</v>
      </c>
      <c r="AG78" s="33">
        <v>0</v>
      </c>
      <c r="AH78" t="s">
        <v>78</v>
      </c>
      <c r="AI78" s="34">
        <v>8</v>
      </c>
    </row>
    <row r="79" spans="1:35" x14ac:dyDescent="0.25">
      <c r="A79" t="s">
        <v>305</v>
      </c>
      <c r="B79" t="s">
        <v>178</v>
      </c>
      <c r="C79" t="s">
        <v>234</v>
      </c>
      <c r="D79" t="s">
        <v>254</v>
      </c>
      <c r="E79" s="33">
        <v>25.888888888888889</v>
      </c>
      <c r="F79" s="33">
        <v>5.4222222222222225</v>
      </c>
      <c r="G79" s="33">
        <v>0.37777777777777777</v>
      </c>
      <c r="H79" s="33">
        <v>0.11666666666666667</v>
      </c>
      <c r="I79" s="33">
        <v>0.23333333333333334</v>
      </c>
      <c r="J79" s="33">
        <v>0</v>
      </c>
      <c r="K79" s="33">
        <v>0</v>
      </c>
      <c r="L79" s="33">
        <v>2.7777777777777776E-2</v>
      </c>
      <c r="M79" s="33">
        <v>0.31666666666666665</v>
      </c>
      <c r="N79" s="33">
        <v>0</v>
      </c>
      <c r="O79" s="33">
        <v>1.2231759656652359E-2</v>
      </c>
      <c r="P79" s="33">
        <v>4.7084444444444449</v>
      </c>
      <c r="Q79" s="33">
        <v>0</v>
      </c>
      <c r="R79" s="33">
        <v>0.18187124463519314</v>
      </c>
      <c r="S79" s="33">
        <v>4.4715555555555557</v>
      </c>
      <c r="T79" s="33">
        <v>1.0615555555555558</v>
      </c>
      <c r="U79" s="33">
        <v>0</v>
      </c>
      <c r="V79" s="33">
        <v>0.21372532188841203</v>
      </c>
      <c r="W79" s="33">
        <v>1.0672222222222223</v>
      </c>
      <c r="X79" s="33">
        <v>0.38144444444444453</v>
      </c>
      <c r="Y79" s="33">
        <v>0</v>
      </c>
      <c r="Z79" s="33">
        <v>5.5957081545064381E-2</v>
      </c>
      <c r="AA79" s="33">
        <v>0</v>
      </c>
      <c r="AB79" s="33">
        <v>0</v>
      </c>
      <c r="AC79" s="33">
        <v>0</v>
      </c>
      <c r="AD79" s="33">
        <v>0</v>
      </c>
      <c r="AE79" s="33">
        <v>0</v>
      </c>
      <c r="AF79" s="33">
        <v>0</v>
      </c>
      <c r="AG79" s="33">
        <v>0</v>
      </c>
      <c r="AH79" t="s">
        <v>81</v>
      </c>
      <c r="AI79" s="34">
        <v>8</v>
      </c>
    </row>
    <row r="80" spans="1:35" x14ac:dyDescent="0.25">
      <c r="A80" t="s">
        <v>305</v>
      </c>
      <c r="B80" t="s">
        <v>103</v>
      </c>
      <c r="C80" t="s">
        <v>206</v>
      </c>
      <c r="D80" t="s">
        <v>249</v>
      </c>
      <c r="E80" s="33">
        <v>57.7</v>
      </c>
      <c r="F80" s="33">
        <v>6</v>
      </c>
      <c r="G80" s="33">
        <v>0</v>
      </c>
      <c r="H80" s="33">
        <v>0</v>
      </c>
      <c r="I80" s="33">
        <v>1.4555555555555555</v>
      </c>
      <c r="J80" s="33">
        <v>0</v>
      </c>
      <c r="K80" s="33">
        <v>0</v>
      </c>
      <c r="L80" s="33">
        <v>0.56355555555555548</v>
      </c>
      <c r="M80" s="33">
        <v>0.19</v>
      </c>
      <c r="N80" s="33">
        <v>2.9015555555555559</v>
      </c>
      <c r="O80" s="33">
        <v>5.3579818987098016E-2</v>
      </c>
      <c r="P80" s="33">
        <v>0</v>
      </c>
      <c r="Q80" s="33">
        <v>0</v>
      </c>
      <c r="R80" s="33">
        <v>0</v>
      </c>
      <c r="S80" s="33">
        <v>4.240555555555555</v>
      </c>
      <c r="T80" s="33">
        <v>3.9969999999999994</v>
      </c>
      <c r="U80" s="33">
        <v>0</v>
      </c>
      <c r="V80" s="33">
        <v>0.14276526092817252</v>
      </c>
      <c r="W80" s="33">
        <v>1.067555555555556</v>
      </c>
      <c r="X80" s="33">
        <v>10.583555555555556</v>
      </c>
      <c r="Y80" s="33">
        <v>0</v>
      </c>
      <c r="Z80" s="33">
        <v>0.2019256691700366</v>
      </c>
      <c r="AA80" s="33">
        <v>0</v>
      </c>
      <c r="AB80" s="33">
        <v>0.16666666666666666</v>
      </c>
      <c r="AC80" s="33">
        <v>0</v>
      </c>
      <c r="AD80" s="33">
        <v>33.290111111111116</v>
      </c>
      <c r="AE80" s="33">
        <v>0</v>
      </c>
      <c r="AF80" s="33">
        <v>0</v>
      </c>
      <c r="AG80" s="33">
        <v>0</v>
      </c>
      <c r="AH80" t="s">
        <v>4</v>
      </c>
      <c r="AI80" s="34">
        <v>8</v>
      </c>
    </row>
    <row r="81" spans="1:35" x14ac:dyDescent="0.25">
      <c r="A81" t="s">
        <v>305</v>
      </c>
      <c r="B81" t="s">
        <v>106</v>
      </c>
      <c r="C81" t="s">
        <v>209</v>
      </c>
      <c r="D81" t="s">
        <v>241</v>
      </c>
      <c r="E81" s="33">
        <v>65</v>
      </c>
      <c r="F81" s="33">
        <v>5.1555555555555559</v>
      </c>
      <c r="G81" s="33">
        <v>0</v>
      </c>
      <c r="H81" s="33">
        <v>0</v>
      </c>
      <c r="I81" s="33">
        <v>2.1555555555555554</v>
      </c>
      <c r="J81" s="33">
        <v>0</v>
      </c>
      <c r="K81" s="33">
        <v>0</v>
      </c>
      <c r="L81" s="33">
        <v>5.2046666666666663</v>
      </c>
      <c r="M81" s="33">
        <v>0</v>
      </c>
      <c r="N81" s="33">
        <v>11.28888888888889</v>
      </c>
      <c r="O81" s="33">
        <v>0.17367521367521369</v>
      </c>
      <c r="P81" s="33">
        <v>5.7259999999999991</v>
      </c>
      <c r="Q81" s="33">
        <v>0</v>
      </c>
      <c r="R81" s="33">
        <v>8.8092307692307678E-2</v>
      </c>
      <c r="S81" s="33">
        <v>4.9926666666666666</v>
      </c>
      <c r="T81" s="33">
        <v>4.975888888888889</v>
      </c>
      <c r="U81" s="33">
        <v>0</v>
      </c>
      <c r="V81" s="33">
        <v>0.15336239316239317</v>
      </c>
      <c r="W81" s="33">
        <v>12.370444444444441</v>
      </c>
      <c r="X81" s="33">
        <v>4.6894444444444439</v>
      </c>
      <c r="Y81" s="33">
        <v>0</v>
      </c>
      <c r="Z81" s="33">
        <v>0.26245982905982901</v>
      </c>
      <c r="AA81" s="33">
        <v>0</v>
      </c>
      <c r="AB81" s="33">
        <v>5.0333333333333332</v>
      </c>
      <c r="AC81" s="33">
        <v>0</v>
      </c>
      <c r="AD81" s="33">
        <v>0</v>
      </c>
      <c r="AE81" s="33">
        <v>0</v>
      </c>
      <c r="AF81" s="33">
        <v>0</v>
      </c>
      <c r="AG81" s="33">
        <v>0</v>
      </c>
      <c r="AH81" t="s">
        <v>7</v>
      </c>
      <c r="AI81" s="34">
        <v>8</v>
      </c>
    </row>
    <row r="82" spans="1:35" x14ac:dyDescent="0.25">
      <c r="A82" t="s">
        <v>305</v>
      </c>
      <c r="B82" t="s">
        <v>125</v>
      </c>
      <c r="C82" t="s">
        <v>206</v>
      </c>
      <c r="D82" t="s">
        <v>249</v>
      </c>
      <c r="E82" s="33">
        <v>157.47777777777779</v>
      </c>
      <c r="F82" s="33">
        <v>5.6888888888888891</v>
      </c>
      <c r="G82" s="33">
        <v>0.66666666666666663</v>
      </c>
      <c r="H82" s="33">
        <v>0</v>
      </c>
      <c r="I82" s="33">
        <v>0</v>
      </c>
      <c r="J82" s="33">
        <v>0</v>
      </c>
      <c r="K82" s="33">
        <v>0</v>
      </c>
      <c r="L82" s="33">
        <v>23.855777777777778</v>
      </c>
      <c r="M82" s="33">
        <v>0</v>
      </c>
      <c r="N82" s="33">
        <v>34.901888888888891</v>
      </c>
      <c r="O82" s="33">
        <v>0.22163056515910534</v>
      </c>
      <c r="P82" s="33">
        <v>4.6444444444444448</v>
      </c>
      <c r="Q82" s="33">
        <v>12.666777777777778</v>
      </c>
      <c r="R82" s="33">
        <v>0.10992803217385169</v>
      </c>
      <c r="S82" s="33">
        <v>16.812555555555555</v>
      </c>
      <c r="T82" s="33">
        <v>23.51433333333333</v>
      </c>
      <c r="U82" s="33">
        <v>4.3</v>
      </c>
      <c r="V82" s="33">
        <v>0.28338531009666262</v>
      </c>
      <c r="W82" s="33">
        <v>24.402666666666669</v>
      </c>
      <c r="X82" s="33">
        <v>24.665222222222226</v>
      </c>
      <c r="Y82" s="33">
        <v>0.35555555555555557</v>
      </c>
      <c r="Z82" s="33">
        <v>0.31384392859662741</v>
      </c>
      <c r="AA82" s="33">
        <v>0</v>
      </c>
      <c r="AB82" s="33">
        <v>0</v>
      </c>
      <c r="AC82" s="33">
        <v>0</v>
      </c>
      <c r="AD82" s="33">
        <v>0</v>
      </c>
      <c r="AE82" s="33">
        <v>27.888888888888889</v>
      </c>
      <c r="AF82" s="33">
        <v>0</v>
      </c>
      <c r="AG82" s="33">
        <v>0</v>
      </c>
      <c r="AH82" t="s">
        <v>27</v>
      </c>
      <c r="AI82" s="34">
        <v>8</v>
      </c>
    </row>
    <row r="83" spans="1:35" x14ac:dyDescent="0.25">
      <c r="A83" t="s">
        <v>305</v>
      </c>
      <c r="B83" t="s">
        <v>173</v>
      </c>
      <c r="C83" t="s">
        <v>219</v>
      </c>
      <c r="D83" t="s">
        <v>254</v>
      </c>
      <c r="E83" s="33">
        <v>73.922222222222217</v>
      </c>
      <c r="F83" s="33">
        <v>4.7222222222222223</v>
      </c>
      <c r="G83" s="33">
        <v>0.57777777777777772</v>
      </c>
      <c r="H83" s="33">
        <v>0.36888888888888893</v>
      </c>
      <c r="I83" s="33">
        <v>1.6777777777777778</v>
      </c>
      <c r="J83" s="33">
        <v>0</v>
      </c>
      <c r="K83" s="33">
        <v>0</v>
      </c>
      <c r="L83" s="33">
        <v>4.3424444444444452</v>
      </c>
      <c r="M83" s="33">
        <v>6.0704444444444432</v>
      </c>
      <c r="N83" s="33">
        <v>2.596888888888889</v>
      </c>
      <c r="O83" s="33">
        <v>0.1172493611904404</v>
      </c>
      <c r="P83" s="33">
        <v>0</v>
      </c>
      <c r="Q83" s="33">
        <v>4.2647777777777787</v>
      </c>
      <c r="R83" s="33">
        <v>5.769277017886669E-2</v>
      </c>
      <c r="S83" s="33">
        <v>5.3208888888888897</v>
      </c>
      <c r="T83" s="33">
        <v>8.6660000000000004</v>
      </c>
      <c r="U83" s="33">
        <v>4.0666666666666664</v>
      </c>
      <c r="V83" s="33">
        <v>0.24422365849992486</v>
      </c>
      <c r="W83" s="33">
        <v>4.7202222222222217</v>
      </c>
      <c r="X83" s="33">
        <v>15.410777777777778</v>
      </c>
      <c r="Y83" s="33">
        <v>0</v>
      </c>
      <c r="Z83" s="33">
        <v>0.27232676987825044</v>
      </c>
      <c r="AA83" s="33">
        <v>0</v>
      </c>
      <c r="AB83" s="33">
        <v>5.5777777777777775</v>
      </c>
      <c r="AC83" s="33">
        <v>0</v>
      </c>
      <c r="AD83" s="33">
        <v>0</v>
      </c>
      <c r="AE83" s="33">
        <v>0</v>
      </c>
      <c r="AF83" s="33">
        <v>0</v>
      </c>
      <c r="AG83" s="33">
        <v>0</v>
      </c>
      <c r="AH83" t="s">
        <v>76</v>
      </c>
      <c r="AI83" s="34">
        <v>8</v>
      </c>
    </row>
    <row r="84" spans="1:35" x14ac:dyDescent="0.25">
      <c r="A84" t="s">
        <v>305</v>
      </c>
      <c r="B84" t="s">
        <v>154</v>
      </c>
      <c r="C84" t="s">
        <v>227</v>
      </c>
      <c r="D84" t="s">
        <v>245</v>
      </c>
      <c r="E84" s="33">
        <v>38.06666666666667</v>
      </c>
      <c r="F84" s="33">
        <v>4.7111111111111112</v>
      </c>
      <c r="G84" s="33">
        <v>2.2222222222222223E-2</v>
      </c>
      <c r="H84" s="33">
        <v>0.19388888888888889</v>
      </c>
      <c r="I84" s="33">
        <v>0.35555555555555557</v>
      </c>
      <c r="J84" s="33">
        <v>0</v>
      </c>
      <c r="K84" s="33">
        <v>0</v>
      </c>
      <c r="L84" s="33">
        <v>6.7888888888888888E-2</v>
      </c>
      <c r="M84" s="33">
        <v>4.7222222222222221E-2</v>
      </c>
      <c r="N84" s="33">
        <v>4.6090000000000009</v>
      </c>
      <c r="O84" s="33">
        <v>0.12231757151196733</v>
      </c>
      <c r="P84" s="33">
        <v>0</v>
      </c>
      <c r="Q84" s="33">
        <v>0</v>
      </c>
      <c r="R84" s="33">
        <v>0</v>
      </c>
      <c r="S84" s="33">
        <v>0.44444444444444436</v>
      </c>
      <c r="T84" s="33">
        <v>5.3273333333333328</v>
      </c>
      <c r="U84" s="33">
        <v>0</v>
      </c>
      <c r="V84" s="33">
        <v>0.15162288382953881</v>
      </c>
      <c r="W84" s="33">
        <v>5.0029999999999992</v>
      </c>
      <c r="X84" s="33">
        <v>1.4259999999999999</v>
      </c>
      <c r="Y84" s="33">
        <v>0</v>
      </c>
      <c r="Z84" s="33">
        <v>0.16888791593695268</v>
      </c>
      <c r="AA84" s="33">
        <v>0</v>
      </c>
      <c r="AB84" s="33">
        <v>5.7888888888888888</v>
      </c>
      <c r="AC84" s="33">
        <v>0</v>
      </c>
      <c r="AD84" s="33">
        <v>0</v>
      </c>
      <c r="AE84" s="33">
        <v>0</v>
      </c>
      <c r="AF84" s="33">
        <v>0</v>
      </c>
      <c r="AG84" s="33">
        <v>3.3333333333333333E-2</v>
      </c>
      <c r="AH84" t="s">
        <v>57</v>
      </c>
      <c r="AI84" s="34">
        <v>8</v>
      </c>
    </row>
    <row r="85" spans="1:35" x14ac:dyDescent="0.25">
      <c r="A85" t="s">
        <v>305</v>
      </c>
      <c r="B85" t="s">
        <v>177</v>
      </c>
      <c r="C85" t="s">
        <v>210</v>
      </c>
      <c r="D85" t="s">
        <v>248</v>
      </c>
      <c r="E85" s="33">
        <v>40.1</v>
      </c>
      <c r="F85" s="33">
        <v>5.322222222222222</v>
      </c>
      <c r="G85" s="33">
        <v>0.52222222222222225</v>
      </c>
      <c r="H85" s="33">
        <v>0.27500000000000002</v>
      </c>
      <c r="I85" s="33">
        <v>0.72222222222222221</v>
      </c>
      <c r="J85" s="33">
        <v>0</v>
      </c>
      <c r="K85" s="33">
        <v>0</v>
      </c>
      <c r="L85" s="33">
        <v>0.73099999999999987</v>
      </c>
      <c r="M85" s="33">
        <v>4.8493333333333331</v>
      </c>
      <c r="N85" s="33">
        <v>4.330444444444443</v>
      </c>
      <c r="O85" s="33">
        <v>0.22892213909670264</v>
      </c>
      <c r="P85" s="33">
        <v>0</v>
      </c>
      <c r="Q85" s="33">
        <v>4.142222222222224</v>
      </c>
      <c r="R85" s="33">
        <v>0.10329731227486842</v>
      </c>
      <c r="S85" s="33">
        <v>10.227222222222224</v>
      </c>
      <c r="T85" s="33">
        <v>8.8417777777777768</v>
      </c>
      <c r="U85" s="33">
        <v>0</v>
      </c>
      <c r="V85" s="33">
        <v>0.47553615960099754</v>
      </c>
      <c r="W85" s="33">
        <v>9.123222222222223</v>
      </c>
      <c r="X85" s="33">
        <v>5.8462222222222229</v>
      </c>
      <c r="Y85" s="33">
        <v>5.177777777777778</v>
      </c>
      <c r="Z85" s="33">
        <v>0.50242449431975611</v>
      </c>
      <c r="AA85" s="33">
        <v>0</v>
      </c>
      <c r="AB85" s="33">
        <v>0.2</v>
      </c>
      <c r="AC85" s="33">
        <v>0</v>
      </c>
      <c r="AD85" s="33">
        <v>0</v>
      </c>
      <c r="AE85" s="33">
        <v>0</v>
      </c>
      <c r="AF85" s="33">
        <v>0</v>
      </c>
      <c r="AG85" s="33">
        <v>0</v>
      </c>
      <c r="AH85" t="s">
        <v>80</v>
      </c>
      <c r="AI85" s="34">
        <v>8</v>
      </c>
    </row>
    <row r="86" spans="1:35" x14ac:dyDescent="0.25">
      <c r="A86" t="s">
        <v>305</v>
      </c>
      <c r="B86" t="s">
        <v>163</v>
      </c>
      <c r="C86" t="s">
        <v>216</v>
      </c>
      <c r="D86" t="s">
        <v>254</v>
      </c>
      <c r="E86" s="33">
        <v>19.666666666666668</v>
      </c>
      <c r="F86" s="33">
        <v>6.1333333333333337</v>
      </c>
      <c r="G86" s="33">
        <v>0.28888888888888886</v>
      </c>
      <c r="H86" s="33">
        <v>0.15277777777777779</v>
      </c>
      <c r="I86" s="33">
        <v>0.87777777777777777</v>
      </c>
      <c r="J86" s="33">
        <v>0</v>
      </c>
      <c r="K86" s="33">
        <v>0</v>
      </c>
      <c r="L86" s="33">
        <v>0.7757777777777779</v>
      </c>
      <c r="M86" s="33">
        <v>8.3333333333333329E-2</v>
      </c>
      <c r="N86" s="33">
        <v>5.0126666666666688</v>
      </c>
      <c r="O86" s="33">
        <v>0.25911864406779667</v>
      </c>
      <c r="P86" s="33">
        <v>0</v>
      </c>
      <c r="Q86" s="33">
        <v>2.9956666666666667</v>
      </c>
      <c r="R86" s="33">
        <v>0.15232203389830506</v>
      </c>
      <c r="S86" s="33">
        <v>5.1638888888888905</v>
      </c>
      <c r="T86" s="33">
        <v>7.1968888888888882</v>
      </c>
      <c r="U86" s="33">
        <v>0</v>
      </c>
      <c r="V86" s="33">
        <v>0.62851412429378528</v>
      </c>
      <c r="W86" s="33">
        <v>7.6087777777777745</v>
      </c>
      <c r="X86" s="33">
        <v>4.8026666666666671</v>
      </c>
      <c r="Y86" s="33">
        <v>4.5333333333333332</v>
      </c>
      <c r="Z86" s="33">
        <v>0.86159887005649693</v>
      </c>
      <c r="AA86" s="33">
        <v>0</v>
      </c>
      <c r="AB86" s="33">
        <v>0.15555555555555556</v>
      </c>
      <c r="AC86" s="33">
        <v>0</v>
      </c>
      <c r="AD86" s="33">
        <v>0</v>
      </c>
      <c r="AE86" s="33">
        <v>0</v>
      </c>
      <c r="AF86" s="33">
        <v>0</v>
      </c>
      <c r="AG86" s="33">
        <v>0</v>
      </c>
      <c r="AH86" t="s">
        <v>66</v>
      </c>
      <c r="AI86" s="34">
        <v>8</v>
      </c>
    </row>
    <row r="87" spans="1:35" x14ac:dyDescent="0.25">
      <c r="A87" t="s">
        <v>305</v>
      </c>
      <c r="B87" t="s">
        <v>169</v>
      </c>
      <c r="C87" t="s">
        <v>201</v>
      </c>
      <c r="D87" t="s">
        <v>242</v>
      </c>
      <c r="E87" s="33">
        <v>18.333333333333332</v>
      </c>
      <c r="F87" s="33">
        <v>4.8888888888888893</v>
      </c>
      <c r="G87" s="33">
        <v>0.2</v>
      </c>
      <c r="H87" s="33">
        <v>8.3333333333333329E-2</v>
      </c>
      <c r="I87" s="33">
        <v>3.3333333333333333E-2</v>
      </c>
      <c r="J87" s="33">
        <v>0</v>
      </c>
      <c r="K87" s="33">
        <v>0</v>
      </c>
      <c r="L87" s="33">
        <v>5.2555555555555564E-2</v>
      </c>
      <c r="M87" s="33">
        <v>4.0691111111111118</v>
      </c>
      <c r="N87" s="33">
        <v>0</v>
      </c>
      <c r="O87" s="33">
        <v>0.22195151515151521</v>
      </c>
      <c r="P87" s="33">
        <v>0</v>
      </c>
      <c r="Q87" s="33">
        <v>0</v>
      </c>
      <c r="R87" s="33">
        <v>0</v>
      </c>
      <c r="S87" s="33">
        <v>1.1636666666666666</v>
      </c>
      <c r="T87" s="33">
        <v>4.7657777777777781</v>
      </c>
      <c r="U87" s="33">
        <v>0</v>
      </c>
      <c r="V87" s="33">
        <v>0.32342424242424245</v>
      </c>
      <c r="W87" s="33">
        <v>1.1492222222222221</v>
      </c>
      <c r="X87" s="33">
        <v>5.5707777777777769</v>
      </c>
      <c r="Y87" s="33">
        <v>0</v>
      </c>
      <c r="Z87" s="33">
        <v>0.36654545454545451</v>
      </c>
      <c r="AA87" s="33">
        <v>0</v>
      </c>
      <c r="AB87" s="33">
        <v>4.7666666666666666</v>
      </c>
      <c r="AC87" s="33">
        <v>0</v>
      </c>
      <c r="AD87" s="33">
        <v>0</v>
      </c>
      <c r="AE87" s="33">
        <v>0</v>
      </c>
      <c r="AF87" s="33">
        <v>0</v>
      </c>
      <c r="AG87" s="33">
        <v>0</v>
      </c>
      <c r="AH87" t="s">
        <v>72</v>
      </c>
      <c r="AI87" s="34">
        <v>8</v>
      </c>
    </row>
    <row r="88" spans="1:35" x14ac:dyDescent="0.25">
      <c r="A88" t="s">
        <v>305</v>
      </c>
      <c r="B88" t="s">
        <v>172</v>
      </c>
      <c r="C88" t="s">
        <v>232</v>
      </c>
      <c r="D88" t="s">
        <v>249</v>
      </c>
      <c r="E88" s="33">
        <v>19.177777777777777</v>
      </c>
      <c r="F88" s="33">
        <v>5.6111111111111107</v>
      </c>
      <c r="G88" s="33">
        <v>0.28888888888888886</v>
      </c>
      <c r="H88" s="33">
        <v>0.17222222222222222</v>
      </c>
      <c r="I88" s="33">
        <v>0.53333333333333333</v>
      </c>
      <c r="J88" s="33">
        <v>0</v>
      </c>
      <c r="K88" s="33">
        <v>0</v>
      </c>
      <c r="L88" s="33">
        <v>2.0884444444444443</v>
      </c>
      <c r="M88" s="33">
        <v>0.87222222222222223</v>
      </c>
      <c r="N88" s="33">
        <v>5.5893333333333333</v>
      </c>
      <c r="O88" s="33">
        <v>0.3369293163383546</v>
      </c>
      <c r="P88" s="33">
        <v>0</v>
      </c>
      <c r="Q88" s="33">
        <v>0</v>
      </c>
      <c r="R88" s="33">
        <v>0</v>
      </c>
      <c r="S88" s="33">
        <v>4.8391111111111105</v>
      </c>
      <c r="T88" s="33">
        <v>7.1295555555555552</v>
      </c>
      <c r="U88" s="33">
        <v>0</v>
      </c>
      <c r="V88" s="33">
        <v>0.62409038238702197</v>
      </c>
      <c r="W88" s="33">
        <v>6.104222222222222</v>
      </c>
      <c r="X88" s="33">
        <v>10.918000000000001</v>
      </c>
      <c r="Y88" s="33">
        <v>0</v>
      </c>
      <c r="Z88" s="33">
        <v>0.88760139049826192</v>
      </c>
      <c r="AA88" s="33">
        <v>0</v>
      </c>
      <c r="AB88" s="33">
        <v>2.8666666666666667</v>
      </c>
      <c r="AC88" s="33">
        <v>0</v>
      </c>
      <c r="AD88" s="33">
        <v>0</v>
      </c>
      <c r="AE88" s="33">
        <v>0</v>
      </c>
      <c r="AF88" s="33">
        <v>0</v>
      </c>
      <c r="AG88" s="33">
        <v>0</v>
      </c>
      <c r="AH88" t="s">
        <v>75</v>
      </c>
      <c r="AI88" s="34">
        <v>8</v>
      </c>
    </row>
    <row r="89" spans="1:35" x14ac:dyDescent="0.25">
      <c r="A89" t="s">
        <v>305</v>
      </c>
      <c r="B89" t="s">
        <v>145</v>
      </c>
      <c r="C89" t="s">
        <v>203</v>
      </c>
      <c r="D89" t="s">
        <v>254</v>
      </c>
      <c r="E89" s="33">
        <v>35.799999999999997</v>
      </c>
      <c r="F89" s="33">
        <v>5.6444444444444448</v>
      </c>
      <c r="G89" s="33">
        <v>0.43333333333333335</v>
      </c>
      <c r="H89" s="33">
        <v>0.21944444444444444</v>
      </c>
      <c r="I89" s="33">
        <v>0.23333333333333334</v>
      </c>
      <c r="J89" s="33">
        <v>0</v>
      </c>
      <c r="K89" s="33">
        <v>0</v>
      </c>
      <c r="L89" s="33">
        <v>0.56877777777777783</v>
      </c>
      <c r="M89" s="33">
        <v>0.46944444444444444</v>
      </c>
      <c r="N89" s="33">
        <v>3.9021111111111098</v>
      </c>
      <c r="O89" s="33">
        <v>0.12211049037864678</v>
      </c>
      <c r="P89" s="33">
        <v>0</v>
      </c>
      <c r="Q89" s="33">
        <v>0</v>
      </c>
      <c r="R89" s="33">
        <v>0</v>
      </c>
      <c r="S89" s="33">
        <v>0.34722222222222221</v>
      </c>
      <c r="T89" s="33">
        <v>4.1836666666666673</v>
      </c>
      <c r="U89" s="33">
        <v>0</v>
      </c>
      <c r="V89" s="33">
        <v>0.12656114214773437</v>
      </c>
      <c r="W89" s="33">
        <v>5.7792222222222236</v>
      </c>
      <c r="X89" s="33">
        <v>0.35433333333333344</v>
      </c>
      <c r="Y89" s="33">
        <v>0.16666666666666666</v>
      </c>
      <c r="Z89" s="33">
        <v>0.17598386095592808</v>
      </c>
      <c r="AA89" s="33">
        <v>0</v>
      </c>
      <c r="AB89" s="33">
        <v>5.2555555555555555</v>
      </c>
      <c r="AC89" s="33">
        <v>0</v>
      </c>
      <c r="AD89" s="33">
        <v>0</v>
      </c>
      <c r="AE89" s="33">
        <v>0</v>
      </c>
      <c r="AF89" s="33">
        <v>0</v>
      </c>
      <c r="AG89" s="33">
        <v>0</v>
      </c>
      <c r="AH89" t="s">
        <v>48</v>
      </c>
      <c r="AI89" s="34">
        <v>8</v>
      </c>
    </row>
    <row r="90" spans="1:35" x14ac:dyDescent="0.25">
      <c r="A90" t="s">
        <v>305</v>
      </c>
      <c r="B90" t="s">
        <v>113</v>
      </c>
      <c r="C90" t="s">
        <v>197</v>
      </c>
      <c r="D90" t="s">
        <v>251</v>
      </c>
      <c r="E90" s="33">
        <v>55.43333333333333</v>
      </c>
      <c r="F90" s="33">
        <v>4.7111111111111112</v>
      </c>
      <c r="G90" s="33">
        <v>0.57777777777777772</v>
      </c>
      <c r="H90" s="33">
        <v>0</v>
      </c>
      <c r="I90" s="33">
        <v>0.74444444444444446</v>
      </c>
      <c r="J90" s="33">
        <v>0</v>
      </c>
      <c r="K90" s="33">
        <v>0</v>
      </c>
      <c r="L90" s="33">
        <v>3.966666666666667E-2</v>
      </c>
      <c r="M90" s="33">
        <v>9.8922222222222249</v>
      </c>
      <c r="N90" s="33">
        <v>0</v>
      </c>
      <c r="O90" s="33">
        <v>0.17845259571056329</v>
      </c>
      <c r="P90" s="33">
        <v>9.2367777777777764</v>
      </c>
      <c r="Q90" s="33">
        <v>11.312111111111117</v>
      </c>
      <c r="R90" s="33">
        <v>0.37069553016636608</v>
      </c>
      <c r="S90" s="33">
        <v>1.6433333333333329</v>
      </c>
      <c r="T90" s="33">
        <v>0.19199999999999998</v>
      </c>
      <c r="U90" s="33">
        <v>0</v>
      </c>
      <c r="V90" s="33">
        <v>3.3108839446782917E-2</v>
      </c>
      <c r="W90" s="33">
        <v>3.4544444444444449</v>
      </c>
      <c r="X90" s="33">
        <v>1.1154444444444445</v>
      </c>
      <c r="Y90" s="33">
        <v>0</v>
      </c>
      <c r="Z90" s="33">
        <v>8.2439366606534392E-2</v>
      </c>
      <c r="AA90" s="33">
        <v>0</v>
      </c>
      <c r="AB90" s="33">
        <v>0</v>
      </c>
      <c r="AC90" s="33">
        <v>0</v>
      </c>
      <c r="AD90" s="33">
        <v>0</v>
      </c>
      <c r="AE90" s="33">
        <v>0</v>
      </c>
      <c r="AF90" s="33">
        <v>0</v>
      </c>
      <c r="AG90" s="33">
        <v>0</v>
      </c>
      <c r="AH90" t="s">
        <v>15</v>
      </c>
      <c r="AI90" s="34">
        <v>8</v>
      </c>
    </row>
    <row r="91" spans="1:35" x14ac:dyDescent="0.25">
      <c r="A91" t="s">
        <v>305</v>
      </c>
      <c r="B91" t="s">
        <v>165</v>
      </c>
      <c r="C91" t="s">
        <v>204</v>
      </c>
      <c r="D91" t="s">
        <v>244</v>
      </c>
      <c r="E91" s="33">
        <v>21.433333333333334</v>
      </c>
      <c r="F91" s="33">
        <v>21.877777777777776</v>
      </c>
      <c r="G91" s="33">
        <v>0.71111111111111114</v>
      </c>
      <c r="H91" s="33">
        <v>0</v>
      </c>
      <c r="I91" s="33">
        <v>2.8111111111111109</v>
      </c>
      <c r="J91" s="33">
        <v>0</v>
      </c>
      <c r="K91" s="33">
        <v>0</v>
      </c>
      <c r="L91" s="33">
        <v>0.65644444444444439</v>
      </c>
      <c r="M91" s="33">
        <v>0.10299999999999999</v>
      </c>
      <c r="N91" s="33">
        <v>0</v>
      </c>
      <c r="O91" s="33">
        <v>4.8055987558320371E-3</v>
      </c>
      <c r="P91" s="33">
        <v>1.4615555555555555</v>
      </c>
      <c r="Q91" s="33">
        <v>0</v>
      </c>
      <c r="R91" s="33">
        <v>6.8190772420943485E-2</v>
      </c>
      <c r="S91" s="33">
        <v>0.12622222222222221</v>
      </c>
      <c r="T91" s="33">
        <v>11.487222222222218</v>
      </c>
      <c r="U91" s="33">
        <v>0</v>
      </c>
      <c r="V91" s="33">
        <v>0.54184033177812319</v>
      </c>
      <c r="W91" s="33">
        <v>10.630333333333336</v>
      </c>
      <c r="X91" s="33">
        <v>10.117333333333331</v>
      </c>
      <c r="Y91" s="33">
        <v>0</v>
      </c>
      <c r="Z91" s="33">
        <v>0.96800933125972011</v>
      </c>
      <c r="AA91" s="33">
        <v>0</v>
      </c>
      <c r="AB91" s="33">
        <v>0</v>
      </c>
      <c r="AC91" s="33">
        <v>0</v>
      </c>
      <c r="AD91" s="33">
        <v>5.349555555555555</v>
      </c>
      <c r="AE91" s="33">
        <v>0</v>
      </c>
      <c r="AF91" s="33">
        <v>0</v>
      </c>
      <c r="AG91" s="33">
        <v>0</v>
      </c>
      <c r="AH91" t="s">
        <v>68</v>
      </c>
      <c r="AI91" s="34">
        <v>8</v>
      </c>
    </row>
    <row r="92" spans="1:35" x14ac:dyDescent="0.25">
      <c r="A92" t="s">
        <v>305</v>
      </c>
      <c r="B92" t="s">
        <v>137</v>
      </c>
      <c r="C92" t="s">
        <v>198</v>
      </c>
      <c r="D92" t="s">
        <v>248</v>
      </c>
      <c r="E92" s="33">
        <v>65.677777777777777</v>
      </c>
      <c r="F92" s="33">
        <v>5.6888888888888891</v>
      </c>
      <c r="G92" s="33">
        <v>0</v>
      </c>
      <c r="H92" s="33">
        <v>0.1</v>
      </c>
      <c r="I92" s="33">
        <v>0.24444444444444444</v>
      </c>
      <c r="J92" s="33">
        <v>0</v>
      </c>
      <c r="K92" s="33">
        <v>0</v>
      </c>
      <c r="L92" s="33">
        <v>4.1395555555555559</v>
      </c>
      <c r="M92" s="33">
        <v>0</v>
      </c>
      <c r="N92" s="33">
        <v>6.3388888888888886</v>
      </c>
      <c r="O92" s="33">
        <v>9.6514972085941467E-2</v>
      </c>
      <c r="P92" s="33">
        <v>6.1306666666666683</v>
      </c>
      <c r="Q92" s="33">
        <v>5.3053333333333335</v>
      </c>
      <c r="R92" s="33">
        <v>0.17412282185755373</v>
      </c>
      <c r="S92" s="33">
        <v>2.8440000000000007</v>
      </c>
      <c r="T92" s="33">
        <v>5.0720000000000001</v>
      </c>
      <c r="U92" s="33">
        <v>0</v>
      </c>
      <c r="V92" s="33">
        <v>0.12052782947047877</v>
      </c>
      <c r="W92" s="33">
        <v>4.8607777777777779</v>
      </c>
      <c r="X92" s="33">
        <v>4.491666666666668</v>
      </c>
      <c r="Y92" s="33">
        <v>0</v>
      </c>
      <c r="Z92" s="33">
        <v>0.14239891727288109</v>
      </c>
      <c r="AA92" s="33">
        <v>0</v>
      </c>
      <c r="AB92" s="33">
        <v>1.1111111111111112E-2</v>
      </c>
      <c r="AC92" s="33">
        <v>0</v>
      </c>
      <c r="AD92" s="33">
        <v>0</v>
      </c>
      <c r="AE92" s="33">
        <v>0</v>
      </c>
      <c r="AF92" s="33">
        <v>0</v>
      </c>
      <c r="AG92" s="33">
        <v>0</v>
      </c>
      <c r="AH92" t="s">
        <v>40</v>
      </c>
      <c r="AI92" s="34">
        <v>8</v>
      </c>
    </row>
    <row r="93" spans="1:35" x14ac:dyDescent="0.25">
      <c r="A93" t="s">
        <v>305</v>
      </c>
      <c r="B93" t="s">
        <v>115</v>
      </c>
      <c r="C93" t="s">
        <v>213</v>
      </c>
      <c r="D93" t="s">
        <v>252</v>
      </c>
      <c r="E93" s="33">
        <v>46.155555555555559</v>
      </c>
      <c r="F93" s="33">
        <v>10.166666666666666</v>
      </c>
      <c r="G93" s="33">
        <v>0.53333333333333333</v>
      </c>
      <c r="H93" s="33">
        <v>0.55555555555555558</v>
      </c>
      <c r="I93" s="33">
        <v>0.5444444444444444</v>
      </c>
      <c r="J93" s="33">
        <v>0</v>
      </c>
      <c r="K93" s="33">
        <v>0</v>
      </c>
      <c r="L93" s="33">
        <v>0</v>
      </c>
      <c r="M93" s="33">
        <v>5.7555555555555555</v>
      </c>
      <c r="N93" s="33">
        <v>0</v>
      </c>
      <c r="O93" s="33">
        <v>0.12469908521906595</v>
      </c>
      <c r="P93" s="33">
        <v>0</v>
      </c>
      <c r="Q93" s="33">
        <v>5.3431111111111127</v>
      </c>
      <c r="R93" s="33">
        <v>0.11576311988444875</v>
      </c>
      <c r="S93" s="33">
        <v>2.6645555555555558</v>
      </c>
      <c r="T93" s="33">
        <v>0</v>
      </c>
      <c r="U93" s="33">
        <v>0</v>
      </c>
      <c r="V93" s="33">
        <v>5.7729898892633608E-2</v>
      </c>
      <c r="W93" s="33">
        <v>5.5555555555555554</v>
      </c>
      <c r="X93" s="33">
        <v>0.51322222222222214</v>
      </c>
      <c r="Y93" s="33">
        <v>0</v>
      </c>
      <c r="Z93" s="33">
        <v>0.1314853153586904</v>
      </c>
      <c r="AA93" s="33">
        <v>0</v>
      </c>
      <c r="AB93" s="33">
        <v>5.2666666666666666</v>
      </c>
      <c r="AC93" s="33">
        <v>0</v>
      </c>
      <c r="AD93" s="33">
        <v>0</v>
      </c>
      <c r="AE93" s="33">
        <v>0</v>
      </c>
      <c r="AF93" s="33">
        <v>0</v>
      </c>
      <c r="AG93" s="33">
        <v>0</v>
      </c>
      <c r="AH93" t="s">
        <v>17</v>
      </c>
      <c r="AI93" s="34">
        <v>8</v>
      </c>
    </row>
    <row r="94" spans="1:35" x14ac:dyDescent="0.25">
      <c r="A94" t="s">
        <v>305</v>
      </c>
      <c r="B94" t="s">
        <v>122</v>
      </c>
      <c r="C94" t="s">
        <v>218</v>
      </c>
      <c r="D94" t="s">
        <v>256</v>
      </c>
      <c r="E94" s="33">
        <v>33.955555555555556</v>
      </c>
      <c r="F94" s="33">
        <v>5.6</v>
      </c>
      <c r="G94" s="33">
        <v>0.21111111111111111</v>
      </c>
      <c r="H94" s="33">
        <v>0.10555555555555556</v>
      </c>
      <c r="I94" s="33">
        <v>0.1</v>
      </c>
      <c r="J94" s="33">
        <v>0</v>
      </c>
      <c r="K94" s="33">
        <v>0</v>
      </c>
      <c r="L94" s="33">
        <v>0</v>
      </c>
      <c r="M94" s="33">
        <v>0.46666666666666667</v>
      </c>
      <c r="N94" s="33">
        <v>5.1678888888888901</v>
      </c>
      <c r="O94" s="33">
        <v>0.1659391361256545</v>
      </c>
      <c r="P94" s="33">
        <v>26.047444444444441</v>
      </c>
      <c r="Q94" s="33">
        <v>0</v>
      </c>
      <c r="R94" s="33">
        <v>0.76710405759162292</v>
      </c>
      <c r="S94" s="33">
        <v>1.3777777777777778</v>
      </c>
      <c r="T94" s="33">
        <v>0</v>
      </c>
      <c r="U94" s="33">
        <v>0</v>
      </c>
      <c r="V94" s="33">
        <v>4.0575916230366493E-2</v>
      </c>
      <c r="W94" s="33">
        <v>5.6166666666666645</v>
      </c>
      <c r="X94" s="33">
        <v>0.68744444444444441</v>
      </c>
      <c r="Y94" s="33">
        <v>0.65555555555555556</v>
      </c>
      <c r="Z94" s="33">
        <v>0.20496400523560201</v>
      </c>
      <c r="AA94" s="33">
        <v>0</v>
      </c>
      <c r="AB94" s="33">
        <v>0.21111111111111111</v>
      </c>
      <c r="AC94" s="33">
        <v>0</v>
      </c>
      <c r="AD94" s="33">
        <v>0</v>
      </c>
      <c r="AE94" s="33">
        <v>0</v>
      </c>
      <c r="AF94" s="33">
        <v>0</v>
      </c>
      <c r="AG94" s="33">
        <v>0</v>
      </c>
      <c r="AH94" t="s">
        <v>24</v>
      </c>
      <c r="AI94" s="34">
        <v>8</v>
      </c>
    </row>
    <row r="95" spans="1:35" x14ac:dyDescent="0.25">
      <c r="A95" t="s">
        <v>305</v>
      </c>
      <c r="B95" t="s">
        <v>152</v>
      </c>
      <c r="C95" t="s">
        <v>206</v>
      </c>
      <c r="D95" t="s">
        <v>249</v>
      </c>
      <c r="E95" s="33">
        <v>73.222222222222229</v>
      </c>
      <c r="F95" s="33">
        <v>27.266666666666666</v>
      </c>
      <c r="G95" s="33">
        <v>0</v>
      </c>
      <c r="H95" s="33">
        <v>0.37822222222222246</v>
      </c>
      <c r="I95" s="33">
        <v>0</v>
      </c>
      <c r="J95" s="33">
        <v>0</v>
      </c>
      <c r="K95" s="33">
        <v>0</v>
      </c>
      <c r="L95" s="33">
        <v>9.5242222222222246</v>
      </c>
      <c r="M95" s="33">
        <v>4.2891111111111124</v>
      </c>
      <c r="N95" s="33">
        <v>0</v>
      </c>
      <c r="O95" s="33">
        <v>5.8576631259484077E-2</v>
      </c>
      <c r="P95" s="33">
        <v>4.4867777777777764</v>
      </c>
      <c r="Q95" s="33">
        <v>17.298888888888889</v>
      </c>
      <c r="R95" s="33">
        <v>0.29752807283763272</v>
      </c>
      <c r="S95" s="33">
        <v>4.7613333333333339</v>
      </c>
      <c r="T95" s="33">
        <v>3.0789999999999997</v>
      </c>
      <c r="U95" s="33">
        <v>0</v>
      </c>
      <c r="V95" s="33">
        <v>0.10707587253414264</v>
      </c>
      <c r="W95" s="33">
        <v>7.3483333333333336</v>
      </c>
      <c r="X95" s="33">
        <v>0.50411111111111107</v>
      </c>
      <c r="Y95" s="33">
        <v>0</v>
      </c>
      <c r="Z95" s="33">
        <v>0.1072412746585736</v>
      </c>
      <c r="AA95" s="33">
        <v>0</v>
      </c>
      <c r="AB95" s="33">
        <v>0</v>
      </c>
      <c r="AC95" s="33">
        <v>0</v>
      </c>
      <c r="AD95" s="33">
        <v>0</v>
      </c>
      <c r="AE95" s="33">
        <v>0</v>
      </c>
      <c r="AF95" s="33">
        <v>0</v>
      </c>
      <c r="AG95" s="33">
        <v>0</v>
      </c>
      <c r="AH95" t="s">
        <v>55</v>
      </c>
      <c r="AI95" s="34">
        <v>8</v>
      </c>
    </row>
    <row r="96" spans="1:35" x14ac:dyDescent="0.25">
      <c r="A96" t="s">
        <v>305</v>
      </c>
      <c r="B96" t="s">
        <v>123</v>
      </c>
      <c r="C96" t="s">
        <v>207</v>
      </c>
      <c r="D96" t="s">
        <v>250</v>
      </c>
      <c r="E96" s="33">
        <v>35.011111111111113</v>
      </c>
      <c r="F96" s="33">
        <v>14.71111111111111</v>
      </c>
      <c r="G96" s="33">
        <v>0</v>
      </c>
      <c r="H96" s="33">
        <v>0.24411111111111114</v>
      </c>
      <c r="I96" s="33">
        <v>0.71111111111111114</v>
      </c>
      <c r="J96" s="33">
        <v>0</v>
      </c>
      <c r="K96" s="33">
        <v>0</v>
      </c>
      <c r="L96" s="33">
        <v>0</v>
      </c>
      <c r="M96" s="33">
        <v>5.15411111111111</v>
      </c>
      <c r="N96" s="33">
        <v>0</v>
      </c>
      <c r="O96" s="33">
        <v>0.14721358298952708</v>
      </c>
      <c r="P96" s="33">
        <v>0</v>
      </c>
      <c r="Q96" s="33">
        <v>9.1222222222222218</v>
      </c>
      <c r="R96" s="33">
        <v>0.26055220564900028</v>
      </c>
      <c r="S96" s="33">
        <v>1.8828888888888879</v>
      </c>
      <c r="T96" s="33">
        <v>5.0026666666666673</v>
      </c>
      <c r="U96" s="33">
        <v>0</v>
      </c>
      <c r="V96" s="33">
        <v>0.19666772453189463</v>
      </c>
      <c r="W96" s="33">
        <v>1.9376666666666662</v>
      </c>
      <c r="X96" s="33">
        <v>5.4567777777777779</v>
      </c>
      <c r="Y96" s="33">
        <v>0</v>
      </c>
      <c r="Z96" s="33">
        <v>0.21120279276420181</v>
      </c>
      <c r="AA96" s="33">
        <v>0</v>
      </c>
      <c r="AB96" s="33">
        <v>0</v>
      </c>
      <c r="AC96" s="33">
        <v>0</v>
      </c>
      <c r="AD96" s="33">
        <v>0</v>
      </c>
      <c r="AE96" s="33">
        <v>0</v>
      </c>
      <c r="AF96" s="33">
        <v>0</v>
      </c>
      <c r="AG96" s="33">
        <v>0</v>
      </c>
      <c r="AH96" t="s">
        <v>25</v>
      </c>
      <c r="AI96" s="34">
        <v>8</v>
      </c>
    </row>
    <row r="97" spans="1:35" x14ac:dyDescent="0.25">
      <c r="A97" t="s">
        <v>305</v>
      </c>
      <c r="B97" t="s">
        <v>111</v>
      </c>
      <c r="C97" t="s">
        <v>206</v>
      </c>
      <c r="D97" t="s">
        <v>249</v>
      </c>
      <c r="E97" s="33">
        <v>51.777777777777779</v>
      </c>
      <c r="F97" s="33">
        <v>15.3</v>
      </c>
      <c r="G97" s="33">
        <v>0</v>
      </c>
      <c r="H97" s="33">
        <v>0.29177777777777775</v>
      </c>
      <c r="I97" s="33">
        <v>0.55555555555555558</v>
      </c>
      <c r="J97" s="33">
        <v>0</v>
      </c>
      <c r="K97" s="33">
        <v>0</v>
      </c>
      <c r="L97" s="33">
        <v>0.98444444444444423</v>
      </c>
      <c r="M97" s="33">
        <v>4.3043333333333331</v>
      </c>
      <c r="N97" s="33">
        <v>0</v>
      </c>
      <c r="O97" s="33">
        <v>8.3130901287553641E-2</v>
      </c>
      <c r="P97" s="33">
        <v>0</v>
      </c>
      <c r="Q97" s="33">
        <v>7.2912222222222223</v>
      </c>
      <c r="R97" s="33">
        <v>0.1408175965665236</v>
      </c>
      <c r="S97" s="33">
        <v>0.8979999999999998</v>
      </c>
      <c r="T97" s="33">
        <v>1.2136666666666669</v>
      </c>
      <c r="U97" s="33">
        <v>0</v>
      </c>
      <c r="V97" s="33">
        <v>4.0783261802575112E-2</v>
      </c>
      <c r="W97" s="33">
        <v>0.70366666666666666</v>
      </c>
      <c r="X97" s="33">
        <v>2.0915555555555554</v>
      </c>
      <c r="Y97" s="33">
        <v>0</v>
      </c>
      <c r="Z97" s="33">
        <v>5.3984978540772527E-2</v>
      </c>
      <c r="AA97" s="33">
        <v>0</v>
      </c>
      <c r="AB97" s="33">
        <v>0</v>
      </c>
      <c r="AC97" s="33">
        <v>0</v>
      </c>
      <c r="AD97" s="33">
        <v>0</v>
      </c>
      <c r="AE97" s="33">
        <v>0</v>
      </c>
      <c r="AF97" s="33">
        <v>0</v>
      </c>
      <c r="AG97" s="33">
        <v>0</v>
      </c>
      <c r="AH97" t="s">
        <v>12</v>
      </c>
      <c r="AI97" s="34">
        <v>8</v>
      </c>
    </row>
    <row r="98" spans="1:35" x14ac:dyDescent="0.25">
      <c r="A98" t="s">
        <v>305</v>
      </c>
      <c r="B98" t="s">
        <v>124</v>
      </c>
      <c r="C98" t="s">
        <v>206</v>
      </c>
      <c r="D98" t="s">
        <v>249</v>
      </c>
      <c r="E98" s="33">
        <v>108.04444444444445</v>
      </c>
      <c r="F98" s="33">
        <v>34.677777777777777</v>
      </c>
      <c r="G98" s="33">
        <v>0</v>
      </c>
      <c r="H98" s="33">
        <v>0.71699999999999997</v>
      </c>
      <c r="I98" s="33">
        <v>2.6333333333333333</v>
      </c>
      <c r="J98" s="33">
        <v>0</v>
      </c>
      <c r="K98" s="33">
        <v>0</v>
      </c>
      <c r="L98" s="33">
        <v>4.3553333333333315</v>
      </c>
      <c r="M98" s="33">
        <v>7.1846666666666668</v>
      </c>
      <c r="N98" s="33">
        <v>0</v>
      </c>
      <c r="O98" s="33">
        <v>6.6497326203208557E-2</v>
      </c>
      <c r="P98" s="33">
        <v>5.5181111111111107</v>
      </c>
      <c r="Q98" s="33">
        <v>9.8216666666666672</v>
      </c>
      <c r="R98" s="33">
        <v>0.14197655285890579</v>
      </c>
      <c r="S98" s="33">
        <v>5.6512222222222235</v>
      </c>
      <c r="T98" s="33">
        <v>10.966444444444443</v>
      </c>
      <c r="U98" s="33">
        <v>0</v>
      </c>
      <c r="V98" s="33">
        <v>0.15380399012751952</v>
      </c>
      <c r="W98" s="33">
        <v>9.0698888888888884</v>
      </c>
      <c r="X98" s="33">
        <v>9.8473333333333333</v>
      </c>
      <c r="Y98" s="33">
        <v>0</v>
      </c>
      <c r="Z98" s="33">
        <v>0.17508741258741256</v>
      </c>
      <c r="AA98" s="33">
        <v>0</v>
      </c>
      <c r="AB98" s="33">
        <v>0</v>
      </c>
      <c r="AC98" s="33">
        <v>0</v>
      </c>
      <c r="AD98" s="33">
        <v>0</v>
      </c>
      <c r="AE98" s="33">
        <v>13.166666666666666</v>
      </c>
      <c r="AF98" s="33">
        <v>0</v>
      </c>
      <c r="AG98" s="33">
        <v>0</v>
      </c>
      <c r="AH98" t="s">
        <v>26</v>
      </c>
      <c r="AI98" s="34">
        <v>8</v>
      </c>
    </row>
  </sheetData>
  <pageMargins left="0.7" right="0.7" top="0.75" bottom="0.75" header="0.3" footer="0.3"/>
  <pageSetup orientation="portrait" horizontalDpi="1200" verticalDpi="1200" r:id="rId1"/>
  <ignoredErrors>
    <ignoredError sqref="AH2:AH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463</v>
      </c>
      <c r="C2" s="1" t="s">
        <v>464</v>
      </c>
      <c r="D2" s="1" t="s">
        <v>465</v>
      </c>
      <c r="E2" s="2"/>
      <c r="F2" s="3" t="s">
        <v>312</v>
      </c>
      <c r="G2" s="3" t="s">
        <v>313</v>
      </c>
      <c r="H2" s="3" t="s">
        <v>314</v>
      </c>
      <c r="I2" s="3" t="s">
        <v>315</v>
      </c>
      <c r="J2" s="4" t="s">
        <v>316</v>
      </c>
      <c r="K2" s="3" t="s">
        <v>317</v>
      </c>
      <c r="L2" s="4" t="s">
        <v>388</v>
      </c>
      <c r="M2" s="3" t="s">
        <v>387</v>
      </c>
      <c r="N2" s="3"/>
      <c r="O2" s="3" t="s">
        <v>318</v>
      </c>
      <c r="P2" s="3" t="s">
        <v>313</v>
      </c>
      <c r="Q2" s="3" t="s">
        <v>314</v>
      </c>
      <c r="R2" s="3" t="s">
        <v>315</v>
      </c>
      <c r="S2" s="4" t="s">
        <v>316</v>
      </c>
      <c r="T2" s="3" t="s">
        <v>317</v>
      </c>
      <c r="U2" s="4" t="s">
        <v>388</v>
      </c>
      <c r="V2" s="3" t="s">
        <v>387</v>
      </c>
      <c r="X2" s="5" t="s">
        <v>319</v>
      </c>
      <c r="Y2" s="5" t="s">
        <v>466</v>
      </c>
      <c r="Z2" s="6" t="s">
        <v>320</v>
      </c>
      <c r="AA2" s="6" t="s">
        <v>321</v>
      </c>
    </row>
    <row r="3" spans="2:33" ht="15" customHeight="1" x14ac:dyDescent="0.25">
      <c r="B3" s="7" t="s">
        <v>322</v>
      </c>
      <c r="C3" s="49">
        <f>AVERAGE(Nurse[MDS Census])</f>
        <v>54.295532646048116</v>
      </c>
      <c r="D3" s="8">
        <v>77.140845685707092</v>
      </c>
      <c r="E3" s="8"/>
      <c r="F3" s="5">
        <v>1</v>
      </c>
      <c r="G3" s="9">
        <v>69115.888888888876</v>
      </c>
      <c r="H3" s="10">
        <v>3.6672718204368535</v>
      </c>
      <c r="I3" s="9">
        <v>5</v>
      </c>
      <c r="J3" s="11">
        <v>0.69112838501518359</v>
      </c>
      <c r="K3" s="9">
        <v>3</v>
      </c>
      <c r="L3" s="30">
        <v>9.5793251673751564E-2</v>
      </c>
      <c r="M3" s="9">
        <v>6</v>
      </c>
      <c r="O3" t="s">
        <v>262</v>
      </c>
      <c r="P3" s="9">
        <v>633.73333333333335</v>
      </c>
      <c r="Q3" s="10">
        <v>6.0408624377586086</v>
      </c>
      <c r="R3" s="12">
        <v>1</v>
      </c>
      <c r="S3" s="11">
        <v>1.8757404095658883</v>
      </c>
      <c r="T3" s="12">
        <v>1</v>
      </c>
      <c r="U3" s="30">
        <v>9.682463009433584E-2</v>
      </c>
      <c r="V3" s="12">
        <v>24</v>
      </c>
      <c r="X3" s="13" t="s">
        <v>323</v>
      </c>
      <c r="Y3" s="9">
        <f>SUM(Nurse[Total Nurse Staff Hours])</f>
        <v>20757.925222222217</v>
      </c>
      <c r="Z3" s="14" t="s">
        <v>324</v>
      </c>
      <c r="AA3" s="10">
        <f>Category[[#This Row],[State Total]]/D9</f>
        <v>1.8241000016813461E-2</v>
      </c>
    </row>
    <row r="4" spans="2:33" ht="15" customHeight="1" x14ac:dyDescent="0.25">
      <c r="B4" s="15" t="s">
        <v>314</v>
      </c>
      <c r="C4" s="16">
        <f>SUM(Nurse[Total Nurse Staff Hours])/SUM(Nurse[MDS Census])</f>
        <v>3.9413782067510534</v>
      </c>
      <c r="D4" s="16">
        <v>3.6162767648550016</v>
      </c>
      <c r="E4" s="8"/>
      <c r="F4" s="5">
        <v>2</v>
      </c>
      <c r="G4" s="9">
        <v>129923.92222222219</v>
      </c>
      <c r="H4" s="10">
        <v>3.478915026597186</v>
      </c>
      <c r="I4" s="9">
        <v>7</v>
      </c>
      <c r="J4" s="11">
        <v>0.63723178256540391</v>
      </c>
      <c r="K4" s="9">
        <v>6</v>
      </c>
      <c r="L4" s="30">
        <v>0.12604617718952438</v>
      </c>
      <c r="M4" s="9">
        <v>2</v>
      </c>
      <c r="O4" t="s">
        <v>261</v>
      </c>
      <c r="P4" s="9">
        <v>16131.511111111107</v>
      </c>
      <c r="Q4" s="10">
        <v>3.6069247284128507</v>
      </c>
      <c r="R4" s="12">
        <v>34</v>
      </c>
      <c r="S4" s="11">
        <v>0.55170316068757097</v>
      </c>
      <c r="T4" s="12">
        <v>39</v>
      </c>
      <c r="U4" s="30">
        <v>5.0037531820096057E-2</v>
      </c>
      <c r="V4" s="12">
        <v>46</v>
      </c>
      <c r="X4" s="9" t="s">
        <v>325</v>
      </c>
      <c r="Y4" s="9">
        <f>SUM(Nurse[Total Direct Care Staff Hours])</f>
        <v>18936.099222222212</v>
      </c>
      <c r="Z4" s="14">
        <f>Category[[#This Row],[State Total]]/Y3</f>
        <v>0.91223467757511412</v>
      </c>
      <c r="AA4" s="10">
        <f>Category[[#This Row],[State Total]]/D9</f>
        <v>1.6640072768985478E-2</v>
      </c>
    </row>
    <row r="5" spans="2:33" ht="15" customHeight="1" x14ac:dyDescent="0.25">
      <c r="B5" s="17" t="s">
        <v>326</v>
      </c>
      <c r="C5" s="18">
        <f>SUM(Nurse[Total Direct Care Staff Hours])/SUM(Nurse[MDS Census])</f>
        <v>3.5954618776371285</v>
      </c>
      <c r="D5" s="18">
        <v>3.341917987105413</v>
      </c>
      <c r="E5" s="19"/>
      <c r="F5" s="5">
        <v>3</v>
      </c>
      <c r="G5" s="9">
        <v>125277.33333333326</v>
      </c>
      <c r="H5" s="10">
        <v>3.5524562064965219</v>
      </c>
      <c r="I5" s="9">
        <v>6</v>
      </c>
      <c r="J5" s="11">
        <v>0.67245584197194497</v>
      </c>
      <c r="K5" s="9">
        <v>5</v>
      </c>
      <c r="L5" s="30">
        <v>0.12712919180650573</v>
      </c>
      <c r="M5" s="9">
        <v>1</v>
      </c>
      <c r="O5" t="s">
        <v>264</v>
      </c>
      <c r="P5" s="9">
        <v>14363.788888888885</v>
      </c>
      <c r="Q5" s="10">
        <v>3.8190037447562974</v>
      </c>
      <c r="R5" s="12">
        <v>19</v>
      </c>
      <c r="S5" s="11">
        <v>0.36973406119245866</v>
      </c>
      <c r="T5" s="12">
        <v>48</v>
      </c>
      <c r="U5" s="30">
        <v>2.0994468864578082E-2</v>
      </c>
      <c r="V5" s="12">
        <v>50</v>
      </c>
      <c r="X5" s="13" t="s">
        <v>327</v>
      </c>
      <c r="Y5" s="9">
        <f>SUM(Nurse[Total RN Hours (w/ Admin, DON)])</f>
        <v>5848.3977777777745</v>
      </c>
      <c r="Z5" s="14">
        <f>Category[[#This Row],[State Total]]/Y3</f>
        <v>0.28174288688143184</v>
      </c>
      <c r="AA5" s="10">
        <f>Category[[#This Row],[State Total]]/D9</f>
        <v>5.1392720043412707E-3</v>
      </c>
      <c r="AB5" s="20"/>
      <c r="AC5" s="20"/>
      <c r="AF5" s="20"/>
      <c r="AG5" s="20"/>
    </row>
    <row r="6" spans="2:33" ht="15" customHeight="1" x14ac:dyDescent="0.25">
      <c r="B6" s="21" t="s">
        <v>328</v>
      </c>
      <c r="C6" s="18">
        <f>SUM(Nurse[Total RN Hours (w/ Admin, DON)])/SUM(Nurse[MDS Census])</f>
        <v>1.1104552742616027</v>
      </c>
      <c r="D6" s="18">
        <v>0.6053127868931506</v>
      </c>
      <c r="E6"/>
      <c r="F6" s="5">
        <v>4</v>
      </c>
      <c r="G6" s="9">
        <v>213135.8888888885</v>
      </c>
      <c r="H6" s="10">
        <v>3.7068517101504894</v>
      </c>
      <c r="I6" s="9">
        <v>4</v>
      </c>
      <c r="J6" s="11">
        <v>0.55803789966025963</v>
      </c>
      <c r="K6" s="9">
        <v>9</v>
      </c>
      <c r="L6" s="30">
        <v>0.10911916801909696</v>
      </c>
      <c r="M6" s="9">
        <v>4</v>
      </c>
      <c r="O6" t="s">
        <v>263</v>
      </c>
      <c r="P6" s="9">
        <v>10745.944444444447</v>
      </c>
      <c r="Q6" s="10">
        <v>3.8629575912359715</v>
      </c>
      <c r="R6" s="12">
        <v>17</v>
      </c>
      <c r="S6" s="11">
        <v>0.63364813598928815</v>
      </c>
      <c r="T6" s="12">
        <v>33</v>
      </c>
      <c r="U6" s="30">
        <v>9.0585542030926697E-2</v>
      </c>
      <c r="V6" s="12">
        <v>32</v>
      </c>
      <c r="X6" s="22" t="s">
        <v>329</v>
      </c>
      <c r="Y6" s="9">
        <f>SUM(Nurse[RN Hours (excl. Admin, DON)])</f>
        <v>4351.7013333333325</v>
      </c>
      <c r="Z6" s="14">
        <f>Category[[#This Row],[State Total]]/Y3</f>
        <v>0.20964047643232939</v>
      </c>
      <c r="AA6" s="10">
        <f>Category[[#This Row],[State Total]]/D9</f>
        <v>3.8240519341269023E-3</v>
      </c>
      <c r="AB6" s="20"/>
      <c r="AC6" s="20"/>
      <c r="AF6" s="20"/>
      <c r="AG6" s="20"/>
    </row>
    <row r="7" spans="2:33" ht="15" customHeight="1" thickBot="1" x14ac:dyDescent="0.3">
      <c r="B7" s="23" t="s">
        <v>330</v>
      </c>
      <c r="C7" s="18">
        <f>SUM(Nurse[RN Hours (excl. Admin, DON)])/SUM(Nurse[MDS Census])</f>
        <v>0.82627240506329092</v>
      </c>
      <c r="D7" s="18">
        <v>0.40828202400980046</v>
      </c>
      <c r="E7"/>
      <c r="F7" s="5">
        <v>5</v>
      </c>
      <c r="G7" s="9">
        <v>223314.35555555581</v>
      </c>
      <c r="H7" s="10">
        <v>3.4643764455208377</v>
      </c>
      <c r="I7" s="9">
        <v>8</v>
      </c>
      <c r="J7" s="11">
        <v>0.67870255392846079</v>
      </c>
      <c r="K7" s="9">
        <v>4</v>
      </c>
      <c r="L7" s="30">
        <v>9.3639223792473358E-2</v>
      </c>
      <c r="M7" s="9">
        <v>7</v>
      </c>
      <c r="O7" t="s">
        <v>265</v>
      </c>
      <c r="P7" s="9">
        <v>90543.855555555419</v>
      </c>
      <c r="Q7" s="10">
        <v>4.139123059703298</v>
      </c>
      <c r="R7" s="12">
        <v>7</v>
      </c>
      <c r="S7" s="11">
        <v>0.54285651385387712</v>
      </c>
      <c r="T7" s="12">
        <v>40</v>
      </c>
      <c r="U7" s="30">
        <v>4.2846744192113692E-2</v>
      </c>
      <c r="V7" s="12">
        <v>49</v>
      </c>
      <c r="X7" s="22" t="s">
        <v>331</v>
      </c>
      <c r="Y7" s="9">
        <f>SUM(Nurse[RN Admin Hours])</f>
        <v>1024.8988888888894</v>
      </c>
      <c r="Z7" s="14">
        <f>Category[[#This Row],[State Total]]/Y3</f>
        <v>4.9373859762809662E-2</v>
      </c>
      <c r="AA7" s="10">
        <f>Category[[#This Row],[State Total]]/D9</f>
        <v>9.0062857676355651E-4</v>
      </c>
      <c r="AB7" s="20"/>
      <c r="AC7" s="20"/>
      <c r="AD7" s="20"/>
      <c r="AE7" s="20"/>
      <c r="AF7" s="20"/>
      <c r="AG7" s="20"/>
    </row>
    <row r="8" spans="2:33" ht="15" customHeight="1" thickTop="1" x14ac:dyDescent="0.25">
      <c r="B8" s="24" t="s">
        <v>332</v>
      </c>
      <c r="C8" s="25">
        <f>COUNTA(Nurse[Provider])</f>
        <v>97</v>
      </c>
      <c r="D8" s="25">
        <v>14752</v>
      </c>
      <c r="F8" s="5">
        <v>6</v>
      </c>
      <c r="G8" s="9">
        <v>136685.9333333332</v>
      </c>
      <c r="H8" s="10">
        <v>3.4116199317917255</v>
      </c>
      <c r="I8" s="9">
        <v>10</v>
      </c>
      <c r="J8" s="11">
        <v>0.34571454479506697</v>
      </c>
      <c r="K8" s="9">
        <v>10</v>
      </c>
      <c r="L8" s="30">
        <v>6.5849029186353242E-2</v>
      </c>
      <c r="M8" s="9">
        <v>9</v>
      </c>
      <c r="O8" t="s">
        <v>266</v>
      </c>
      <c r="P8" s="9">
        <v>14179.644444444439</v>
      </c>
      <c r="Q8" s="10">
        <v>3.608602864199701</v>
      </c>
      <c r="R8" s="12">
        <v>33</v>
      </c>
      <c r="S8" s="11">
        <v>0.84407096087662437</v>
      </c>
      <c r="T8" s="12">
        <v>11</v>
      </c>
      <c r="U8" s="30">
        <v>0.12009944446296228</v>
      </c>
      <c r="V8" s="12">
        <v>12</v>
      </c>
      <c r="X8" s="22" t="s">
        <v>333</v>
      </c>
      <c r="Y8" s="9">
        <f>SUM(Nurse[RN DON Hours])</f>
        <v>471.79755555555533</v>
      </c>
      <c r="Z8" s="14">
        <f>Category[[#This Row],[State Total]]/Y3</f>
        <v>2.2728550686292894E-2</v>
      </c>
      <c r="AA8" s="10">
        <f>Category[[#This Row],[State Total]]/D9</f>
        <v>4.1459149345081424E-4</v>
      </c>
      <c r="AB8" s="20"/>
      <c r="AC8" s="20"/>
      <c r="AD8" s="20"/>
      <c r="AE8" s="20"/>
      <c r="AF8" s="20"/>
      <c r="AG8" s="20"/>
    </row>
    <row r="9" spans="2:33" ht="15" customHeight="1" x14ac:dyDescent="0.25">
      <c r="B9" s="24" t="s">
        <v>334</v>
      </c>
      <c r="C9" s="25">
        <f>SUM(Nurse[MDS Census])</f>
        <v>5266.666666666667</v>
      </c>
      <c r="D9" s="25">
        <v>1137981.755555551</v>
      </c>
      <c r="F9" s="5">
        <v>7</v>
      </c>
      <c r="G9" s="9">
        <v>75220.511111111104</v>
      </c>
      <c r="H9" s="10">
        <v>3.4625035872307905</v>
      </c>
      <c r="I9" s="9">
        <v>9</v>
      </c>
      <c r="J9" s="11">
        <v>0.5754256167717845</v>
      </c>
      <c r="K9" s="9">
        <v>8</v>
      </c>
      <c r="L9" s="30">
        <v>0.10630393346411013</v>
      </c>
      <c r="M9" s="9">
        <v>5</v>
      </c>
      <c r="O9" t="s">
        <v>267</v>
      </c>
      <c r="P9" s="9">
        <v>18939.155555555557</v>
      </c>
      <c r="Q9" s="10">
        <v>3.5327644550619404</v>
      </c>
      <c r="R9" s="12">
        <v>40</v>
      </c>
      <c r="S9" s="11">
        <v>0.65219798606531798</v>
      </c>
      <c r="T9" s="12">
        <v>28</v>
      </c>
      <c r="U9" s="30">
        <v>6.2207938320487134E-2</v>
      </c>
      <c r="V9" s="12">
        <v>43</v>
      </c>
      <c r="X9" s="13" t="s">
        <v>335</v>
      </c>
      <c r="Y9" s="9">
        <f>SUM(Nurse[Total LPN Hours (w/ Admin)])</f>
        <v>2816.5905555555564</v>
      </c>
      <c r="Z9" s="14">
        <f>Category[[#This Row],[State Total]]/Y3</f>
        <v>0.13568747962056824</v>
      </c>
      <c r="AA9" s="10">
        <f>Category[[#This Row],[State Total]]/D9</f>
        <v>2.4750753180401612E-3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269</v>
      </c>
      <c r="P10" s="9">
        <v>1995.3555555555556</v>
      </c>
      <c r="Q10" s="10">
        <v>3.6311877025537078</v>
      </c>
      <c r="R10" s="12">
        <v>29</v>
      </c>
      <c r="S10" s="11">
        <v>1.0242601151563075</v>
      </c>
      <c r="T10" s="12">
        <v>6</v>
      </c>
      <c r="U10" s="30">
        <v>2.0791633501174179E-2</v>
      </c>
      <c r="V10" s="12">
        <v>51</v>
      </c>
      <c r="X10" s="22" t="s">
        <v>336</v>
      </c>
      <c r="Y10" s="9">
        <f>SUM(Nurse[LPN Hours (excl. Admin)])</f>
        <v>2491.4609999999993</v>
      </c>
      <c r="Z10" s="14">
        <f>Category[[#This Row],[State Total]]/Y3</f>
        <v>0.120024567644785</v>
      </c>
      <c r="AA10" s="10">
        <f>Category[[#This Row],[State Total]]/D9</f>
        <v>2.1893681404265516E-3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268</v>
      </c>
      <c r="P11" s="9">
        <v>3466.344444444444</v>
      </c>
      <c r="Q11" s="10">
        <v>4.0400154822082825</v>
      </c>
      <c r="R11" s="12">
        <v>12</v>
      </c>
      <c r="S11" s="11">
        <v>0.93927759310961634</v>
      </c>
      <c r="T11" s="12">
        <v>8</v>
      </c>
      <c r="U11" s="30">
        <v>9.6508608476128244E-2</v>
      </c>
      <c r="V11" s="12">
        <v>26</v>
      </c>
      <c r="X11" s="22" t="s">
        <v>337</v>
      </c>
      <c r="Y11" s="9">
        <f>SUM(Nurse[LPN Admin Hours])</f>
        <v>325.12955555555544</v>
      </c>
      <c r="Z11" s="14">
        <f>Category[[#This Row],[State Total]]/Y3</f>
        <v>1.566291197578315E-2</v>
      </c>
      <c r="AA11" s="10">
        <f>Category[[#This Row],[State Total]]/D9</f>
        <v>2.8570717761360818E-4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270</v>
      </c>
      <c r="P12" s="9">
        <v>66243.377777777816</v>
      </c>
      <c r="Q12" s="10">
        <v>4.0475484157410087</v>
      </c>
      <c r="R12" s="12">
        <v>10</v>
      </c>
      <c r="S12" s="11">
        <v>0.64545731195940048</v>
      </c>
      <c r="T12" s="12">
        <v>30</v>
      </c>
      <c r="U12" s="30">
        <v>0.11186683571267629</v>
      </c>
      <c r="V12" s="12">
        <v>16</v>
      </c>
      <c r="X12" s="13" t="s">
        <v>338</v>
      </c>
      <c r="Y12" s="9">
        <f>SUM(Nurse[Total CNA, NA TR, Med Aide/Tech Hours])</f>
        <v>12092.936888888888</v>
      </c>
      <c r="Z12" s="14">
        <f>Category[[#This Row],[State Total]]/Y3</f>
        <v>0.58256963349800006</v>
      </c>
      <c r="AA12" s="10">
        <f>Category[[#This Row],[State Total]]/D9</f>
        <v>1.062665269443203E-2</v>
      </c>
      <c r="AB12" s="20"/>
      <c r="AC12" s="20"/>
      <c r="AD12" s="20"/>
      <c r="AE12" s="20"/>
      <c r="AF12" s="20"/>
      <c r="AG12" s="20"/>
    </row>
    <row r="13" spans="2:33" ht="15" customHeight="1" x14ac:dyDescent="0.25">
      <c r="I13" s="9"/>
      <c r="J13" s="9"/>
      <c r="K13" s="9"/>
      <c r="L13" s="9"/>
      <c r="M13" s="9"/>
      <c r="O13" t="s">
        <v>271</v>
      </c>
      <c r="P13" s="9">
        <v>26792.522222222229</v>
      </c>
      <c r="Q13" s="10">
        <v>3.3340848130510681</v>
      </c>
      <c r="R13" s="12">
        <v>47</v>
      </c>
      <c r="S13" s="11">
        <v>0.40397606794930702</v>
      </c>
      <c r="T13" s="12">
        <v>46</v>
      </c>
      <c r="U13" s="30">
        <v>0.10382108270128565</v>
      </c>
      <c r="V13" s="12">
        <v>22</v>
      </c>
      <c r="X13" s="22" t="s">
        <v>339</v>
      </c>
      <c r="Y13" s="9">
        <f>SUM(Nurse[CNA Hours])</f>
        <v>10616.658333333335</v>
      </c>
      <c r="Z13" s="14">
        <f>Category[[#This Row],[State Total]]/Y3</f>
        <v>0.5114508420122722</v>
      </c>
      <c r="AA13" s="10">
        <f>Category[[#This Row],[State Total]]/D9</f>
        <v>9.3293748177451143E-3</v>
      </c>
      <c r="AB13" s="20"/>
      <c r="AC13" s="20"/>
      <c r="AD13" s="20"/>
      <c r="AE13" s="20"/>
      <c r="AF13" s="20"/>
      <c r="AG13" s="20"/>
    </row>
    <row r="14" spans="2:33" ht="15" customHeight="1" x14ac:dyDescent="0.25">
      <c r="G14" s="10"/>
      <c r="I14" s="9"/>
      <c r="J14" s="9"/>
      <c r="K14" s="9"/>
      <c r="L14" s="9"/>
      <c r="M14" s="9"/>
      <c r="O14" t="s">
        <v>272</v>
      </c>
      <c r="P14" s="9">
        <v>3182.6222222222227</v>
      </c>
      <c r="Q14" s="10">
        <v>4.4477925609909361</v>
      </c>
      <c r="R14" s="12">
        <v>4</v>
      </c>
      <c r="S14" s="11">
        <v>1.4693429247720258</v>
      </c>
      <c r="T14" s="12">
        <v>2</v>
      </c>
      <c r="U14" s="30">
        <v>4.4632540782262482E-2</v>
      </c>
      <c r="V14" s="12">
        <v>48</v>
      </c>
      <c r="X14" s="22" t="s">
        <v>340</v>
      </c>
      <c r="Y14" s="9">
        <f>SUM(Nurse[NA TR Hours])</f>
        <v>1456.9713333333334</v>
      </c>
      <c r="Z14" s="14">
        <f>Category[[#This Row],[State Total]]/Y3</f>
        <v>7.0188678190900577E-2</v>
      </c>
      <c r="AA14" s="10">
        <f>Category[[#This Row],[State Total]]/D9</f>
        <v>1.2803116800603317E-3</v>
      </c>
    </row>
    <row r="15" spans="2:33" ht="15" customHeight="1" x14ac:dyDescent="0.25">
      <c r="I15" s="9"/>
      <c r="J15" s="9"/>
      <c r="K15" s="9"/>
      <c r="L15" s="9"/>
      <c r="M15" s="9"/>
      <c r="O15" t="s">
        <v>276</v>
      </c>
      <c r="P15" s="9">
        <v>19943.144444444424</v>
      </c>
      <c r="Q15" s="10">
        <v>3.6351922214428489</v>
      </c>
      <c r="R15" s="12">
        <v>28</v>
      </c>
      <c r="S15" s="11">
        <v>0.69859209764647734</v>
      </c>
      <c r="T15" s="12">
        <v>23</v>
      </c>
      <c r="U15" s="30">
        <v>0.11811421029817698</v>
      </c>
      <c r="V15" s="12">
        <v>13</v>
      </c>
      <c r="X15" s="26" t="s">
        <v>341</v>
      </c>
      <c r="Y15" s="27">
        <f>SUM(Nurse[Med Aide/Tech Hours])</f>
        <v>19.307222222222222</v>
      </c>
      <c r="Z15" s="14">
        <f>Category[[#This Row],[State Total]]/Y3</f>
        <v>9.3011329482741573E-4</v>
      </c>
      <c r="AA15" s="10">
        <f>Category[[#This Row],[State Total]]/D9</f>
        <v>1.6966196626585314E-5</v>
      </c>
    </row>
    <row r="16" spans="2:33" ht="15" customHeight="1" x14ac:dyDescent="0.25">
      <c r="I16" s="9"/>
      <c r="J16" s="9"/>
      <c r="K16" s="9"/>
      <c r="L16" s="9"/>
      <c r="M16" s="9"/>
      <c r="O16" t="s">
        <v>273</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274</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275</v>
      </c>
      <c r="P18" s="9">
        <v>33971.28888888895</v>
      </c>
      <c r="Q18" s="10">
        <v>3.4103972406764318</v>
      </c>
      <c r="R18" s="12">
        <v>45</v>
      </c>
      <c r="S18" s="11">
        <v>0.56801137300256033</v>
      </c>
      <c r="T18" s="12">
        <v>37</v>
      </c>
      <c r="U18" s="30">
        <v>9.4044956305848859E-2</v>
      </c>
      <c r="V18" s="12">
        <v>29</v>
      </c>
      <c r="X18" s="5" t="s">
        <v>342</v>
      </c>
      <c r="Y18" s="5" t="s">
        <v>466</v>
      </c>
    </row>
    <row r="19" spans="9:27" ht="15" customHeight="1" x14ac:dyDescent="0.25">
      <c r="O19" t="s">
        <v>277</v>
      </c>
      <c r="P19" s="9">
        <v>14539.022222222233</v>
      </c>
      <c r="Q19" s="10">
        <v>3.7830361127754224</v>
      </c>
      <c r="R19" s="12">
        <v>22</v>
      </c>
      <c r="S19" s="11">
        <v>0.66929399195421835</v>
      </c>
      <c r="T19" s="12">
        <v>26</v>
      </c>
      <c r="U19" s="30">
        <v>0.10640719510586769</v>
      </c>
      <c r="V19" s="12">
        <v>20</v>
      </c>
      <c r="X19" s="5" t="s">
        <v>343</v>
      </c>
      <c r="Y19" s="9">
        <f>SUM(Nurse[RN Hours Contract (excl. Admin, DON)])</f>
        <v>439.33988888888894</v>
      </c>
    </row>
    <row r="20" spans="9:27" ht="15" customHeight="1" x14ac:dyDescent="0.25">
      <c r="O20" t="s">
        <v>278</v>
      </c>
      <c r="P20" s="9">
        <v>19903.311111111125</v>
      </c>
      <c r="Q20" s="10">
        <v>3.6214136062229723</v>
      </c>
      <c r="R20" s="12">
        <v>31</v>
      </c>
      <c r="S20" s="11">
        <v>0.63213508305150701</v>
      </c>
      <c r="T20" s="12">
        <v>34</v>
      </c>
      <c r="U20" s="30">
        <v>0.1026357196584672</v>
      </c>
      <c r="V20" s="12">
        <v>23</v>
      </c>
      <c r="X20" s="5" t="s">
        <v>344</v>
      </c>
      <c r="Y20" s="9">
        <f>SUM(Nurse[RN Admin Hours Contract])</f>
        <v>35.177777777777742</v>
      </c>
      <c r="AA20" s="9"/>
    </row>
    <row r="21" spans="9:27" ht="15" customHeight="1" x14ac:dyDescent="0.25">
      <c r="O21" t="s">
        <v>279</v>
      </c>
      <c r="P21" s="9">
        <v>21850.977777777804</v>
      </c>
      <c r="Q21" s="10">
        <v>3.3855345807052606</v>
      </c>
      <c r="R21" s="12">
        <v>46</v>
      </c>
      <c r="S21" s="11">
        <v>0.23443491468472266</v>
      </c>
      <c r="T21" s="12">
        <v>51</v>
      </c>
      <c r="U21" s="30">
        <v>7.876193237857794E-2</v>
      </c>
      <c r="V21" s="12">
        <v>38</v>
      </c>
      <c r="X21" s="5" t="s">
        <v>345</v>
      </c>
      <c r="Y21" s="9">
        <f>SUM(Nurse[RN DON Hours Contract])</f>
        <v>3.9745555555555558</v>
      </c>
    </row>
    <row r="22" spans="9:27" ht="15" customHeight="1" x14ac:dyDescent="0.25">
      <c r="O22" t="s">
        <v>282</v>
      </c>
      <c r="P22" s="9">
        <v>31441.377777777765</v>
      </c>
      <c r="Q22" s="10">
        <v>3.612648449106699</v>
      </c>
      <c r="R22" s="12">
        <v>32</v>
      </c>
      <c r="S22" s="11">
        <v>0.64042077248523221</v>
      </c>
      <c r="T22" s="12">
        <v>31</v>
      </c>
      <c r="U22" s="30">
        <v>9.1118562469651498E-2</v>
      </c>
      <c r="V22" s="12">
        <v>30</v>
      </c>
      <c r="X22" s="5" t="s">
        <v>346</v>
      </c>
      <c r="Y22" s="9">
        <f>SUM(Nurse[LPN Hours Contract (excl. Admin)])</f>
        <v>232.18188888888884</v>
      </c>
    </row>
    <row r="23" spans="9:27" ht="15" customHeight="1" x14ac:dyDescent="0.25">
      <c r="O23" t="s">
        <v>281</v>
      </c>
      <c r="P23" s="9">
        <v>21280.533333333344</v>
      </c>
      <c r="Q23" s="10">
        <v>3.7019066773597968</v>
      </c>
      <c r="R23" s="12">
        <v>23</v>
      </c>
      <c r="S23" s="11">
        <v>0.75533815986232589</v>
      </c>
      <c r="T23" s="12">
        <v>16</v>
      </c>
      <c r="U23" s="30">
        <v>0.13465961777276614</v>
      </c>
      <c r="V23" s="12">
        <v>7</v>
      </c>
      <c r="X23" s="5" t="s">
        <v>347</v>
      </c>
      <c r="Y23" s="9">
        <f>SUM(Nurse[LPN Admin Hours Contract])</f>
        <v>5.7200000000000069</v>
      </c>
    </row>
    <row r="24" spans="9:27" ht="15" customHeight="1" x14ac:dyDescent="0.25">
      <c r="O24" t="s">
        <v>280</v>
      </c>
      <c r="P24" s="9">
        <v>4669.8666666666668</v>
      </c>
      <c r="Q24" s="10">
        <v>4.3362414344449514</v>
      </c>
      <c r="R24" s="12">
        <v>5</v>
      </c>
      <c r="S24" s="11">
        <v>1.0474073968326478</v>
      </c>
      <c r="T24" s="12">
        <v>4</v>
      </c>
      <c r="U24" s="30">
        <v>0.1764471116960461</v>
      </c>
      <c r="V24" s="12">
        <v>2</v>
      </c>
      <c r="X24" s="5" t="s">
        <v>348</v>
      </c>
      <c r="Y24" s="9">
        <f>SUM(Nurse[CNA Hours Contract])</f>
        <v>1609.3722222222225</v>
      </c>
    </row>
    <row r="25" spans="9:27" ht="15" customHeight="1" x14ac:dyDescent="0.25">
      <c r="O25" t="s">
        <v>283</v>
      </c>
      <c r="P25" s="9">
        <v>31828.177777777779</v>
      </c>
      <c r="Q25" s="10">
        <v>3.7844598008193975</v>
      </c>
      <c r="R25" s="12">
        <v>21</v>
      </c>
      <c r="S25" s="11">
        <v>0.6969405690834396</v>
      </c>
      <c r="T25" s="12">
        <v>24</v>
      </c>
      <c r="U25" s="30">
        <v>8.3478585199017852E-2</v>
      </c>
      <c r="V25" s="12">
        <v>35</v>
      </c>
      <c r="X25" s="5" t="s">
        <v>349</v>
      </c>
      <c r="Y25" s="9">
        <f>SUM(Nurse[NA TR Hours Contract])</f>
        <v>0.37422222222222229</v>
      </c>
    </row>
    <row r="26" spans="9:27" ht="15" customHeight="1" x14ac:dyDescent="0.25">
      <c r="O26" t="s">
        <v>284</v>
      </c>
      <c r="P26" s="9">
        <v>19703.922222222227</v>
      </c>
      <c r="Q26" s="10">
        <v>4.1595973672472448</v>
      </c>
      <c r="R26" s="12">
        <v>6</v>
      </c>
      <c r="S26" s="11">
        <v>1.0329733392054474</v>
      </c>
      <c r="T26" s="12">
        <v>5</v>
      </c>
      <c r="U26" s="30">
        <v>6.6358337756642433E-2</v>
      </c>
      <c r="V26" s="12">
        <v>41</v>
      </c>
      <c r="X26" s="5" t="s">
        <v>350</v>
      </c>
      <c r="Y26" s="9">
        <f>SUM(Nurse[Med Aide/Tech Hours Contract])</f>
        <v>0.13055555555555556</v>
      </c>
    </row>
    <row r="27" spans="9:27" ht="15" customHeight="1" x14ac:dyDescent="0.25">
      <c r="O27" t="s">
        <v>286</v>
      </c>
      <c r="P27" s="9">
        <v>31408.444444444438</v>
      </c>
      <c r="Q27" s="10">
        <v>3.0728472986741018</v>
      </c>
      <c r="R27" s="12">
        <v>50</v>
      </c>
      <c r="S27" s="11">
        <v>0.40359808402552727</v>
      </c>
      <c r="T27" s="12">
        <v>47</v>
      </c>
      <c r="U27" s="30">
        <v>9.531767465274292E-2</v>
      </c>
      <c r="V27" s="12">
        <v>28</v>
      </c>
      <c r="X27" s="5" t="s">
        <v>351</v>
      </c>
      <c r="Y27" s="9">
        <f>SUM(Nurse[Total Contract Hours])</f>
        <v>2326.2711111111107</v>
      </c>
    </row>
    <row r="28" spans="9:27" ht="15" customHeight="1" x14ac:dyDescent="0.25">
      <c r="O28" t="s">
        <v>285</v>
      </c>
      <c r="P28" s="9">
        <v>13539.144444444451</v>
      </c>
      <c r="Q28" s="10">
        <v>3.8714198008572667</v>
      </c>
      <c r="R28" s="12">
        <v>16</v>
      </c>
      <c r="S28" s="11">
        <v>0.53560995565943359</v>
      </c>
      <c r="T28" s="12">
        <v>41</v>
      </c>
      <c r="U28" s="30">
        <v>0.10681777824095051</v>
      </c>
      <c r="V28" s="12">
        <v>18</v>
      </c>
      <c r="X28" s="5" t="s">
        <v>352</v>
      </c>
      <c r="Y28" s="9">
        <f>SUM(Nurse[Total Nurse Staff Hours])</f>
        <v>20757.925222222217</v>
      </c>
    </row>
    <row r="29" spans="9:27" ht="15" customHeight="1" x14ac:dyDescent="0.25">
      <c r="O29" t="s">
        <v>287</v>
      </c>
      <c r="P29" s="9">
        <v>3092.2666666666673</v>
      </c>
      <c r="Q29" s="10">
        <v>3.7017095693917428</v>
      </c>
      <c r="R29" s="12">
        <v>24</v>
      </c>
      <c r="S29" s="11">
        <v>0.83524200155225914</v>
      </c>
      <c r="T29" s="12">
        <v>14</v>
      </c>
      <c r="U29" s="30">
        <v>0.15404402121381064</v>
      </c>
      <c r="V29" s="12">
        <v>3</v>
      </c>
      <c r="X29" s="5" t="s">
        <v>353</v>
      </c>
      <c r="Y29" s="28">
        <f>Y27/Y28</f>
        <v>0.11206664857915286</v>
      </c>
    </row>
    <row r="30" spans="9:27" ht="15" customHeight="1" x14ac:dyDescent="0.25">
      <c r="O30" t="s">
        <v>294</v>
      </c>
      <c r="P30" s="9">
        <v>31580.033333333373</v>
      </c>
      <c r="Q30" s="10">
        <v>3.4683107716092008</v>
      </c>
      <c r="R30" s="12">
        <v>41</v>
      </c>
      <c r="S30" s="11">
        <v>0.50992706361931184</v>
      </c>
      <c r="T30" s="12">
        <v>44</v>
      </c>
      <c r="U30" s="30">
        <v>0.15179285834331796</v>
      </c>
      <c r="V30" s="12">
        <v>4</v>
      </c>
    </row>
    <row r="31" spans="9:27" ht="15" customHeight="1" x14ac:dyDescent="0.25">
      <c r="O31" t="s">
        <v>295</v>
      </c>
      <c r="P31" s="9">
        <v>4496.5</v>
      </c>
      <c r="Q31" s="10">
        <v>4.4839297725391347</v>
      </c>
      <c r="R31" s="12">
        <v>3</v>
      </c>
      <c r="S31" s="11">
        <v>0.84335767325203514</v>
      </c>
      <c r="T31" s="12">
        <v>12</v>
      </c>
      <c r="U31" s="30">
        <v>0.1363681678426896</v>
      </c>
      <c r="V31" s="12">
        <v>6</v>
      </c>
      <c r="Y31" s="9"/>
    </row>
    <row r="32" spans="9:27" ht="15" customHeight="1" x14ac:dyDescent="0.25">
      <c r="O32" t="s">
        <v>288</v>
      </c>
      <c r="P32" s="9">
        <v>9329.8999999999942</v>
      </c>
      <c r="Q32" s="10">
        <v>3.9056288086927231</v>
      </c>
      <c r="R32" s="12">
        <v>15</v>
      </c>
      <c r="S32" s="11">
        <v>0.7443185528962446</v>
      </c>
      <c r="T32" s="12">
        <v>18</v>
      </c>
      <c r="U32" s="30">
        <v>0.11174944138799575</v>
      </c>
      <c r="V32" s="12">
        <v>17</v>
      </c>
    </row>
    <row r="33" spans="15:27" ht="15" customHeight="1" x14ac:dyDescent="0.25">
      <c r="O33" t="s">
        <v>290</v>
      </c>
      <c r="P33" s="9">
        <v>5365.7111111111117</v>
      </c>
      <c r="Q33" s="10">
        <v>3.8162251042628679</v>
      </c>
      <c r="R33" s="12">
        <v>20</v>
      </c>
      <c r="S33" s="11">
        <v>0.73197927581308475</v>
      </c>
      <c r="T33" s="12">
        <v>20</v>
      </c>
      <c r="U33" s="30">
        <v>8.9797522397923935E-2</v>
      </c>
      <c r="V33" s="12">
        <v>33</v>
      </c>
      <c r="X33" s="5" t="s">
        <v>319</v>
      </c>
      <c r="Y33" s="6" t="s">
        <v>321</v>
      </c>
    </row>
    <row r="34" spans="15:27" ht="15" customHeight="1" x14ac:dyDescent="0.25">
      <c r="O34" t="s">
        <v>291</v>
      </c>
      <c r="P34" s="9">
        <v>37460.744444444455</v>
      </c>
      <c r="Q34" s="10">
        <v>3.6413362995989567</v>
      </c>
      <c r="R34" s="12">
        <v>27</v>
      </c>
      <c r="S34" s="11">
        <v>0.66883166289333307</v>
      </c>
      <c r="T34" s="12">
        <v>27</v>
      </c>
      <c r="U34" s="30">
        <v>0.12463542513544852</v>
      </c>
      <c r="V34" s="12">
        <v>10</v>
      </c>
      <c r="X34" s="50" t="s">
        <v>354</v>
      </c>
      <c r="Y34" s="10">
        <f>SUM(Nurse[Total Nurse Staff Hours])/SUM(Nurse[MDS Census])</f>
        <v>3.9413782067510534</v>
      </c>
    </row>
    <row r="35" spans="15:27" ht="15" customHeight="1" x14ac:dyDescent="0.25">
      <c r="O35" t="s">
        <v>292</v>
      </c>
      <c r="P35" s="9">
        <v>4885.844444444444</v>
      </c>
      <c r="Q35" s="10">
        <v>3.430016965110092</v>
      </c>
      <c r="R35" s="12">
        <v>43</v>
      </c>
      <c r="S35" s="11">
        <v>0.6266838440301461</v>
      </c>
      <c r="T35" s="12">
        <v>35</v>
      </c>
      <c r="U35" s="30">
        <v>0.12207197523643744</v>
      </c>
      <c r="V35" s="12">
        <v>11</v>
      </c>
      <c r="X35" s="9" t="s">
        <v>355</v>
      </c>
      <c r="Y35" s="18">
        <f>SUM(Nurse[Total RN Hours (w/ Admin, DON)])/SUM(Nurse[MDS Census])</f>
        <v>1.1104552742616027</v>
      </c>
    </row>
    <row r="36" spans="15:27" ht="15" customHeight="1" x14ac:dyDescent="0.25">
      <c r="O36" t="s">
        <v>289</v>
      </c>
      <c r="P36" s="9">
        <v>4987.2666666666664</v>
      </c>
      <c r="Q36" s="10">
        <v>3.9056977770054404</v>
      </c>
      <c r="R36" s="12">
        <v>14</v>
      </c>
      <c r="S36" s="11">
        <v>0.7421679209720754</v>
      </c>
      <c r="T36" s="12">
        <v>19</v>
      </c>
      <c r="U36" s="30">
        <v>7.9975097885413154E-2</v>
      </c>
      <c r="V36" s="12">
        <v>37</v>
      </c>
      <c r="X36" s="9" t="s">
        <v>356</v>
      </c>
      <c r="Y36" s="18">
        <f>SUM(Nurse[Total LPN Hours (w/ Admin)])/SUM(Nurse[MDS Census])</f>
        <v>0.53479567510548531</v>
      </c>
    </row>
    <row r="37" spans="15:27" ht="15" customHeight="1" x14ac:dyDescent="0.25">
      <c r="O37" t="s">
        <v>293</v>
      </c>
      <c r="P37" s="9">
        <v>92388.255555555588</v>
      </c>
      <c r="Q37" s="10">
        <v>3.4130274230382516</v>
      </c>
      <c r="R37" s="12">
        <v>44</v>
      </c>
      <c r="S37" s="11">
        <v>0.62277743936428642</v>
      </c>
      <c r="T37" s="12">
        <v>36</v>
      </c>
      <c r="U37" s="30">
        <v>0.12676177749909556</v>
      </c>
      <c r="V37" s="12">
        <v>8</v>
      </c>
      <c r="X37" s="9" t="s">
        <v>357</v>
      </c>
      <c r="Y37" s="18">
        <f>SUM(Nurse[Total CNA, NA TR, Med Aide/Tech Hours])/SUM(Nurse[MDS Census])</f>
        <v>2.2961272573839659</v>
      </c>
      <c r="AA37" s="10"/>
    </row>
    <row r="38" spans="15:27" ht="15" customHeight="1" x14ac:dyDescent="0.25">
      <c r="O38" t="s">
        <v>296</v>
      </c>
      <c r="P38" s="9">
        <v>63300.822222222116</v>
      </c>
      <c r="Q38" s="10">
        <v>3.4499657561056791</v>
      </c>
      <c r="R38" s="12">
        <v>42</v>
      </c>
      <c r="S38" s="11">
        <v>0.56644055527451564</v>
      </c>
      <c r="T38" s="12">
        <v>38</v>
      </c>
      <c r="U38" s="30">
        <v>0.11426020867290131</v>
      </c>
      <c r="V38" s="12">
        <v>14</v>
      </c>
    </row>
    <row r="39" spans="15:27" ht="15" customHeight="1" x14ac:dyDescent="0.25">
      <c r="O39" t="s">
        <v>297</v>
      </c>
      <c r="P39" s="9">
        <v>15008.399999999994</v>
      </c>
      <c r="Q39" s="10">
        <v>3.6774995113847346</v>
      </c>
      <c r="R39" s="12">
        <v>25</v>
      </c>
      <c r="S39" s="11">
        <v>0.34457592637012174</v>
      </c>
      <c r="T39" s="12">
        <v>50</v>
      </c>
      <c r="U39" s="30">
        <v>5.8758763905221979E-2</v>
      </c>
      <c r="V39" s="12">
        <v>44</v>
      </c>
    </row>
    <row r="40" spans="15:27" ht="15" customHeight="1" x14ac:dyDescent="0.25">
      <c r="O40" t="s">
        <v>298</v>
      </c>
      <c r="P40" s="9">
        <v>6114.1222222222214</v>
      </c>
      <c r="Q40" s="10">
        <v>4.8794973931026719</v>
      </c>
      <c r="R40" s="12">
        <v>2</v>
      </c>
      <c r="S40" s="11">
        <v>0.70236496199145571</v>
      </c>
      <c r="T40" s="12">
        <v>22</v>
      </c>
      <c r="U40" s="30">
        <v>0.12607208269299203</v>
      </c>
      <c r="V40" s="12">
        <v>9</v>
      </c>
    </row>
    <row r="41" spans="15:27" ht="15" customHeight="1" x14ac:dyDescent="0.25">
      <c r="O41" t="s">
        <v>299</v>
      </c>
      <c r="P41" s="9">
        <v>64129.100000000064</v>
      </c>
      <c r="Q41" s="10">
        <v>3.5513666269377713</v>
      </c>
      <c r="R41" s="12">
        <v>39</v>
      </c>
      <c r="S41" s="11">
        <v>0.69262959665216972</v>
      </c>
      <c r="T41" s="12">
        <v>25</v>
      </c>
      <c r="U41" s="30">
        <v>0.14341731835489568</v>
      </c>
      <c r="V41" s="12">
        <v>5</v>
      </c>
    </row>
    <row r="42" spans="15:27" ht="15" customHeight="1" x14ac:dyDescent="0.25">
      <c r="O42" t="s">
        <v>300</v>
      </c>
      <c r="P42" s="9">
        <v>6509.5222222222219</v>
      </c>
      <c r="Q42" s="10">
        <v>3.5910978276268777</v>
      </c>
      <c r="R42" s="12">
        <v>35</v>
      </c>
      <c r="S42" s="11">
        <v>0.75295208557719706</v>
      </c>
      <c r="T42" s="12">
        <v>17</v>
      </c>
      <c r="U42" s="30">
        <v>9.0587839608705881E-2</v>
      </c>
      <c r="V42" s="12">
        <v>31</v>
      </c>
    </row>
    <row r="43" spans="15:27" ht="15" customHeight="1" x14ac:dyDescent="0.25">
      <c r="O43" t="s">
        <v>301</v>
      </c>
      <c r="P43" s="9">
        <v>15186.211111111117</v>
      </c>
      <c r="Q43" s="10">
        <v>3.6276710817342326</v>
      </c>
      <c r="R43" s="12">
        <v>30</v>
      </c>
      <c r="S43" s="11">
        <v>0.52269220835567909</v>
      </c>
      <c r="T43" s="12">
        <v>43</v>
      </c>
      <c r="U43" s="30">
        <v>9.6755928483920478E-2</v>
      </c>
      <c r="V43" s="12">
        <v>25</v>
      </c>
    </row>
    <row r="44" spans="15:27" ht="15" customHeight="1" x14ac:dyDescent="0.25">
      <c r="O44" t="s">
        <v>302</v>
      </c>
      <c r="P44" s="9">
        <v>4648.6333333333323</v>
      </c>
      <c r="Q44" s="10">
        <v>3.5707482724910817</v>
      </c>
      <c r="R44" s="12">
        <v>38</v>
      </c>
      <c r="S44" s="11">
        <v>0.84182213649411886</v>
      </c>
      <c r="T44" s="12">
        <v>13</v>
      </c>
      <c r="U44" s="30">
        <v>6.5365935682119805E-2</v>
      </c>
      <c r="V44" s="12">
        <v>42</v>
      </c>
    </row>
    <row r="45" spans="15:27" ht="15" customHeight="1" x14ac:dyDescent="0.25">
      <c r="O45" t="s">
        <v>303</v>
      </c>
      <c r="P45" s="9">
        <v>23759.777777777777</v>
      </c>
      <c r="Q45" s="10">
        <v>3.5906221953067243</v>
      </c>
      <c r="R45" s="12">
        <v>36</v>
      </c>
      <c r="S45" s="11">
        <v>0.52958315640812159</v>
      </c>
      <c r="T45" s="12">
        <v>42</v>
      </c>
      <c r="U45" s="30">
        <v>0.10641439767292675</v>
      </c>
      <c r="V45" s="12">
        <v>19</v>
      </c>
    </row>
    <row r="46" spans="15:27" ht="15" customHeight="1" x14ac:dyDescent="0.25">
      <c r="O46" t="s">
        <v>304</v>
      </c>
      <c r="P46" s="9">
        <v>80576.922222222172</v>
      </c>
      <c r="Q46" s="10">
        <v>3.2954340993416555</v>
      </c>
      <c r="R46" s="12">
        <v>49</v>
      </c>
      <c r="S46" s="11">
        <v>0.35478505770124719</v>
      </c>
      <c r="T46" s="12">
        <v>49</v>
      </c>
      <c r="U46" s="30">
        <v>6.9443172093357111E-2</v>
      </c>
      <c r="V46" s="12">
        <v>40</v>
      </c>
    </row>
    <row r="47" spans="15:27" ht="15" customHeight="1" x14ac:dyDescent="0.25">
      <c r="O47" t="s">
        <v>305</v>
      </c>
      <c r="P47" s="9">
        <v>5266.666666666667</v>
      </c>
      <c r="Q47" s="10">
        <v>3.9413782067510534</v>
      </c>
      <c r="R47" s="12">
        <v>13</v>
      </c>
      <c r="S47" s="11">
        <v>1.1104552742616027</v>
      </c>
      <c r="T47" s="12">
        <v>3</v>
      </c>
      <c r="U47" s="30">
        <v>0.11206664857915286</v>
      </c>
      <c r="V47" s="12">
        <v>15</v>
      </c>
    </row>
    <row r="48" spans="15:27" ht="15" customHeight="1" x14ac:dyDescent="0.25">
      <c r="O48" t="s">
        <v>307</v>
      </c>
      <c r="P48" s="9">
        <v>25625.711111111112</v>
      </c>
      <c r="Q48" s="10">
        <v>3.3270070380702683</v>
      </c>
      <c r="R48" s="12">
        <v>48</v>
      </c>
      <c r="S48" s="11">
        <v>0.50090903060034342</v>
      </c>
      <c r="T48" s="12">
        <v>45</v>
      </c>
      <c r="U48" s="30">
        <v>0.10524352854397334</v>
      </c>
      <c r="V48" s="12">
        <v>21</v>
      </c>
    </row>
    <row r="49" spans="15:22" ht="15" customHeight="1" x14ac:dyDescent="0.25">
      <c r="O49" t="s">
        <v>306</v>
      </c>
      <c r="P49" s="9">
        <v>2190.2555555555559</v>
      </c>
      <c r="Q49" s="10">
        <v>4.0496505227700457</v>
      </c>
      <c r="R49" s="12">
        <v>9</v>
      </c>
      <c r="S49" s="11">
        <v>0.71222810123628377</v>
      </c>
      <c r="T49" s="12">
        <v>21</v>
      </c>
      <c r="U49" s="30">
        <v>0.25243054667360382</v>
      </c>
      <c r="V49" s="12">
        <v>1</v>
      </c>
    </row>
    <row r="50" spans="15:22" ht="15" customHeight="1" x14ac:dyDescent="0.25">
      <c r="O50" t="s">
        <v>308</v>
      </c>
      <c r="P50" s="9">
        <v>11890.588888888882</v>
      </c>
      <c r="Q50" s="10">
        <v>4.1317546182648659</v>
      </c>
      <c r="R50" s="12">
        <v>8</v>
      </c>
      <c r="S50" s="11">
        <v>0.87754235142077852</v>
      </c>
      <c r="T50" s="12">
        <v>9</v>
      </c>
      <c r="U50" s="30">
        <v>8.1717044851721002E-2</v>
      </c>
      <c r="V50" s="12">
        <v>36</v>
      </c>
    </row>
    <row r="51" spans="15:22" ht="15" customHeight="1" x14ac:dyDescent="0.25">
      <c r="O51" t="s">
        <v>310</v>
      </c>
      <c r="P51" s="9">
        <v>17355.088888888884</v>
      </c>
      <c r="Q51" s="10">
        <v>3.8241929680567601</v>
      </c>
      <c r="R51" s="12">
        <v>18</v>
      </c>
      <c r="S51" s="11">
        <v>0.96725767914374128</v>
      </c>
      <c r="T51" s="12">
        <v>7</v>
      </c>
      <c r="U51" s="30">
        <v>7.2288399533598988E-2</v>
      </c>
      <c r="V51" s="12">
        <v>39</v>
      </c>
    </row>
    <row r="52" spans="15:22" ht="15" customHeight="1" x14ac:dyDescent="0.25">
      <c r="O52" t="s">
        <v>309</v>
      </c>
      <c r="P52" s="9">
        <v>8780.2888888888938</v>
      </c>
      <c r="Q52" s="10">
        <v>3.6458059339986262</v>
      </c>
      <c r="R52" s="12">
        <v>26</v>
      </c>
      <c r="S52" s="11">
        <v>0.6396133764264903</v>
      </c>
      <c r="T52" s="12">
        <v>32</v>
      </c>
      <c r="U52" s="30">
        <v>8.8467653142718011E-2</v>
      </c>
      <c r="V52" s="12">
        <v>34</v>
      </c>
    </row>
    <row r="53" spans="15:22" ht="15" customHeight="1" x14ac:dyDescent="0.25">
      <c r="O53" t="s">
        <v>311</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404</v>
      </c>
      <c r="D2" s="40"/>
    </row>
    <row r="3" spans="2:4" x14ac:dyDescent="0.25">
      <c r="C3" s="41" t="s">
        <v>339</v>
      </c>
      <c r="D3" s="42" t="s">
        <v>405</v>
      </c>
    </row>
    <row r="4" spans="2:4" x14ac:dyDescent="0.25">
      <c r="C4" s="43" t="s">
        <v>321</v>
      </c>
      <c r="D4" s="44" t="s">
        <v>406</v>
      </c>
    </row>
    <row r="5" spans="2:4" x14ac:dyDescent="0.25">
      <c r="C5" s="43" t="s">
        <v>407</v>
      </c>
      <c r="D5" s="44" t="s">
        <v>408</v>
      </c>
    </row>
    <row r="6" spans="2:4" ht="15.6" customHeight="1" x14ac:dyDescent="0.25">
      <c r="C6" s="43" t="s">
        <v>341</v>
      </c>
      <c r="D6" s="44" t="s">
        <v>409</v>
      </c>
    </row>
    <row r="7" spans="2:4" ht="15.6" customHeight="1" x14ac:dyDescent="0.25">
      <c r="C7" s="43" t="s">
        <v>340</v>
      </c>
      <c r="D7" s="44" t="s">
        <v>410</v>
      </c>
    </row>
    <row r="8" spans="2:4" x14ac:dyDescent="0.25">
      <c r="C8" s="43" t="s">
        <v>411</v>
      </c>
      <c r="D8" s="44" t="s">
        <v>412</v>
      </c>
    </row>
    <row r="9" spans="2:4" x14ac:dyDescent="0.25">
      <c r="C9" s="45" t="s">
        <v>413</v>
      </c>
      <c r="D9" s="43" t="s">
        <v>414</v>
      </c>
    </row>
    <row r="10" spans="2:4" x14ac:dyDescent="0.25">
      <c r="B10" s="46"/>
      <c r="C10" s="43" t="s">
        <v>415</v>
      </c>
      <c r="D10" s="44" t="s">
        <v>416</v>
      </c>
    </row>
    <row r="11" spans="2:4" x14ac:dyDescent="0.25">
      <c r="C11" s="43" t="s">
        <v>299</v>
      </c>
      <c r="D11" s="44" t="s">
        <v>417</v>
      </c>
    </row>
    <row r="12" spans="2:4" x14ac:dyDescent="0.25">
      <c r="C12" s="43" t="s">
        <v>418</v>
      </c>
      <c r="D12" s="44" t="s">
        <v>419</v>
      </c>
    </row>
    <row r="13" spans="2:4" x14ac:dyDescent="0.25">
      <c r="C13" s="43" t="s">
        <v>415</v>
      </c>
      <c r="D13" s="44" t="s">
        <v>416</v>
      </c>
    </row>
    <row r="14" spans="2:4" x14ac:dyDescent="0.25">
      <c r="C14" s="43" t="s">
        <v>299</v>
      </c>
      <c r="D14" s="44" t="s">
        <v>420</v>
      </c>
    </row>
    <row r="15" spans="2:4" x14ac:dyDescent="0.25">
      <c r="C15" s="47" t="s">
        <v>418</v>
      </c>
      <c r="D15" s="48" t="s">
        <v>419</v>
      </c>
    </row>
    <row r="17" spans="3:4" ht="23.25" x14ac:dyDescent="0.35">
      <c r="C17" s="39" t="s">
        <v>421</v>
      </c>
      <c r="D17" s="40"/>
    </row>
    <row r="18" spans="3:4" x14ac:dyDescent="0.25">
      <c r="C18" s="43" t="s">
        <v>321</v>
      </c>
      <c r="D18" s="44" t="s">
        <v>422</v>
      </c>
    </row>
    <row r="19" spans="3:4" x14ac:dyDescent="0.25">
      <c r="C19" s="43" t="s">
        <v>354</v>
      </c>
      <c r="D19" s="44" t="s">
        <v>423</v>
      </c>
    </row>
    <row r="20" spans="3:4" x14ac:dyDescent="0.25">
      <c r="C20" s="45" t="s">
        <v>424</v>
      </c>
      <c r="D20" s="43" t="s">
        <v>425</v>
      </c>
    </row>
    <row r="21" spans="3:4" x14ac:dyDescent="0.25">
      <c r="C21" s="43" t="s">
        <v>426</v>
      </c>
      <c r="D21" s="44" t="s">
        <v>427</v>
      </c>
    </row>
    <row r="22" spans="3:4" x14ac:dyDescent="0.25">
      <c r="C22" s="43" t="s">
        <v>428</v>
      </c>
      <c r="D22" s="44" t="s">
        <v>429</v>
      </c>
    </row>
    <row r="23" spans="3:4" x14ac:dyDescent="0.25">
      <c r="C23" s="43" t="s">
        <v>430</v>
      </c>
      <c r="D23" s="44" t="s">
        <v>431</v>
      </c>
    </row>
    <row r="24" spans="3:4" x14ac:dyDescent="0.25">
      <c r="C24" s="43" t="s">
        <v>432</v>
      </c>
      <c r="D24" s="44" t="s">
        <v>433</v>
      </c>
    </row>
    <row r="25" spans="3:4" x14ac:dyDescent="0.25">
      <c r="C25" s="43" t="s">
        <v>327</v>
      </c>
      <c r="D25" s="44" t="s">
        <v>434</v>
      </c>
    </row>
    <row r="26" spans="3:4" x14ac:dyDescent="0.25">
      <c r="C26" s="43" t="s">
        <v>428</v>
      </c>
      <c r="D26" s="44" t="s">
        <v>429</v>
      </c>
    </row>
    <row r="27" spans="3:4" x14ac:dyDescent="0.25">
      <c r="C27" s="43" t="s">
        <v>430</v>
      </c>
      <c r="D27" s="44" t="s">
        <v>431</v>
      </c>
    </row>
    <row r="28" spans="3:4" x14ac:dyDescent="0.25">
      <c r="C28" s="47" t="s">
        <v>432</v>
      </c>
      <c r="D28" s="48" t="s">
        <v>433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2022-08-16T20:25:01Z</dcterms:modified>
</cp:coreProperties>
</file>