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5D1F2707-A4AA-4DCF-BB2D-51F3D95FE32F}"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Y13" i="5"/>
  <c r="Y14" i="5"/>
  <c r="Y15" i="5"/>
  <c r="Y19" i="5"/>
  <c r="Y20" i="5"/>
  <c r="Y21" i="5"/>
  <c r="Y22" i="5"/>
  <c r="Y23" i="5"/>
  <c r="Y24" i="5"/>
  <c r="Y25" i="5"/>
  <c r="Y26" i="5"/>
  <c r="Y27" i="5"/>
  <c r="Y28" i="5"/>
  <c r="Z15" i="5" l="1"/>
  <c r="Z14" i="5"/>
  <c r="Z13" i="5"/>
  <c r="Z12"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<sst xmlns="http://schemas.openxmlformats.org/spreadsheetml/2006/main" count="2006" uniqueCount="538">
  <si>
    <t>435004</t>
  </si>
  <si>
    <t>435009</t>
  </si>
  <si>
    <t>435020</t>
  </si>
  <si>
    <t>435029</t>
  </si>
  <si>
    <t>435033</t>
  </si>
  <si>
    <t>435034</t>
  </si>
  <si>
    <t>435035</t>
  </si>
  <si>
    <t>435036</t>
  </si>
  <si>
    <t>435037</t>
  </si>
  <si>
    <t>435038</t>
  </si>
  <si>
    <t>435039</t>
  </si>
  <si>
    <t>435040</t>
  </si>
  <si>
    <t>435041</t>
  </si>
  <si>
    <t>435042</t>
  </si>
  <si>
    <t>435043</t>
  </si>
  <si>
    <t>435044</t>
  </si>
  <si>
    <t>435045</t>
  </si>
  <si>
    <t>435046</t>
  </si>
  <si>
    <t>435047</t>
  </si>
  <si>
    <t>435048</t>
  </si>
  <si>
    <t>435049</t>
  </si>
  <si>
    <t>435050</t>
  </si>
  <si>
    <t>435051</t>
  </si>
  <si>
    <t>435054</t>
  </si>
  <si>
    <t>435055</t>
  </si>
  <si>
    <t>435056</t>
  </si>
  <si>
    <t>435057</t>
  </si>
  <si>
    <t>435058</t>
  </si>
  <si>
    <t>435059</t>
  </si>
  <si>
    <t>435060</t>
  </si>
  <si>
    <t>435061</t>
  </si>
  <si>
    <t>435062</t>
  </si>
  <si>
    <t>435064</t>
  </si>
  <si>
    <t>435065</t>
  </si>
  <si>
    <t>435066</t>
  </si>
  <si>
    <t>435068</t>
  </si>
  <si>
    <t>435069</t>
  </si>
  <si>
    <t>435070</t>
  </si>
  <si>
    <t>435071</t>
  </si>
  <si>
    <t>435072</t>
  </si>
  <si>
    <t>435073</t>
  </si>
  <si>
    <t>435074</t>
  </si>
  <si>
    <t>435075</t>
  </si>
  <si>
    <t>435076</t>
  </si>
  <si>
    <t>435078</t>
  </si>
  <si>
    <t>435079</t>
  </si>
  <si>
    <t>435080</t>
  </si>
  <si>
    <t>435082</t>
  </si>
  <si>
    <t>435083</t>
  </si>
  <si>
    <t>435084</t>
  </si>
  <si>
    <t>435086</t>
  </si>
  <si>
    <t>435087</t>
  </si>
  <si>
    <t>435089</t>
  </si>
  <si>
    <t>435090</t>
  </si>
  <si>
    <t>435092</t>
  </si>
  <si>
    <t>435093</t>
  </si>
  <si>
    <t>435094</t>
  </si>
  <si>
    <t>435095</t>
  </si>
  <si>
    <t>435096</t>
  </si>
  <si>
    <t>435097</t>
  </si>
  <si>
    <t>435098</t>
  </si>
  <si>
    <t>435099</t>
  </si>
  <si>
    <t>435100</t>
  </si>
  <si>
    <t>435101</t>
  </si>
  <si>
    <t>435102</t>
  </si>
  <si>
    <t>435104</t>
  </si>
  <si>
    <t>435105</t>
  </si>
  <si>
    <t>435106</t>
  </si>
  <si>
    <t>435107</t>
  </si>
  <si>
    <t>435109</t>
  </si>
  <si>
    <t>435110</t>
  </si>
  <si>
    <t>435112</t>
  </si>
  <si>
    <t>435113</t>
  </si>
  <si>
    <t>435114</t>
  </si>
  <si>
    <t>435115</t>
  </si>
  <si>
    <t>435117</t>
  </si>
  <si>
    <t>435118</t>
  </si>
  <si>
    <t>435119</t>
  </si>
  <si>
    <t>435120</t>
  </si>
  <si>
    <t>435122</t>
  </si>
  <si>
    <t>435123</t>
  </si>
  <si>
    <t>435124</t>
  </si>
  <si>
    <t>435125</t>
  </si>
  <si>
    <t>435127</t>
  </si>
  <si>
    <t>435130</t>
  </si>
  <si>
    <t>435132</t>
  </si>
  <si>
    <t>435133</t>
  </si>
  <si>
    <t>435134</t>
  </si>
  <si>
    <t>435135</t>
  </si>
  <si>
    <t>43A038</t>
  </si>
  <si>
    <t>43A067</t>
  </si>
  <si>
    <t>43A072</t>
  </si>
  <si>
    <t>43A073</t>
  </si>
  <si>
    <t>43A089</t>
  </si>
  <si>
    <t>43A098</t>
  </si>
  <si>
    <t>43A103</t>
  </si>
  <si>
    <t>43A113</t>
  </si>
  <si>
    <t>43A135</t>
  </si>
  <si>
    <t>43A136</t>
  </si>
  <si>
    <t>43A137</t>
  </si>
  <si>
    <t>43A138</t>
  </si>
  <si>
    <t>BETHESDA HOME</t>
  </si>
  <si>
    <t>BETHEL LUTHERAN HOME</t>
  </si>
  <si>
    <t>PRAIRIE HEIGHTS HEALTHCARE</t>
  </si>
  <si>
    <t>AVANTARA MILBANK</t>
  </si>
  <si>
    <t>AVANTARA HURON</t>
  </si>
  <si>
    <t>AVERA ROSEBUD COUNTRY CARE CENTER</t>
  </si>
  <si>
    <t>WESTHILLS VILLAGE HEALTH CARE FACILITY</t>
  </si>
  <si>
    <t>AVERA MARYHOUSE LONG TERM CARE</t>
  </si>
  <si>
    <t>ROLLING HILLS HEALTHCARE</t>
  </si>
  <si>
    <t>JENKIN'S LIVING CENTER</t>
  </si>
  <si>
    <t>CLARKSON HEALTH CARE</t>
  </si>
  <si>
    <t>TEKAKWITHA LIVING CENTER</t>
  </si>
  <si>
    <t>AVANTARA NORTON</t>
  </si>
  <si>
    <t>AVANTARA MOUNTAIN VIEW</t>
  </si>
  <si>
    <t>ABERDEEN HEALTH AND REHAB</t>
  </si>
  <si>
    <t>AVERA MOTHER JOSEPH MANOR RETIREMENT COMMUNITY</t>
  </si>
  <si>
    <t>SPEARFISH CANYON HEALTHCARE</t>
  </si>
  <si>
    <t>GOOD SAMARITAN SOCIETY LUTHER MANOR</t>
  </si>
  <si>
    <t>GOOD SAMARITAN SOCIETY SIOUX FALLS VILLAGE</t>
  </si>
  <si>
    <t>GOOD SAMARITAN SOCIETY SIOUX FALLS CENTER</t>
  </si>
  <si>
    <t>AVANTARA PIERRE</t>
  </si>
  <si>
    <t>AVANTARA GROTON</t>
  </si>
  <si>
    <t>AVANTARA SALEM</t>
  </si>
  <si>
    <t>AVANTARA ARLINGTON</t>
  </si>
  <si>
    <t>AVANTARA ARROWHEAD</t>
  </si>
  <si>
    <t>AVANTARA REDFIELD</t>
  </si>
  <si>
    <t>AVANTARA IPSWICH</t>
  </si>
  <si>
    <t>WINNER REGIONAL HEALTHCARE CENTER</t>
  </si>
  <si>
    <t>AVANTARA ARMOUR</t>
  </si>
  <si>
    <t>AVANTARA CLARK CITY</t>
  </si>
  <si>
    <t>AVANTARA LAKE NORDEN</t>
  </si>
  <si>
    <t>AVANTARA SAINT CLOUD</t>
  </si>
  <si>
    <t>AVERA BRADY HEALTH AND REHAB</t>
  </si>
  <si>
    <t>ALCESTER CARE AND REHAB CENTER, INC</t>
  </si>
  <si>
    <t>AVANTARA NORTH</t>
  </si>
  <si>
    <t>PRAIRIE ESTATES CARE CENTER</t>
  </si>
  <si>
    <t>AVERA PRINCE OF PEACE</t>
  </si>
  <si>
    <t>AVANTARA WATERTOWN</t>
  </si>
  <si>
    <t>TIESZEN MEMORIAL HOME</t>
  </si>
  <si>
    <t>AVERA SISTER JAMES CARE CENTER</t>
  </si>
  <si>
    <t>SEVEN SISTERS LIVING CENTER</t>
  </si>
  <si>
    <t>BETHESDA HOME OF ABERDEEN</t>
  </si>
  <si>
    <t>GOOD SAMARITAN SOCIETY DE SMET</t>
  </si>
  <si>
    <t>GOOD SAMARITAN SOCIETY HOWARD</t>
  </si>
  <si>
    <t>AVERA EUREKA HEALTH CARE CENTER</t>
  </si>
  <si>
    <t>UNITED LIVING COMMUNITY</t>
  </si>
  <si>
    <t>BETHESDA OF BERESFORD</t>
  </si>
  <si>
    <t>GOOD SAMARITAN SOCIETY LENNOX</t>
  </si>
  <si>
    <t>THE NEIGHBORHOODS AT BROOKVIEW</t>
  </si>
  <si>
    <t>FAULKTON SENIOR LIVING</t>
  </si>
  <si>
    <t>RIVERVIEW HEALTHCARE CENTER</t>
  </si>
  <si>
    <t>GOOD SAMARITAN SOCIETY CANISTOTA</t>
  </si>
  <si>
    <t>GOOD SAMARITAN SOCIETY CORSICA</t>
  </si>
  <si>
    <t>FIVE COUNTIES NURSING HOME</t>
  </si>
  <si>
    <t>HIGHMORE HEALTH</t>
  </si>
  <si>
    <t>SUN DIAL MANOR</t>
  </si>
  <si>
    <t>WAKONDA HERITAGE MANOR</t>
  </si>
  <si>
    <t>GOOD SAMARITAN SOCIETY SCOTLAND</t>
  </si>
  <si>
    <t>BETHANY HOME SIOUX FALLS</t>
  </si>
  <si>
    <t>LAKE ANDES SENIOR LIVING</t>
  </si>
  <si>
    <t>GOOD SAMARITAN SOCIETY TYNDALL</t>
  </si>
  <si>
    <t>ESTELLINE NURSING AND CARE CENTER</t>
  </si>
  <si>
    <t>SUNSET MANOR AVERA HEALTH</t>
  </si>
  <si>
    <t>GOOD SAMARITAN SOCIETY CANTON</t>
  </si>
  <si>
    <t>MONUMENT HEALTH STURGIS CARE CENTER</t>
  </si>
  <si>
    <t>GOOD SAMARITAN SOCIETY NEW UNDERWOOD</t>
  </si>
  <si>
    <t>WHEATCREST HILLS HEALTHCARE CENTER</t>
  </si>
  <si>
    <t>GOOD SAMARITAN SOCIETY WAGNER</t>
  </si>
  <si>
    <t>BOWDLE NURSING HOME</t>
  </si>
  <si>
    <t>FIRESTEEL HEALTHCARE CENTER</t>
  </si>
  <si>
    <t>FOUNTAIN SPRINGS HEALTHCARE CENTER</t>
  </si>
  <si>
    <t>OAKVIEW TERRACE</t>
  </si>
  <si>
    <t>MENNO-OLIVET CARE CENTER</t>
  </si>
  <si>
    <t>DIAMOND CARE CENTER</t>
  </si>
  <si>
    <t>PALISADE HEALTHCARE CENTER</t>
  </si>
  <si>
    <t>GOOD SAMARITAN SOCIETY DEUEL COUNTY</t>
  </si>
  <si>
    <t>PRAIRIE VIEW HEALTHCARE CENTER</t>
  </si>
  <si>
    <t>WILMOT CARE CENTER INC</t>
  </si>
  <si>
    <t>PIONEER MEMORIAL NURSING HOME</t>
  </si>
  <si>
    <t>ST WILLIAM'S CARE CENTER</t>
  </si>
  <si>
    <t>WALWORTH COUNTY CARE CENTER, INC</t>
  </si>
  <si>
    <t>GOOD SAMARITAN SOCIETY MILLER</t>
  </si>
  <si>
    <t>STRAND-KJORSVIG COMMUNITY REST HOME</t>
  </si>
  <si>
    <t>DOW RUMMEL VILLAGE</t>
  </si>
  <si>
    <t>BETHANY HOME - BRANDON</t>
  </si>
  <si>
    <t>AURORA BRULE NURSING HOME INC</t>
  </si>
  <si>
    <t>WESKOTA MANOR INC</t>
  </si>
  <si>
    <t>GOOD SAMARITAN SOCIETY - ST MARTIN VILLAGE</t>
  </si>
  <si>
    <t>BENNETT COUNTY HOSPITAL AND NURSING HOME</t>
  </si>
  <si>
    <t>SCOTCHMAN LIVING CENTER</t>
  </si>
  <si>
    <t>SD HUMAN SERVICES CENTER - GERIATRIC PROGRAM</t>
  </si>
  <si>
    <t>PLATTE CARE CENTER</t>
  </si>
  <si>
    <t>SANFORD CHAMBERLAIN CARE CENTER</t>
  </si>
  <si>
    <t>WHITE RIVER HEALTH CARE CENTER</t>
  </si>
  <si>
    <t>SANFORD CARE CENTER VERMILLION</t>
  </si>
  <si>
    <t>KADOKA NURSING HOME</t>
  </si>
  <si>
    <t>AVERA OAHE MANOR</t>
  </si>
  <si>
    <t>EASTERN STAR HOME OF SOUTH DAKOTA, INC</t>
  </si>
  <si>
    <t>MICHAEL J FITZMAURICE SOUTH DAKOTA VETERANS HOME</t>
  </si>
  <si>
    <t>AVERA BORMANN MANOR</t>
  </si>
  <si>
    <t>MEDICINE WHEEL VILLAGE</t>
  </si>
  <si>
    <t>MARION</t>
  </si>
  <si>
    <t>MADISON</t>
  </si>
  <si>
    <t>HOT SPRINGS</t>
  </si>
  <si>
    <t>SALEM</t>
  </si>
  <si>
    <t>EUREKA</t>
  </si>
  <si>
    <t>WATERTOWN</t>
  </si>
  <si>
    <t>BRISTOL</t>
  </si>
  <si>
    <t>GROTON</t>
  </si>
  <si>
    <t>BRANDON</t>
  </si>
  <si>
    <t>CANTON</t>
  </si>
  <si>
    <t>MITCHELL</t>
  </si>
  <si>
    <t>CLEAR LAKE</t>
  </si>
  <si>
    <t>WEBSTER</t>
  </si>
  <si>
    <t>ARLINGTON</t>
  </si>
  <si>
    <t>BRIDGEWATER</t>
  </si>
  <si>
    <t>STURGIS</t>
  </si>
  <si>
    <t>WHITE LAKE</t>
  </si>
  <si>
    <t>ABERDEEN</t>
  </si>
  <si>
    <t>CLARK</t>
  </si>
  <si>
    <t>HURON</t>
  </si>
  <si>
    <t>BROOKINGS</t>
  </si>
  <si>
    <t>ROSLYN</t>
  </si>
  <si>
    <t>GETTYSBURG</t>
  </si>
  <si>
    <t>WOONSOCKET</t>
  </si>
  <si>
    <t>MILBANK</t>
  </si>
  <si>
    <t>GREGORY</t>
  </si>
  <si>
    <t>RAPID CITY</t>
  </si>
  <si>
    <t>PIERRE</t>
  </si>
  <si>
    <t>BELLE FOURCHE</t>
  </si>
  <si>
    <t>SISSETON</t>
  </si>
  <si>
    <t>SIOUX FALLS</t>
  </si>
  <si>
    <t>SPEARFISH</t>
  </si>
  <si>
    <t>REDFIELD</t>
  </si>
  <si>
    <t>IPSWICH</t>
  </si>
  <si>
    <t>WINNER</t>
  </si>
  <si>
    <t>ARMOUR</t>
  </si>
  <si>
    <t>LAKE NORDEN</t>
  </si>
  <si>
    <t>ALCESTER</t>
  </si>
  <si>
    <t>ELK POINT</t>
  </si>
  <si>
    <t>YANKTON</t>
  </si>
  <si>
    <t>DE SMET</t>
  </si>
  <si>
    <t>HOWARD</t>
  </si>
  <si>
    <t>BERESFORD</t>
  </si>
  <si>
    <t>LENNOX</t>
  </si>
  <si>
    <t>FAULKTON</t>
  </si>
  <si>
    <t>FLANDREAU</t>
  </si>
  <si>
    <t>CANISTOTA</t>
  </si>
  <si>
    <t>CORSICA</t>
  </si>
  <si>
    <t>LEMMON</t>
  </si>
  <si>
    <t>HIGHMORE</t>
  </si>
  <si>
    <t>WAKONDA</t>
  </si>
  <si>
    <t>SCOTLAND</t>
  </si>
  <si>
    <t>LAKE ANDES</t>
  </si>
  <si>
    <t>TYNDALL</t>
  </si>
  <si>
    <t>ESTELLINE</t>
  </si>
  <si>
    <t>IRENE</t>
  </si>
  <si>
    <t>NEW UNDERWOOD</t>
  </si>
  <si>
    <t>BRITTON</t>
  </si>
  <si>
    <t>WAGNER</t>
  </si>
  <si>
    <t>BOWDLE</t>
  </si>
  <si>
    <t>FREEMAN</t>
  </si>
  <si>
    <t>MENNO</t>
  </si>
  <si>
    <t>GARRETSON</t>
  </si>
  <si>
    <t>WILMOT</t>
  </si>
  <si>
    <t>VIBORG</t>
  </si>
  <si>
    <t>SELBY</t>
  </si>
  <si>
    <t>MILLER</t>
  </si>
  <si>
    <t>WESSINGTON SPRINGS</t>
  </si>
  <si>
    <t>MARTIN</t>
  </si>
  <si>
    <t>PHILIP</t>
  </si>
  <si>
    <t>PLATTE</t>
  </si>
  <si>
    <t>CHAMBERLAIN</t>
  </si>
  <si>
    <t>WHITE RIVER</t>
  </si>
  <si>
    <t>VERMILLION</t>
  </si>
  <si>
    <t>KADOKA</t>
  </si>
  <si>
    <t>PARKSTON</t>
  </si>
  <si>
    <t>EAGLE BUTTE</t>
  </si>
  <si>
    <t>Jackson</t>
  </si>
  <si>
    <t>Marshall</t>
  </si>
  <si>
    <t>Clay</t>
  </si>
  <si>
    <t>Lawrence</t>
  </si>
  <si>
    <t>Union</t>
  </si>
  <si>
    <t>Clark</t>
  </si>
  <si>
    <t>Grant</t>
  </si>
  <si>
    <t>Lincoln</t>
  </si>
  <si>
    <t>Lake</t>
  </si>
  <si>
    <t>Butte</t>
  </si>
  <si>
    <t>Douglas</t>
  </si>
  <si>
    <t>Turner</t>
  </si>
  <si>
    <t>Brown</t>
  </si>
  <si>
    <t>Meade</t>
  </si>
  <si>
    <t>Pennington</t>
  </si>
  <si>
    <t>Hughes</t>
  </si>
  <si>
    <t>Dewey</t>
  </si>
  <si>
    <t>Potter</t>
  </si>
  <si>
    <t>Beadle</t>
  </si>
  <si>
    <t>Gregory</t>
  </si>
  <si>
    <t>Codington</t>
  </si>
  <si>
    <t>Roberts</t>
  </si>
  <si>
    <t>Minnehaha</t>
  </si>
  <si>
    <t>Mc Cook</t>
  </si>
  <si>
    <t>Kingsbury</t>
  </si>
  <si>
    <t>Spink</t>
  </si>
  <si>
    <t>Edmunds</t>
  </si>
  <si>
    <t>Tripp</t>
  </si>
  <si>
    <t>Hamlin</t>
  </si>
  <si>
    <t>Davison</t>
  </si>
  <si>
    <t>Yankton</t>
  </si>
  <si>
    <t>Day</t>
  </si>
  <si>
    <t>Fall River</t>
  </si>
  <si>
    <t>Miner</t>
  </si>
  <si>
    <t>Mc Pherson</t>
  </si>
  <si>
    <t>Brookings</t>
  </si>
  <si>
    <t>Faulk</t>
  </si>
  <si>
    <t>Moody</t>
  </si>
  <si>
    <t>Perkins</t>
  </si>
  <si>
    <t>Hyde</t>
  </si>
  <si>
    <t>Bon Homme</t>
  </si>
  <si>
    <t>Charles Mix</t>
  </si>
  <si>
    <t>Hutchinson</t>
  </si>
  <si>
    <t>Deuel</t>
  </si>
  <si>
    <t>Sanborn</t>
  </si>
  <si>
    <t>Walworth</t>
  </si>
  <si>
    <t>Hand</t>
  </si>
  <si>
    <t>Aurora</t>
  </si>
  <si>
    <t>Jerauld</t>
  </si>
  <si>
    <t>Bennett</t>
  </si>
  <si>
    <t>Haakon</t>
  </si>
  <si>
    <t>Brule</t>
  </si>
  <si>
    <t>Mellette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</si>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</sst>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102" totalsRowShown="0" headerRowDxfId="136">
  <autoFilter ref="A1:AG102" xr:uid="{F6C3CB19-CE12-4B14-8BE9-BE2DA56924F3}"/>
  <sortState xmlns:xlrd2="http://schemas.microsoft.com/office/spreadsheetml/2017/richdata2" ref="A2:AG102">
    <sortCondition ref="A1:A102"/>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102" totalsRowShown="0" headerRowDxfId="107">
  <autoFilter ref="A1:AN102" xr:uid="{F6C3CB19-CE12-4B14-8BE9-BE2DA56924F3}"/>
  <sortState xmlns:xlrd2="http://schemas.microsoft.com/office/spreadsheetml/2017/richdata2" ref="A2:AN102">
    <sortCondition ref="A1:A102"/>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102" totalsRowShown="0" headerRowDxfId="71">
  <autoFilter ref="A1:AI102" xr:uid="{0BC5ADF1-15D4-4F74-902E-CBC634AC45F1}"/>
  <sortState xmlns:xlrd2="http://schemas.microsoft.com/office/spreadsheetml/2017/richdata2" ref="A2:AI102">
    <sortCondition ref="A1:A102"/>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401"/>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389</v>
      </c>
      <c r="B1" s="29" t="s">
        <v>456</v>
      </c>
      <c r="C1" s="29" t="s">
        <v>457</v>
      </c>
      <c r="D1" s="29" t="s">
        <v>429</v>
      </c>
      <c r="E1" s="29" t="s">
        <v>430</v>
      </c>
      <c r="F1" s="29" t="s">
        <v>385</v>
      </c>
      <c r="G1" s="29" t="s">
        <v>431</v>
      </c>
      <c r="H1" s="29" t="s">
        <v>399</v>
      </c>
      <c r="I1" s="29" t="s">
        <v>432</v>
      </c>
      <c r="J1" s="29" t="s">
        <v>433</v>
      </c>
      <c r="K1" s="29" t="s">
        <v>434</v>
      </c>
      <c r="L1" s="29" t="s">
        <v>435</v>
      </c>
      <c r="M1" s="29" t="s">
        <v>436</v>
      </c>
      <c r="N1" s="29" t="s">
        <v>437</v>
      </c>
      <c r="O1" s="29" t="s">
        <v>438</v>
      </c>
      <c r="P1" s="29" t="s">
        <v>440</v>
      </c>
      <c r="Q1" s="29" t="s">
        <v>439</v>
      </c>
      <c r="R1" s="29" t="s">
        <v>441</v>
      </c>
      <c r="S1" s="29" t="s">
        <v>442</v>
      </c>
      <c r="T1" s="29" t="s">
        <v>443</v>
      </c>
      <c r="U1" s="29" t="s">
        <v>444</v>
      </c>
      <c r="V1" s="29" t="s">
        <v>445</v>
      </c>
      <c r="W1" s="29" t="s">
        <v>446</v>
      </c>
      <c r="X1" s="29" t="s">
        <v>447</v>
      </c>
      <c r="Y1" s="29" t="s">
        <v>448</v>
      </c>
      <c r="Z1" s="29" t="s">
        <v>449</v>
      </c>
      <c r="AA1" s="29" t="s">
        <v>450</v>
      </c>
      <c r="AB1" s="29" t="s">
        <v>451</v>
      </c>
      <c r="AC1" s="29" t="s">
        <v>452</v>
      </c>
      <c r="AD1" s="29" t="s">
        <v>453</v>
      </c>
      <c r="AE1" s="29" t="s">
        <v>454</v>
      </c>
      <c r="AF1" s="29" t="s">
        <v>455</v>
      </c>
      <c r="AG1" s="31" t="s">
        <v>383</v>
      </c>
    </row>
    <row r="2" spans="1:34" x14ac:dyDescent="0.25">
      <c r="A2" t="s">
        <v>373</v>
      </c>
      <c r="B2" t="s">
        <v>115</v>
      </c>
      <c r="C2" t="s">
        <v>219</v>
      </c>
      <c r="D2" t="s">
        <v>291</v>
      </c>
      <c r="E2" s="32">
        <v>62.1</v>
      </c>
      <c r="F2" s="32">
        <v>3.4585203077473614</v>
      </c>
      <c r="G2" s="32">
        <v>3.2650724637681168</v>
      </c>
      <c r="H2" s="32">
        <v>0.83178922884236894</v>
      </c>
      <c r="I2" s="32">
        <v>0.68968867418142776</v>
      </c>
      <c r="J2" s="32">
        <v>214.77411111111115</v>
      </c>
      <c r="K2" s="32">
        <v>202.76100000000005</v>
      </c>
      <c r="L2" s="32">
        <v>51.654111111111114</v>
      </c>
      <c r="M2" s="32">
        <v>42.829666666666668</v>
      </c>
      <c r="N2" s="32">
        <v>3.2244444444444431</v>
      </c>
      <c r="O2" s="32">
        <v>5.6</v>
      </c>
      <c r="P2" s="32">
        <v>21.150333333333332</v>
      </c>
      <c r="Q2" s="32">
        <v>17.961666666666666</v>
      </c>
      <c r="R2" s="32">
        <v>3.1886666666666668</v>
      </c>
      <c r="S2" s="32">
        <v>141.96966666666671</v>
      </c>
      <c r="T2" s="32">
        <v>135.43000000000004</v>
      </c>
      <c r="U2" s="32">
        <v>0</v>
      </c>
      <c r="V2" s="32">
        <v>6.5396666666666698</v>
      </c>
      <c r="W2" s="32">
        <v>36.796777777777777</v>
      </c>
      <c r="X2" s="32">
        <v>15.790222222222221</v>
      </c>
      <c r="Y2" s="32">
        <v>0</v>
      </c>
      <c r="Z2" s="32">
        <v>0</v>
      </c>
      <c r="AA2" s="32">
        <v>9.1489999999999974</v>
      </c>
      <c r="AB2" s="32">
        <v>2.0814444444444442</v>
      </c>
      <c r="AC2" s="32">
        <v>9.7761111111111099</v>
      </c>
      <c r="AD2" s="32">
        <v>0</v>
      </c>
      <c r="AE2" s="32">
        <v>0</v>
      </c>
      <c r="AF2" t="s">
        <v>12</v>
      </c>
      <c r="AG2">
        <v>8</v>
      </c>
      <c r="AH2"/>
    </row>
    <row r="3" spans="1:34" x14ac:dyDescent="0.25">
      <c r="A3" t="s">
        <v>373</v>
      </c>
      <c r="B3" t="s">
        <v>134</v>
      </c>
      <c r="C3" t="s">
        <v>239</v>
      </c>
      <c r="D3" t="s">
        <v>283</v>
      </c>
      <c r="E3" s="32">
        <v>32.966666666666669</v>
      </c>
      <c r="F3" s="32">
        <v>2.7016346477923832</v>
      </c>
      <c r="G3" s="32">
        <v>2.7016346477923832</v>
      </c>
      <c r="H3" s="32">
        <v>0.41599258510279741</v>
      </c>
      <c r="I3" s="32">
        <v>0.41599258510279741</v>
      </c>
      <c r="J3" s="32">
        <v>89.063888888888897</v>
      </c>
      <c r="K3" s="32">
        <v>89.063888888888897</v>
      </c>
      <c r="L3" s="32">
        <v>13.713888888888889</v>
      </c>
      <c r="M3" s="32">
        <v>13.713888888888889</v>
      </c>
      <c r="N3" s="32">
        <v>0</v>
      </c>
      <c r="O3" s="32">
        <v>0</v>
      </c>
      <c r="P3" s="32">
        <v>15.775</v>
      </c>
      <c r="Q3" s="32">
        <v>15.775</v>
      </c>
      <c r="R3" s="32">
        <v>0</v>
      </c>
      <c r="S3" s="32">
        <v>59.574999999999996</v>
      </c>
      <c r="T3" s="32">
        <v>59.102777777777774</v>
      </c>
      <c r="U3" s="32">
        <v>0</v>
      </c>
      <c r="V3" s="32">
        <v>0.47222222222222221</v>
      </c>
      <c r="W3" s="32">
        <v>5.6138888888888889</v>
      </c>
      <c r="X3" s="32">
        <v>1.288888888888889</v>
      </c>
      <c r="Y3" s="32">
        <v>0</v>
      </c>
      <c r="Z3" s="32">
        <v>0</v>
      </c>
      <c r="AA3" s="32">
        <v>0.1361111111111111</v>
      </c>
      <c r="AB3" s="32">
        <v>0</v>
      </c>
      <c r="AC3" s="32">
        <v>3.7166666666666668</v>
      </c>
      <c r="AD3" s="32">
        <v>0</v>
      </c>
      <c r="AE3" s="32">
        <v>0.47222222222222221</v>
      </c>
      <c r="AF3" t="s">
        <v>31</v>
      </c>
      <c r="AG3">
        <v>8</v>
      </c>
      <c r="AH3"/>
    </row>
    <row r="4" spans="1:34" x14ac:dyDescent="0.25">
      <c r="A4" t="s">
        <v>373</v>
      </c>
      <c r="B4" t="s">
        <v>186</v>
      </c>
      <c r="C4" t="s">
        <v>218</v>
      </c>
      <c r="D4" t="s">
        <v>326</v>
      </c>
      <c r="E4" s="32">
        <v>33.87777777777778</v>
      </c>
      <c r="F4" s="32">
        <v>0.49590357494260418</v>
      </c>
      <c r="G4" s="32">
        <v>0.44995080354214495</v>
      </c>
      <c r="H4" s="32">
        <v>0.12406034765496884</v>
      </c>
      <c r="I4" s="32">
        <v>7.8107576254509661E-2</v>
      </c>
      <c r="J4" s="32">
        <v>16.800111111111114</v>
      </c>
      <c r="K4" s="32">
        <v>15.243333333333334</v>
      </c>
      <c r="L4" s="32">
        <v>4.2028888888888893</v>
      </c>
      <c r="M4" s="32">
        <v>2.6461111111111109</v>
      </c>
      <c r="N4" s="32">
        <v>0.92400000000000015</v>
      </c>
      <c r="O4" s="32">
        <v>0.63277777777777777</v>
      </c>
      <c r="P4" s="32">
        <v>1.8722222222222222</v>
      </c>
      <c r="Q4" s="32">
        <v>1.8722222222222222</v>
      </c>
      <c r="R4" s="32">
        <v>0</v>
      </c>
      <c r="S4" s="32">
        <v>10.725000000000001</v>
      </c>
      <c r="T4" s="32">
        <v>8.9278888888888908</v>
      </c>
      <c r="U4" s="32">
        <v>0</v>
      </c>
      <c r="V4" s="32">
        <v>1.7971111111111109</v>
      </c>
      <c r="W4" s="32">
        <v>0</v>
      </c>
      <c r="X4" s="32">
        <v>0</v>
      </c>
      <c r="Y4" s="32">
        <v>0</v>
      </c>
      <c r="Z4" s="32">
        <v>0</v>
      </c>
      <c r="AA4" s="32">
        <v>0</v>
      </c>
      <c r="AB4" s="32">
        <v>0</v>
      </c>
      <c r="AC4" s="32">
        <v>0</v>
      </c>
      <c r="AD4" s="32">
        <v>0</v>
      </c>
      <c r="AE4" s="32">
        <v>0</v>
      </c>
      <c r="AF4" t="s">
        <v>85</v>
      </c>
      <c r="AG4">
        <v>8</v>
      </c>
      <c r="AH4"/>
    </row>
    <row r="5" spans="1:34" x14ac:dyDescent="0.25">
      <c r="A5" t="s">
        <v>373</v>
      </c>
      <c r="B5" t="s">
        <v>124</v>
      </c>
      <c r="C5" t="s">
        <v>215</v>
      </c>
      <c r="D5" t="s">
        <v>303</v>
      </c>
      <c r="E5" s="32">
        <v>19.566666666666666</v>
      </c>
      <c r="F5" s="32">
        <v>4.0408745031232254</v>
      </c>
      <c r="G5" s="32">
        <v>3.703850085178876</v>
      </c>
      <c r="H5" s="32">
        <v>1.2994037478705283</v>
      </c>
      <c r="I5" s="32">
        <v>0.96237932992617836</v>
      </c>
      <c r="J5" s="32">
        <v>79.066444444444443</v>
      </c>
      <c r="K5" s="32">
        <v>72.472000000000008</v>
      </c>
      <c r="L5" s="32">
        <v>25.425000000000001</v>
      </c>
      <c r="M5" s="32">
        <v>18.830555555555556</v>
      </c>
      <c r="N5" s="32">
        <v>4.9111111111111114</v>
      </c>
      <c r="O5" s="32">
        <v>1.6833333333333333</v>
      </c>
      <c r="P5" s="32">
        <v>13.805555555555555</v>
      </c>
      <c r="Q5" s="32">
        <v>13.805555555555555</v>
      </c>
      <c r="R5" s="32">
        <v>0</v>
      </c>
      <c r="S5" s="32">
        <v>39.835888888888888</v>
      </c>
      <c r="T5" s="32">
        <v>39.835888888888888</v>
      </c>
      <c r="U5" s="32">
        <v>0</v>
      </c>
      <c r="V5" s="32">
        <v>0</v>
      </c>
      <c r="W5" s="32">
        <v>21.641666666666666</v>
      </c>
      <c r="X5" s="32">
        <v>1.4083333333333334</v>
      </c>
      <c r="Y5" s="32">
        <v>0</v>
      </c>
      <c r="Z5" s="32">
        <v>0</v>
      </c>
      <c r="AA5" s="32">
        <v>0.98888888888888893</v>
      </c>
      <c r="AB5" s="32">
        <v>0</v>
      </c>
      <c r="AC5" s="32">
        <v>19.244444444444444</v>
      </c>
      <c r="AD5" s="32">
        <v>0</v>
      </c>
      <c r="AE5" s="32">
        <v>0</v>
      </c>
      <c r="AF5" t="s">
        <v>21</v>
      </c>
      <c r="AG5">
        <v>8</v>
      </c>
      <c r="AH5"/>
    </row>
    <row r="6" spans="1:34" x14ac:dyDescent="0.25">
      <c r="A6" t="s">
        <v>373</v>
      </c>
      <c r="B6" t="s">
        <v>129</v>
      </c>
      <c r="C6" t="s">
        <v>237</v>
      </c>
      <c r="D6" t="s">
        <v>289</v>
      </c>
      <c r="E6" s="32">
        <v>20.333333333333332</v>
      </c>
      <c r="F6" s="32">
        <v>3.7178961748633883</v>
      </c>
      <c r="G6" s="32">
        <v>3.3554644808743168</v>
      </c>
      <c r="H6" s="32">
        <v>1.278688524590164</v>
      </c>
      <c r="I6" s="32">
        <v>0.91625683060109298</v>
      </c>
      <c r="J6" s="32">
        <v>75.597222222222229</v>
      </c>
      <c r="K6" s="32">
        <v>68.227777777777774</v>
      </c>
      <c r="L6" s="32">
        <v>26</v>
      </c>
      <c r="M6" s="32">
        <v>18.630555555555556</v>
      </c>
      <c r="N6" s="32">
        <v>5.6</v>
      </c>
      <c r="O6" s="32">
        <v>1.7694444444444444</v>
      </c>
      <c r="P6" s="32">
        <v>5.5166666666666666</v>
      </c>
      <c r="Q6" s="32">
        <v>5.5166666666666666</v>
      </c>
      <c r="R6" s="32">
        <v>0</v>
      </c>
      <c r="S6" s="32">
        <v>44.080555555555556</v>
      </c>
      <c r="T6" s="32">
        <v>44.080555555555556</v>
      </c>
      <c r="U6" s="32">
        <v>0</v>
      </c>
      <c r="V6" s="32">
        <v>0</v>
      </c>
      <c r="W6" s="32">
        <v>11.980555555555556</v>
      </c>
      <c r="X6" s="32">
        <v>4.4527777777777775</v>
      </c>
      <c r="Y6" s="32">
        <v>0</v>
      </c>
      <c r="Z6" s="32">
        <v>0</v>
      </c>
      <c r="AA6" s="32">
        <v>0.4</v>
      </c>
      <c r="AB6" s="32">
        <v>0</v>
      </c>
      <c r="AC6" s="32">
        <v>7.1277777777777782</v>
      </c>
      <c r="AD6" s="32">
        <v>0</v>
      </c>
      <c r="AE6" s="32">
        <v>0</v>
      </c>
      <c r="AF6" t="s">
        <v>26</v>
      </c>
      <c r="AG6">
        <v>8</v>
      </c>
      <c r="AH6"/>
    </row>
    <row r="7" spans="1:34" x14ac:dyDescent="0.25">
      <c r="A7" t="s">
        <v>373</v>
      </c>
      <c r="B7" t="s">
        <v>125</v>
      </c>
      <c r="C7" t="s">
        <v>228</v>
      </c>
      <c r="D7" t="s">
        <v>293</v>
      </c>
      <c r="E7" s="32">
        <v>51.333333333333336</v>
      </c>
      <c r="F7" s="32">
        <v>3.0054112554112553</v>
      </c>
      <c r="G7" s="32">
        <v>2.6838744588744592</v>
      </c>
      <c r="H7" s="32">
        <v>1.0565476190476188</v>
      </c>
      <c r="I7" s="32">
        <v>0.7419372294372294</v>
      </c>
      <c r="J7" s="32">
        <v>154.27777777777777</v>
      </c>
      <c r="K7" s="32">
        <v>137.77222222222224</v>
      </c>
      <c r="L7" s="32">
        <v>54.236111111111107</v>
      </c>
      <c r="M7" s="32">
        <v>38.086111111111109</v>
      </c>
      <c r="N7" s="32">
        <v>10.46111111111111</v>
      </c>
      <c r="O7" s="32">
        <v>5.6888888888888891</v>
      </c>
      <c r="P7" s="32">
        <v>17.286111111111111</v>
      </c>
      <c r="Q7" s="32">
        <v>16.930555555555557</v>
      </c>
      <c r="R7" s="32">
        <v>0.35555555555555557</v>
      </c>
      <c r="S7" s="32">
        <v>82.75555555555556</v>
      </c>
      <c r="T7" s="32">
        <v>82.75555555555556</v>
      </c>
      <c r="U7" s="32">
        <v>0</v>
      </c>
      <c r="V7" s="32">
        <v>0</v>
      </c>
      <c r="W7" s="32">
        <v>7.6222222222222218</v>
      </c>
      <c r="X7" s="32">
        <v>4.3638888888888889</v>
      </c>
      <c r="Y7" s="32">
        <v>0</v>
      </c>
      <c r="Z7" s="32">
        <v>0</v>
      </c>
      <c r="AA7" s="32">
        <v>2.9750000000000001</v>
      </c>
      <c r="AB7" s="32">
        <v>0</v>
      </c>
      <c r="AC7" s="32">
        <v>0.28333333333333333</v>
      </c>
      <c r="AD7" s="32">
        <v>0</v>
      </c>
      <c r="AE7" s="32">
        <v>0</v>
      </c>
      <c r="AF7" t="s">
        <v>22</v>
      </c>
      <c r="AG7">
        <v>8</v>
      </c>
      <c r="AH7"/>
    </row>
    <row r="8" spans="1:34" x14ac:dyDescent="0.25">
      <c r="A8" t="s">
        <v>373</v>
      </c>
      <c r="B8" t="s">
        <v>130</v>
      </c>
      <c r="C8" t="s">
        <v>220</v>
      </c>
      <c r="D8" t="s">
        <v>284</v>
      </c>
      <c r="E8" s="32">
        <v>28.244444444444444</v>
      </c>
      <c r="F8" s="32">
        <v>3.1045751376868607</v>
      </c>
      <c r="G8" s="32">
        <v>2.726723052714398</v>
      </c>
      <c r="H8" s="32">
        <v>0.60188827694728564</v>
      </c>
      <c r="I8" s="32">
        <v>0.22403619197482297</v>
      </c>
      <c r="J8" s="32">
        <v>87.686999999999998</v>
      </c>
      <c r="K8" s="32">
        <v>77.014777777777766</v>
      </c>
      <c r="L8" s="32">
        <v>17</v>
      </c>
      <c r="M8" s="32">
        <v>6.3277777777777775</v>
      </c>
      <c r="N8" s="32">
        <v>5.333333333333333</v>
      </c>
      <c r="O8" s="32">
        <v>5.3388888888888886</v>
      </c>
      <c r="P8" s="32">
        <v>21.305555555555557</v>
      </c>
      <c r="Q8" s="32">
        <v>21.305555555555557</v>
      </c>
      <c r="R8" s="32">
        <v>0</v>
      </c>
      <c r="S8" s="32">
        <v>49.38144444444444</v>
      </c>
      <c r="T8" s="32">
        <v>49.38144444444444</v>
      </c>
      <c r="U8" s="32">
        <v>0</v>
      </c>
      <c r="V8" s="32">
        <v>0</v>
      </c>
      <c r="W8" s="32">
        <v>3.1555555555555554</v>
      </c>
      <c r="X8" s="32">
        <v>0</v>
      </c>
      <c r="Y8" s="32">
        <v>0</v>
      </c>
      <c r="Z8" s="32">
        <v>0</v>
      </c>
      <c r="AA8" s="32">
        <v>0</v>
      </c>
      <c r="AB8" s="32">
        <v>0</v>
      </c>
      <c r="AC8" s="32">
        <v>3.1555555555555554</v>
      </c>
      <c r="AD8" s="32">
        <v>0</v>
      </c>
      <c r="AE8" s="32">
        <v>0</v>
      </c>
      <c r="AF8" t="s">
        <v>27</v>
      </c>
      <c r="AG8">
        <v>8</v>
      </c>
      <c r="AH8"/>
    </row>
    <row r="9" spans="1:34" x14ac:dyDescent="0.25">
      <c r="A9" t="s">
        <v>373</v>
      </c>
      <c r="B9" t="s">
        <v>122</v>
      </c>
      <c r="C9" t="s">
        <v>209</v>
      </c>
      <c r="D9" t="s">
        <v>291</v>
      </c>
      <c r="E9" s="32">
        <v>27.477777777777778</v>
      </c>
      <c r="F9" s="32">
        <v>2.5534775576223212</v>
      </c>
      <c r="G9" s="32">
        <v>2.3763647391831788</v>
      </c>
      <c r="H9" s="32">
        <v>0.49818034775576225</v>
      </c>
      <c r="I9" s="32">
        <v>0.32106752931661953</v>
      </c>
      <c r="J9" s="32">
        <v>70.163888888888891</v>
      </c>
      <c r="K9" s="32">
        <v>65.297222222222231</v>
      </c>
      <c r="L9" s="32">
        <v>13.68888888888889</v>
      </c>
      <c r="M9" s="32">
        <v>8.8222222222222229</v>
      </c>
      <c r="N9" s="32">
        <v>3.161111111111111</v>
      </c>
      <c r="O9" s="32">
        <v>1.7055555555555555</v>
      </c>
      <c r="P9" s="32">
        <v>25.094444444444445</v>
      </c>
      <c r="Q9" s="32">
        <v>25.094444444444445</v>
      </c>
      <c r="R9" s="32">
        <v>0</v>
      </c>
      <c r="S9" s="32">
        <v>31.380555555555556</v>
      </c>
      <c r="T9" s="32">
        <v>31.380555555555556</v>
      </c>
      <c r="U9" s="32">
        <v>0</v>
      </c>
      <c r="V9" s="32">
        <v>0</v>
      </c>
      <c r="W9" s="32">
        <v>6.8388888888888886</v>
      </c>
      <c r="X9" s="32">
        <v>0</v>
      </c>
      <c r="Y9" s="32">
        <v>0</v>
      </c>
      <c r="Z9" s="32">
        <v>0</v>
      </c>
      <c r="AA9" s="32">
        <v>0</v>
      </c>
      <c r="AB9" s="32">
        <v>0</v>
      </c>
      <c r="AC9" s="32">
        <v>6.8388888888888886</v>
      </c>
      <c r="AD9" s="32">
        <v>0</v>
      </c>
      <c r="AE9" s="32">
        <v>0</v>
      </c>
      <c r="AF9" t="s">
        <v>19</v>
      </c>
      <c r="AG9">
        <v>8</v>
      </c>
      <c r="AH9"/>
    </row>
    <row r="10" spans="1:34" x14ac:dyDescent="0.25">
      <c r="A10" t="s">
        <v>373</v>
      </c>
      <c r="B10" t="s">
        <v>105</v>
      </c>
      <c r="C10" t="s">
        <v>221</v>
      </c>
      <c r="D10" t="s">
        <v>297</v>
      </c>
      <c r="E10" s="32">
        <v>69.677777777777777</v>
      </c>
      <c r="F10" s="32">
        <v>3.1958619040025513</v>
      </c>
      <c r="G10" s="32">
        <v>3.1175251156115453</v>
      </c>
      <c r="H10" s="32">
        <v>0.78065699250518261</v>
      </c>
      <c r="I10" s="32">
        <v>0.70347631956625734</v>
      </c>
      <c r="J10" s="32">
        <v>222.68055555555554</v>
      </c>
      <c r="K10" s="32">
        <v>217.22222222222223</v>
      </c>
      <c r="L10" s="32">
        <v>54.394444444444446</v>
      </c>
      <c r="M10" s="32">
        <v>49.016666666666666</v>
      </c>
      <c r="N10" s="32">
        <v>0</v>
      </c>
      <c r="O10" s="32">
        <v>5.3777777777777782</v>
      </c>
      <c r="P10" s="32">
        <v>22.675000000000001</v>
      </c>
      <c r="Q10" s="32">
        <v>22.594444444444445</v>
      </c>
      <c r="R10" s="32">
        <v>8.0555555555555561E-2</v>
      </c>
      <c r="S10" s="32">
        <v>145.61111111111111</v>
      </c>
      <c r="T10" s="32">
        <v>145.61111111111111</v>
      </c>
      <c r="U10" s="32">
        <v>0</v>
      </c>
      <c r="V10" s="32">
        <v>0</v>
      </c>
      <c r="W10" s="32">
        <v>0</v>
      </c>
      <c r="X10" s="32">
        <v>0</v>
      </c>
      <c r="Y10" s="32">
        <v>0</v>
      </c>
      <c r="Z10" s="32">
        <v>0</v>
      </c>
      <c r="AA10" s="32">
        <v>0</v>
      </c>
      <c r="AB10" s="32">
        <v>0</v>
      </c>
      <c r="AC10" s="32">
        <v>0</v>
      </c>
      <c r="AD10" s="32">
        <v>0</v>
      </c>
      <c r="AE10" s="32">
        <v>0</v>
      </c>
      <c r="AF10" t="s">
        <v>2</v>
      </c>
      <c r="AG10">
        <v>8</v>
      </c>
      <c r="AH10"/>
    </row>
    <row r="11" spans="1:34" x14ac:dyDescent="0.25">
      <c r="A11" t="s">
        <v>373</v>
      </c>
      <c r="B11" t="s">
        <v>127</v>
      </c>
      <c r="C11" t="s">
        <v>235</v>
      </c>
      <c r="D11" t="s">
        <v>305</v>
      </c>
      <c r="E11" s="32">
        <v>19.922222222222221</v>
      </c>
      <c r="F11" s="32">
        <v>3.3658393753485778</v>
      </c>
      <c r="G11" s="32">
        <v>3.0726157278304513</v>
      </c>
      <c r="H11" s="32">
        <v>0.74609592861126606</v>
      </c>
      <c r="I11" s="32">
        <v>0.45287228109314004</v>
      </c>
      <c r="J11" s="32">
        <v>67.054999999999993</v>
      </c>
      <c r="K11" s="32">
        <v>61.213333333333324</v>
      </c>
      <c r="L11" s="32">
        <v>14.863888888888889</v>
      </c>
      <c r="M11" s="32">
        <v>9.0222222222222221</v>
      </c>
      <c r="N11" s="32">
        <v>2.4527777777777779</v>
      </c>
      <c r="O11" s="32">
        <v>3.3888888888888888</v>
      </c>
      <c r="P11" s="32">
        <v>13.258333333333333</v>
      </c>
      <c r="Q11" s="32">
        <v>13.258333333333333</v>
      </c>
      <c r="R11" s="32">
        <v>0</v>
      </c>
      <c r="S11" s="32">
        <v>38.932777777777773</v>
      </c>
      <c r="T11" s="32">
        <v>38.932777777777773</v>
      </c>
      <c r="U11" s="32">
        <v>0</v>
      </c>
      <c r="V11" s="32">
        <v>0</v>
      </c>
      <c r="W11" s="32">
        <v>14.875</v>
      </c>
      <c r="X11" s="32">
        <v>0</v>
      </c>
      <c r="Y11" s="32">
        <v>0</v>
      </c>
      <c r="Z11" s="32">
        <v>0</v>
      </c>
      <c r="AA11" s="32">
        <v>1.6277777777777778</v>
      </c>
      <c r="AB11" s="32">
        <v>0</v>
      </c>
      <c r="AC11" s="32">
        <v>13.247222222222222</v>
      </c>
      <c r="AD11" s="32">
        <v>0</v>
      </c>
      <c r="AE11" s="32">
        <v>0</v>
      </c>
      <c r="AF11" t="s">
        <v>24</v>
      </c>
      <c r="AG11">
        <v>8</v>
      </c>
      <c r="AH11"/>
    </row>
    <row r="12" spans="1:34" x14ac:dyDescent="0.25">
      <c r="A12" t="s">
        <v>373</v>
      </c>
      <c r="B12" t="s">
        <v>131</v>
      </c>
      <c r="C12" t="s">
        <v>238</v>
      </c>
      <c r="D12" t="s">
        <v>307</v>
      </c>
      <c r="E12" s="32">
        <v>40.388888888888886</v>
      </c>
      <c r="F12" s="32">
        <v>3.1649243466299861</v>
      </c>
      <c r="G12" s="32">
        <v>2.8499312242090786</v>
      </c>
      <c r="H12" s="32">
        <v>0.69580467675378277</v>
      </c>
      <c r="I12" s="32">
        <v>0.38081155433287489</v>
      </c>
      <c r="J12" s="32">
        <v>127.82777777777777</v>
      </c>
      <c r="K12" s="32">
        <v>115.10555555555555</v>
      </c>
      <c r="L12" s="32">
        <v>28.102777777777778</v>
      </c>
      <c r="M12" s="32">
        <v>15.380555555555556</v>
      </c>
      <c r="N12" s="32">
        <v>8.4333333333333336</v>
      </c>
      <c r="O12" s="32">
        <v>4.2888888888888888</v>
      </c>
      <c r="P12" s="32">
        <v>16.677777777777777</v>
      </c>
      <c r="Q12" s="32">
        <v>16.677777777777777</v>
      </c>
      <c r="R12" s="32">
        <v>0</v>
      </c>
      <c r="S12" s="32">
        <v>83.047222222222217</v>
      </c>
      <c r="T12" s="32">
        <v>83.047222222222217</v>
      </c>
      <c r="U12" s="32">
        <v>0</v>
      </c>
      <c r="V12" s="32">
        <v>0</v>
      </c>
      <c r="W12" s="32">
        <v>2.8333333333333335</v>
      </c>
      <c r="X12" s="32">
        <v>0.13333333333333333</v>
      </c>
      <c r="Y12" s="32">
        <v>0</v>
      </c>
      <c r="Z12" s="32">
        <v>0</v>
      </c>
      <c r="AA12" s="32">
        <v>0</v>
      </c>
      <c r="AB12" s="32">
        <v>0</v>
      </c>
      <c r="AC12" s="32">
        <v>2.7</v>
      </c>
      <c r="AD12" s="32">
        <v>0</v>
      </c>
      <c r="AE12" s="32">
        <v>0</v>
      </c>
      <c r="AF12" t="s">
        <v>28</v>
      </c>
      <c r="AG12">
        <v>8</v>
      </c>
      <c r="AH12"/>
    </row>
    <row r="13" spans="1:34" x14ac:dyDescent="0.25">
      <c r="A13" t="s">
        <v>373</v>
      </c>
      <c r="B13" t="s">
        <v>104</v>
      </c>
      <c r="C13" t="s">
        <v>226</v>
      </c>
      <c r="D13" t="s">
        <v>285</v>
      </c>
      <c r="E13" s="32">
        <v>44.611111111111114</v>
      </c>
      <c r="F13" s="32">
        <v>2.4742216687422167</v>
      </c>
      <c r="G13" s="32">
        <v>2.3487546699875463</v>
      </c>
      <c r="H13" s="32">
        <v>0.49458281444582808</v>
      </c>
      <c r="I13" s="32">
        <v>0.36911581569115809</v>
      </c>
      <c r="J13" s="32">
        <v>110.37777777777778</v>
      </c>
      <c r="K13" s="32">
        <v>104.78055555555555</v>
      </c>
      <c r="L13" s="32">
        <v>22.063888888888886</v>
      </c>
      <c r="M13" s="32">
        <v>16.466666666666665</v>
      </c>
      <c r="N13" s="32">
        <v>0</v>
      </c>
      <c r="O13" s="32">
        <v>5.5972222222222223</v>
      </c>
      <c r="P13" s="32">
        <v>31.027777777777779</v>
      </c>
      <c r="Q13" s="32">
        <v>31.027777777777779</v>
      </c>
      <c r="R13" s="32">
        <v>0</v>
      </c>
      <c r="S13" s="32">
        <v>57.286111111111111</v>
      </c>
      <c r="T13" s="32">
        <v>57.286111111111111</v>
      </c>
      <c r="U13" s="32">
        <v>0</v>
      </c>
      <c r="V13" s="32">
        <v>0</v>
      </c>
      <c r="W13" s="32">
        <v>0</v>
      </c>
      <c r="X13" s="32">
        <v>0</v>
      </c>
      <c r="Y13" s="32">
        <v>0</v>
      </c>
      <c r="Z13" s="32">
        <v>0</v>
      </c>
      <c r="AA13" s="32">
        <v>0</v>
      </c>
      <c r="AB13" s="32">
        <v>0</v>
      </c>
      <c r="AC13" s="32">
        <v>0</v>
      </c>
      <c r="AD13" s="32">
        <v>0</v>
      </c>
      <c r="AE13" s="32">
        <v>0</v>
      </c>
      <c r="AF13" t="s">
        <v>1</v>
      </c>
      <c r="AG13">
        <v>8</v>
      </c>
      <c r="AH13"/>
    </row>
    <row r="14" spans="1:34" x14ac:dyDescent="0.25">
      <c r="A14" t="s">
        <v>373</v>
      </c>
      <c r="B14" t="s">
        <v>114</v>
      </c>
      <c r="C14" t="s">
        <v>228</v>
      </c>
      <c r="D14" t="s">
        <v>293</v>
      </c>
      <c r="E14" s="32">
        <v>68.344444444444449</v>
      </c>
      <c r="F14" s="32">
        <v>3.4871175418631113</v>
      </c>
      <c r="G14" s="32">
        <v>3.2069484636644447</v>
      </c>
      <c r="H14" s="32">
        <v>0.83860510486099815</v>
      </c>
      <c r="I14" s="32">
        <v>0.55843602666233128</v>
      </c>
      <c r="J14" s="32">
        <v>238.32511111111111</v>
      </c>
      <c r="K14" s="32">
        <v>219.17711111111112</v>
      </c>
      <c r="L14" s="32">
        <v>57.314</v>
      </c>
      <c r="M14" s="32">
        <v>38.165999999999997</v>
      </c>
      <c r="N14" s="32">
        <v>14.031333333333334</v>
      </c>
      <c r="O14" s="32">
        <v>5.1166666666666663</v>
      </c>
      <c r="P14" s="32">
        <v>47.158333333333331</v>
      </c>
      <c r="Q14" s="32">
        <v>47.158333333333331</v>
      </c>
      <c r="R14" s="32">
        <v>0</v>
      </c>
      <c r="S14" s="32">
        <v>133.85277777777779</v>
      </c>
      <c r="T14" s="32">
        <v>133.85277777777779</v>
      </c>
      <c r="U14" s="32">
        <v>0</v>
      </c>
      <c r="V14" s="32">
        <v>0</v>
      </c>
      <c r="W14" s="32">
        <v>0</v>
      </c>
      <c r="X14" s="32">
        <v>0</v>
      </c>
      <c r="Y14" s="32">
        <v>0</v>
      </c>
      <c r="Z14" s="32">
        <v>0</v>
      </c>
      <c r="AA14" s="32">
        <v>0</v>
      </c>
      <c r="AB14" s="32">
        <v>0</v>
      </c>
      <c r="AC14" s="32">
        <v>0</v>
      </c>
      <c r="AD14" s="32">
        <v>0</v>
      </c>
      <c r="AE14" s="32">
        <v>0</v>
      </c>
      <c r="AF14" t="s">
        <v>11</v>
      </c>
      <c r="AG14">
        <v>8</v>
      </c>
      <c r="AH14"/>
    </row>
    <row r="15" spans="1:34" x14ac:dyDescent="0.25">
      <c r="A15" t="s">
        <v>373</v>
      </c>
      <c r="B15" t="s">
        <v>135</v>
      </c>
      <c r="C15" t="s">
        <v>228</v>
      </c>
      <c r="D15" t="s">
        <v>293</v>
      </c>
      <c r="E15" s="32">
        <v>53.033333333333331</v>
      </c>
      <c r="F15" s="32">
        <v>3.14320134087576</v>
      </c>
      <c r="G15" s="32">
        <v>2.866436203645506</v>
      </c>
      <c r="H15" s="32">
        <v>0.74371464487743566</v>
      </c>
      <c r="I15" s="32">
        <v>0.46694950764718207</v>
      </c>
      <c r="J15" s="32">
        <v>166.69444444444446</v>
      </c>
      <c r="K15" s="32">
        <v>152.01666666666665</v>
      </c>
      <c r="L15" s="32">
        <v>39.44166666666667</v>
      </c>
      <c r="M15" s="32">
        <v>24.763888888888889</v>
      </c>
      <c r="N15" s="32">
        <v>9.0777777777777775</v>
      </c>
      <c r="O15" s="32">
        <v>5.6</v>
      </c>
      <c r="P15" s="32">
        <v>28.830555555555556</v>
      </c>
      <c r="Q15" s="32">
        <v>28.830555555555556</v>
      </c>
      <c r="R15" s="32">
        <v>0</v>
      </c>
      <c r="S15" s="32">
        <v>98.422222222222217</v>
      </c>
      <c r="T15" s="32">
        <v>98.422222222222217</v>
      </c>
      <c r="U15" s="32">
        <v>0</v>
      </c>
      <c r="V15" s="32">
        <v>0</v>
      </c>
      <c r="W15" s="32">
        <v>0</v>
      </c>
      <c r="X15" s="32">
        <v>0</v>
      </c>
      <c r="Y15" s="32">
        <v>0</v>
      </c>
      <c r="Z15" s="32">
        <v>0</v>
      </c>
      <c r="AA15" s="32">
        <v>0</v>
      </c>
      <c r="AB15" s="32">
        <v>0</v>
      </c>
      <c r="AC15" s="32">
        <v>0</v>
      </c>
      <c r="AD15" s="32">
        <v>0</v>
      </c>
      <c r="AE15" s="32">
        <v>0</v>
      </c>
      <c r="AF15" t="s">
        <v>32</v>
      </c>
      <c r="AG15">
        <v>8</v>
      </c>
      <c r="AH15"/>
    </row>
    <row r="16" spans="1:34" x14ac:dyDescent="0.25">
      <c r="A16" t="s">
        <v>373</v>
      </c>
      <c r="B16" t="s">
        <v>113</v>
      </c>
      <c r="C16" t="s">
        <v>232</v>
      </c>
      <c r="D16" t="s">
        <v>301</v>
      </c>
      <c r="E16" s="32">
        <v>55.822222222222223</v>
      </c>
      <c r="F16" s="32">
        <v>4.3202368630573247</v>
      </c>
      <c r="G16" s="32">
        <v>4.0823785828025478</v>
      </c>
      <c r="H16" s="32">
        <v>0.73529458598726116</v>
      </c>
      <c r="I16" s="32">
        <v>0.49743630573248404</v>
      </c>
      <c r="J16" s="32">
        <v>241.16522222222221</v>
      </c>
      <c r="K16" s="32">
        <v>227.88744444444444</v>
      </c>
      <c r="L16" s="32">
        <v>41.045777777777779</v>
      </c>
      <c r="M16" s="32">
        <v>27.767999999999997</v>
      </c>
      <c r="N16" s="32">
        <v>7.9444444444444446</v>
      </c>
      <c r="O16" s="32">
        <v>5.333333333333333</v>
      </c>
      <c r="P16" s="32">
        <v>43.830555555555556</v>
      </c>
      <c r="Q16" s="32">
        <v>43.830555555555556</v>
      </c>
      <c r="R16" s="32">
        <v>0</v>
      </c>
      <c r="S16" s="32">
        <v>156.28888888888889</v>
      </c>
      <c r="T16" s="32">
        <v>156.28888888888889</v>
      </c>
      <c r="U16" s="32">
        <v>0</v>
      </c>
      <c r="V16" s="32">
        <v>0</v>
      </c>
      <c r="W16" s="32">
        <v>62.924999999999997</v>
      </c>
      <c r="X16" s="32">
        <v>5.9416666666666664</v>
      </c>
      <c r="Y16" s="32">
        <v>0</v>
      </c>
      <c r="Z16" s="32">
        <v>0</v>
      </c>
      <c r="AA16" s="32">
        <v>13.144444444444444</v>
      </c>
      <c r="AB16" s="32">
        <v>0</v>
      </c>
      <c r="AC16" s="32">
        <v>43.838888888888889</v>
      </c>
      <c r="AD16" s="32">
        <v>0</v>
      </c>
      <c r="AE16" s="32">
        <v>0</v>
      </c>
      <c r="AF16" t="s">
        <v>10</v>
      </c>
      <c r="AG16">
        <v>8</v>
      </c>
      <c r="AH16"/>
    </row>
    <row r="17" spans="1:34" x14ac:dyDescent="0.25">
      <c r="A17" t="s">
        <v>373</v>
      </c>
      <c r="B17" t="s">
        <v>121</v>
      </c>
      <c r="C17" t="s">
        <v>229</v>
      </c>
      <c r="D17" t="s">
        <v>294</v>
      </c>
      <c r="E17" s="32">
        <v>49.31111111111111</v>
      </c>
      <c r="F17" s="32">
        <v>3.0159418657052726</v>
      </c>
      <c r="G17" s="32">
        <v>2.7980509238395674</v>
      </c>
      <c r="H17" s="32">
        <v>0.56878098242451558</v>
      </c>
      <c r="I17" s="32">
        <v>0.35089004055881029</v>
      </c>
      <c r="J17" s="32">
        <v>148.71944444444443</v>
      </c>
      <c r="K17" s="32">
        <v>137.97499999999999</v>
      </c>
      <c r="L17" s="32">
        <v>28.047222222222221</v>
      </c>
      <c r="M17" s="32">
        <v>17.302777777777777</v>
      </c>
      <c r="N17" s="32">
        <v>5.5888888888888886</v>
      </c>
      <c r="O17" s="32">
        <v>5.1555555555555559</v>
      </c>
      <c r="P17" s="32">
        <v>35.536111111111111</v>
      </c>
      <c r="Q17" s="32">
        <v>35.536111111111111</v>
      </c>
      <c r="R17" s="32">
        <v>0</v>
      </c>
      <c r="S17" s="32">
        <v>85.136111111111106</v>
      </c>
      <c r="T17" s="32">
        <v>85.136111111111106</v>
      </c>
      <c r="U17" s="32">
        <v>0</v>
      </c>
      <c r="V17" s="32">
        <v>0</v>
      </c>
      <c r="W17" s="32">
        <v>11.08611111111111</v>
      </c>
      <c r="X17" s="32">
        <v>0</v>
      </c>
      <c r="Y17" s="32">
        <v>0</v>
      </c>
      <c r="Z17" s="32">
        <v>0</v>
      </c>
      <c r="AA17" s="32">
        <v>5.2361111111111107</v>
      </c>
      <c r="AB17" s="32">
        <v>0</v>
      </c>
      <c r="AC17" s="32">
        <v>5.85</v>
      </c>
      <c r="AD17" s="32">
        <v>0</v>
      </c>
      <c r="AE17" s="32">
        <v>0</v>
      </c>
      <c r="AF17" t="s">
        <v>18</v>
      </c>
      <c r="AG17">
        <v>8</v>
      </c>
      <c r="AH17"/>
    </row>
    <row r="18" spans="1:34" x14ac:dyDescent="0.25">
      <c r="A18" t="s">
        <v>373</v>
      </c>
      <c r="B18" t="s">
        <v>126</v>
      </c>
      <c r="C18" t="s">
        <v>234</v>
      </c>
      <c r="D18" t="s">
        <v>304</v>
      </c>
      <c r="E18" s="32">
        <v>37.755555555555553</v>
      </c>
      <c r="F18" s="32">
        <v>2.5615803413772809</v>
      </c>
      <c r="G18" s="32">
        <v>2.2864184814596822</v>
      </c>
      <c r="H18" s="32">
        <v>0.73881695114773405</v>
      </c>
      <c r="I18" s="32">
        <v>0.46365509123013543</v>
      </c>
      <c r="J18" s="32">
        <v>96.713888888888889</v>
      </c>
      <c r="K18" s="32">
        <v>86.324999999999989</v>
      </c>
      <c r="L18" s="32">
        <v>27.894444444444446</v>
      </c>
      <c r="M18" s="32">
        <v>17.505555555555556</v>
      </c>
      <c r="N18" s="32">
        <v>4.9666666666666668</v>
      </c>
      <c r="O18" s="32">
        <v>5.4222222222222225</v>
      </c>
      <c r="P18" s="32">
        <v>17.222222222222221</v>
      </c>
      <c r="Q18" s="32">
        <v>17.222222222222221</v>
      </c>
      <c r="R18" s="32">
        <v>0</v>
      </c>
      <c r="S18" s="32">
        <v>51.597222222222221</v>
      </c>
      <c r="T18" s="32">
        <v>51.597222222222221</v>
      </c>
      <c r="U18" s="32">
        <v>0</v>
      </c>
      <c r="V18" s="32">
        <v>0</v>
      </c>
      <c r="W18" s="32">
        <v>0.26944444444444443</v>
      </c>
      <c r="X18" s="32">
        <v>0.26944444444444443</v>
      </c>
      <c r="Y18" s="32">
        <v>0</v>
      </c>
      <c r="Z18" s="32">
        <v>0</v>
      </c>
      <c r="AA18" s="32">
        <v>0</v>
      </c>
      <c r="AB18" s="32">
        <v>0</v>
      </c>
      <c r="AC18" s="32">
        <v>0</v>
      </c>
      <c r="AD18" s="32">
        <v>0</v>
      </c>
      <c r="AE18" s="32">
        <v>0</v>
      </c>
      <c r="AF18" t="s">
        <v>23</v>
      </c>
      <c r="AG18">
        <v>8</v>
      </c>
      <c r="AH18"/>
    </row>
    <row r="19" spans="1:34" x14ac:dyDescent="0.25">
      <c r="A19" t="s">
        <v>373</v>
      </c>
      <c r="B19" t="s">
        <v>132</v>
      </c>
      <c r="C19" t="s">
        <v>228</v>
      </c>
      <c r="D19" t="s">
        <v>293</v>
      </c>
      <c r="E19" s="32">
        <v>60.333333333333336</v>
      </c>
      <c r="F19" s="32">
        <v>2.864510128913444</v>
      </c>
      <c r="G19" s="32">
        <v>2.6067753222836094</v>
      </c>
      <c r="H19" s="32">
        <v>0.76597605893186005</v>
      </c>
      <c r="I19" s="32">
        <v>0.50824125230202577</v>
      </c>
      <c r="J19" s="32">
        <v>172.82544444444446</v>
      </c>
      <c r="K19" s="32">
        <v>157.27544444444445</v>
      </c>
      <c r="L19" s="32">
        <v>46.213888888888889</v>
      </c>
      <c r="M19" s="32">
        <v>30.663888888888888</v>
      </c>
      <c r="N19" s="32">
        <v>10.533333333333333</v>
      </c>
      <c r="O19" s="32">
        <v>5.0166666666666666</v>
      </c>
      <c r="P19" s="32">
        <v>11.366666666666667</v>
      </c>
      <c r="Q19" s="32">
        <v>11.366666666666667</v>
      </c>
      <c r="R19" s="32">
        <v>0</v>
      </c>
      <c r="S19" s="32">
        <v>115.24488888888889</v>
      </c>
      <c r="T19" s="32">
        <v>115.24488888888889</v>
      </c>
      <c r="U19" s="32">
        <v>0</v>
      </c>
      <c r="V19" s="32">
        <v>0</v>
      </c>
      <c r="W19" s="32">
        <v>5.2361111111111107</v>
      </c>
      <c r="X19" s="32">
        <v>0</v>
      </c>
      <c r="Y19" s="32">
        <v>0</v>
      </c>
      <c r="Z19" s="32">
        <v>0</v>
      </c>
      <c r="AA19" s="32">
        <v>0</v>
      </c>
      <c r="AB19" s="32">
        <v>0</v>
      </c>
      <c r="AC19" s="32">
        <v>5.2361111111111107</v>
      </c>
      <c r="AD19" s="32">
        <v>0</v>
      </c>
      <c r="AE19" s="32">
        <v>0</v>
      </c>
      <c r="AF19" t="s">
        <v>29</v>
      </c>
      <c r="AG19">
        <v>8</v>
      </c>
      <c r="AH19"/>
    </row>
    <row r="20" spans="1:34" x14ac:dyDescent="0.25">
      <c r="A20" t="s">
        <v>373</v>
      </c>
      <c r="B20" t="s">
        <v>123</v>
      </c>
      <c r="C20" t="s">
        <v>205</v>
      </c>
      <c r="D20" t="s">
        <v>302</v>
      </c>
      <c r="E20" s="32">
        <v>29.866666666666667</v>
      </c>
      <c r="F20" s="32">
        <v>3.3829055059523814</v>
      </c>
      <c r="G20" s="32">
        <v>3.0679873511904763</v>
      </c>
      <c r="H20" s="32">
        <v>0.53869047619047616</v>
      </c>
      <c r="I20" s="32">
        <v>0.43191964285714285</v>
      </c>
      <c r="J20" s="32">
        <v>101.03611111111113</v>
      </c>
      <c r="K20" s="32">
        <v>91.63055555555556</v>
      </c>
      <c r="L20" s="32">
        <v>16.088888888888889</v>
      </c>
      <c r="M20" s="32">
        <v>12.9</v>
      </c>
      <c r="N20" s="32">
        <v>0</v>
      </c>
      <c r="O20" s="32">
        <v>3.1888888888888891</v>
      </c>
      <c r="P20" s="32">
        <v>23.880555555555553</v>
      </c>
      <c r="Q20" s="32">
        <v>17.663888888888888</v>
      </c>
      <c r="R20" s="32">
        <v>6.2166666666666668</v>
      </c>
      <c r="S20" s="32">
        <v>61.06666666666667</v>
      </c>
      <c r="T20" s="32">
        <v>61.06666666666667</v>
      </c>
      <c r="U20" s="32">
        <v>0</v>
      </c>
      <c r="V20" s="32">
        <v>0</v>
      </c>
      <c r="W20" s="32">
        <v>42.255555555555553</v>
      </c>
      <c r="X20" s="32">
        <v>4.3055555555555554</v>
      </c>
      <c r="Y20" s="32">
        <v>0</v>
      </c>
      <c r="Z20" s="32">
        <v>0</v>
      </c>
      <c r="AA20" s="32">
        <v>8.8611111111111107</v>
      </c>
      <c r="AB20" s="32">
        <v>0</v>
      </c>
      <c r="AC20" s="32">
        <v>29.088888888888889</v>
      </c>
      <c r="AD20" s="32">
        <v>0</v>
      </c>
      <c r="AE20" s="32">
        <v>0</v>
      </c>
      <c r="AF20" t="s">
        <v>20</v>
      </c>
      <c r="AG20">
        <v>8</v>
      </c>
      <c r="AH20"/>
    </row>
    <row r="21" spans="1:34" x14ac:dyDescent="0.25">
      <c r="A21" t="s">
        <v>373</v>
      </c>
      <c r="B21" t="s">
        <v>138</v>
      </c>
      <c r="C21" t="s">
        <v>207</v>
      </c>
      <c r="D21" t="s">
        <v>299</v>
      </c>
      <c r="E21" s="32">
        <v>39.722222222222221</v>
      </c>
      <c r="F21" s="32">
        <v>3.6363636363636367</v>
      </c>
      <c r="G21" s="32">
        <v>3.4070629370629373</v>
      </c>
      <c r="H21" s="32">
        <v>1.3548251748251749</v>
      </c>
      <c r="I21" s="32">
        <v>1.1255244755244755</v>
      </c>
      <c r="J21" s="32">
        <v>144.44444444444446</v>
      </c>
      <c r="K21" s="32">
        <v>135.33611111111111</v>
      </c>
      <c r="L21" s="32">
        <v>53.81666666666667</v>
      </c>
      <c r="M21" s="32">
        <v>44.708333333333336</v>
      </c>
      <c r="N21" s="32">
        <v>4.7222222222222223</v>
      </c>
      <c r="O21" s="32">
        <v>4.3861111111111111</v>
      </c>
      <c r="P21" s="32">
        <v>14.1</v>
      </c>
      <c r="Q21" s="32">
        <v>14.1</v>
      </c>
      <c r="R21" s="32">
        <v>0</v>
      </c>
      <c r="S21" s="32">
        <v>76.527777777777771</v>
      </c>
      <c r="T21" s="32">
        <v>76.527777777777771</v>
      </c>
      <c r="U21" s="32">
        <v>0</v>
      </c>
      <c r="V21" s="32">
        <v>0</v>
      </c>
      <c r="W21" s="32">
        <v>0</v>
      </c>
      <c r="X21" s="32">
        <v>0</v>
      </c>
      <c r="Y21" s="32">
        <v>0</v>
      </c>
      <c r="Z21" s="32">
        <v>0</v>
      </c>
      <c r="AA21" s="32">
        <v>0</v>
      </c>
      <c r="AB21" s="32">
        <v>0</v>
      </c>
      <c r="AC21" s="32">
        <v>0</v>
      </c>
      <c r="AD21" s="32">
        <v>0</v>
      </c>
      <c r="AE21" s="32">
        <v>0</v>
      </c>
      <c r="AF21" t="s">
        <v>35</v>
      </c>
      <c r="AG21">
        <v>8</v>
      </c>
      <c r="AH21"/>
    </row>
    <row r="22" spans="1:34" x14ac:dyDescent="0.25">
      <c r="A22" t="s">
        <v>373</v>
      </c>
      <c r="B22" t="s">
        <v>200</v>
      </c>
      <c r="C22" t="s">
        <v>277</v>
      </c>
      <c r="D22" t="s">
        <v>321</v>
      </c>
      <c r="E22" s="32">
        <v>44.511111111111113</v>
      </c>
      <c r="F22" s="32">
        <v>3.1134847728407387</v>
      </c>
      <c r="G22" s="32">
        <v>2.9150698951572642</v>
      </c>
      <c r="H22" s="32">
        <v>0.85490514228657011</v>
      </c>
      <c r="I22" s="32">
        <v>0.65649026460309523</v>
      </c>
      <c r="J22" s="32">
        <v>138.58466666666666</v>
      </c>
      <c r="K22" s="32">
        <v>129.75300000000001</v>
      </c>
      <c r="L22" s="32">
        <v>38.052777777777777</v>
      </c>
      <c r="M22" s="32">
        <v>29.221111111111107</v>
      </c>
      <c r="N22" s="32">
        <v>4.4216666666666669</v>
      </c>
      <c r="O22" s="32">
        <v>4.41</v>
      </c>
      <c r="P22" s="32">
        <v>13.852888888888891</v>
      </c>
      <c r="Q22" s="32">
        <v>13.852888888888891</v>
      </c>
      <c r="R22" s="32">
        <v>0</v>
      </c>
      <c r="S22" s="32">
        <v>86.679000000000002</v>
      </c>
      <c r="T22" s="32">
        <v>73.89544444444445</v>
      </c>
      <c r="U22" s="32">
        <v>6.8944444444444422</v>
      </c>
      <c r="V22" s="32">
        <v>5.8891111111111112</v>
      </c>
      <c r="W22" s="32">
        <v>0</v>
      </c>
      <c r="X22" s="32">
        <v>0</v>
      </c>
      <c r="Y22" s="32">
        <v>0</v>
      </c>
      <c r="Z22" s="32">
        <v>0</v>
      </c>
      <c r="AA22" s="32">
        <v>0</v>
      </c>
      <c r="AB22" s="32">
        <v>0</v>
      </c>
      <c r="AC22" s="32">
        <v>0</v>
      </c>
      <c r="AD22" s="32">
        <v>0</v>
      </c>
      <c r="AE22" s="32">
        <v>0</v>
      </c>
      <c r="AF22" t="s">
        <v>99</v>
      </c>
      <c r="AG22">
        <v>8</v>
      </c>
      <c r="AH22"/>
    </row>
    <row r="23" spans="1:34" x14ac:dyDescent="0.25">
      <c r="A23" t="s">
        <v>373</v>
      </c>
      <c r="B23" t="s">
        <v>133</v>
      </c>
      <c r="C23" t="s">
        <v>212</v>
      </c>
      <c r="D23" t="s">
        <v>308</v>
      </c>
      <c r="E23" s="32">
        <v>58.444444444444443</v>
      </c>
      <c r="F23" s="32">
        <v>4.489730038022814</v>
      </c>
      <c r="G23" s="32">
        <v>4.0608326996197723</v>
      </c>
      <c r="H23" s="32">
        <v>1.5268307984790879</v>
      </c>
      <c r="I23" s="32">
        <v>1.097933460076046</v>
      </c>
      <c r="J23" s="32">
        <v>262.39977777777779</v>
      </c>
      <c r="K23" s="32">
        <v>237.33311111111112</v>
      </c>
      <c r="L23" s="32">
        <v>89.234777777777794</v>
      </c>
      <c r="M23" s="32">
        <v>64.168111111111131</v>
      </c>
      <c r="N23" s="32">
        <v>20.266666666666666</v>
      </c>
      <c r="O23" s="32">
        <v>4.8</v>
      </c>
      <c r="P23" s="32">
        <v>10.578333333333331</v>
      </c>
      <c r="Q23" s="32">
        <v>10.578333333333331</v>
      </c>
      <c r="R23" s="32">
        <v>0</v>
      </c>
      <c r="S23" s="32">
        <v>162.58666666666664</v>
      </c>
      <c r="T23" s="32">
        <v>131.51055555555556</v>
      </c>
      <c r="U23" s="32">
        <v>21.187777777777782</v>
      </c>
      <c r="V23" s="32">
        <v>9.8883333333333354</v>
      </c>
      <c r="W23" s="32">
        <v>0</v>
      </c>
      <c r="X23" s="32">
        <v>0</v>
      </c>
      <c r="Y23" s="32">
        <v>0</v>
      </c>
      <c r="Z23" s="32">
        <v>0</v>
      </c>
      <c r="AA23" s="32">
        <v>0</v>
      </c>
      <c r="AB23" s="32">
        <v>0</v>
      </c>
      <c r="AC23" s="32">
        <v>0</v>
      </c>
      <c r="AD23" s="32">
        <v>0</v>
      </c>
      <c r="AE23" s="32">
        <v>0</v>
      </c>
      <c r="AF23" t="s">
        <v>30</v>
      </c>
      <c r="AG23">
        <v>8</v>
      </c>
      <c r="AH23"/>
    </row>
    <row r="24" spans="1:34" x14ac:dyDescent="0.25">
      <c r="A24" t="s">
        <v>373</v>
      </c>
      <c r="B24" t="s">
        <v>145</v>
      </c>
      <c r="C24" t="s">
        <v>206</v>
      </c>
      <c r="D24" t="s">
        <v>313</v>
      </c>
      <c r="E24" s="32">
        <v>46.466666666666669</v>
      </c>
      <c r="F24" s="32">
        <v>3.3547441415590624</v>
      </c>
      <c r="G24" s="32">
        <v>3.023228120516499</v>
      </c>
      <c r="H24" s="32">
        <v>0.79763271162123384</v>
      </c>
      <c r="I24" s="32">
        <v>0.57615973218555716</v>
      </c>
      <c r="J24" s="32">
        <v>155.88377777777777</v>
      </c>
      <c r="K24" s="32">
        <v>140.47933333333333</v>
      </c>
      <c r="L24" s="32">
        <v>37.063333333333333</v>
      </c>
      <c r="M24" s="32">
        <v>26.772222222222226</v>
      </c>
      <c r="N24" s="32">
        <v>5.6711111111111112</v>
      </c>
      <c r="O24" s="32">
        <v>4.62</v>
      </c>
      <c r="P24" s="32">
        <v>13.983333333333334</v>
      </c>
      <c r="Q24" s="32">
        <v>8.870000000000001</v>
      </c>
      <c r="R24" s="32">
        <v>5.1133333333333342</v>
      </c>
      <c r="S24" s="32">
        <v>104.83711111111111</v>
      </c>
      <c r="T24" s="32">
        <v>95.818222222222218</v>
      </c>
      <c r="U24" s="32">
        <v>9.0188888888888918</v>
      </c>
      <c r="V24" s="32">
        <v>0</v>
      </c>
      <c r="W24" s="32">
        <v>20.113222222222216</v>
      </c>
      <c r="X24" s="32">
        <v>0</v>
      </c>
      <c r="Y24" s="32">
        <v>0</v>
      </c>
      <c r="Z24" s="32">
        <v>0</v>
      </c>
      <c r="AA24" s="32">
        <v>0</v>
      </c>
      <c r="AB24" s="32">
        <v>0</v>
      </c>
      <c r="AC24" s="32">
        <v>20.113222222222216</v>
      </c>
      <c r="AD24" s="32">
        <v>0</v>
      </c>
      <c r="AE24" s="32">
        <v>0</v>
      </c>
      <c r="AF24" t="s">
        <v>44</v>
      </c>
      <c r="AG24">
        <v>8</v>
      </c>
      <c r="AH24"/>
    </row>
    <row r="25" spans="1:34" x14ac:dyDescent="0.25">
      <c r="A25" t="s">
        <v>373</v>
      </c>
      <c r="B25" t="s">
        <v>108</v>
      </c>
      <c r="C25" t="s">
        <v>229</v>
      </c>
      <c r="D25" t="s">
        <v>294</v>
      </c>
      <c r="E25" s="32">
        <v>44.388888888888886</v>
      </c>
      <c r="F25" s="32">
        <v>4.258578222778473</v>
      </c>
      <c r="G25" s="32">
        <v>3.8045406758448062</v>
      </c>
      <c r="H25" s="32">
        <v>1.4899924906132667</v>
      </c>
      <c r="I25" s="32">
        <v>1.0359549436795996</v>
      </c>
      <c r="J25" s="32">
        <v>189.03355555555555</v>
      </c>
      <c r="K25" s="32">
        <v>168.87933333333334</v>
      </c>
      <c r="L25" s="32">
        <v>66.139111111111106</v>
      </c>
      <c r="M25" s="32">
        <v>45.984888888888889</v>
      </c>
      <c r="N25" s="32">
        <v>15.009777777777774</v>
      </c>
      <c r="O25" s="32">
        <v>5.1444444444444448</v>
      </c>
      <c r="P25" s="32">
        <v>18.290222222222226</v>
      </c>
      <c r="Q25" s="32">
        <v>18.290222222222226</v>
      </c>
      <c r="R25" s="32">
        <v>0</v>
      </c>
      <c r="S25" s="32">
        <v>104.60422222222222</v>
      </c>
      <c r="T25" s="32">
        <v>78.383222222222216</v>
      </c>
      <c r="U25" s="32">
        <v>0</v>
      </c>
      <c r="V25" s="32">
        <v>26.221</v>
      </c>
      <c r="W25" s="32">
        <v>4.8111111111111109</v>
      </c>
      <c r="X25" s="32">
        <v>0.72777777777777775</v>
      </c>
      <c r="Y25" s="32">
        <v>0</v>
      </c>
      <c r="Z25" s="32">
        <v>0</v>
      </c>
      <c r="AA25" s="32">
        <v>2.8944444444444444</v>
      </c>
      <c r="AB25" s="32">
        <v>0</v>
      </c>
      <c r="AC25" s="32">
        <v>1.1888888888888889</v>
      </c>
      <c r="AD25" s="32">
        <v>0</v>
      </c>
      <c r="AE25" s="32">
        <v>0</v>
      </c>
      <c r="AF25" t="s">
        <v>5</v>
      </c>
      <c r="AG25">
        <v>8</v>
      </c>
      <c r="AH25"/>
    </row>
    <row r="26" spans="1:34" x14ac:dyDescent="0.25">
      <c r="A26" t="s">
        <v>373</v>
      </c>
      <c r="B26" t="s">
        <v>116</v>
      </c>
      <c r="C26" t="s">
        <v>219</v>
      </c>
      <c r="D26" t="s">
        <v>291</v>
      </c>
      <c r="E26" s="32">
        <v>71</v>
      </c>
      <c r="F26" s="32">
        <v>3.6627777777777766</v>
      </c>
      <c r="G26" s="32">
        <v>3.3610876369327061</v>
      </c>
      <c r="H26" s="32">
        <v>1.2683708920187791</v>
      </c>
      <c r="I26" s="32">
        <v>0.96668075117370889</v>
      </c>
      <c r="J26" s="32">
        <v>260.05722222222215</v>
      </c>
      <c r="K26" s="32">
        <v>238.63722222222214</v>
      </c>
      <c r="L26" s="32">
        <v>90.054333333333318</v>
      </c>
      <c r="M26" s="32">
        <v>68.634333333333331</v>
      </c>
      <c r="N26" s="32">
        <v>17.02</v>
      </c>
      <c r="O26" s="32">
        <v>4.3999999999999959</v>
      </c>
      <c r="P26" s="32">
        <v>10.684444444444445</v>
      </c>
      <c r="Q26" s="32">
        <v>10.684444444444445</v>
      </c>
      <c r="R26" s="32">
        <v>0</v>
      </c>
      <c r="S26" s="32">
        <v>159.31844444444437</v>
      </c>
      <c r="T26" s="32">
        <v>152.87177777777771</v>
      </c>
      <c r="U26" s="32">
        <v>0</v>
      </c>
      <c r="V26" s="32">
        <v>6.4466666666666681</v>
      </c>
      <c r="W26" s="32">
        <v>13.097999999999999</v>
      </c>
      <c r="X26" s="32">
        <v>1.883</v>
      </c>
      <c r="Y26" s="32">
        <v>0</v>
      </c>
      <c r="Z26" s="32">
        <v>0</v>
      </c>
      <c r="AA26" s="32">
        <v>4.8444444444444441</v>
      </c>
      <c r="AB26" s="32">
        <v>0</v>
      </c>
      <c r="AC26" s="32">
        <v>6.3705555555555557</v>
      </c>
      <c r="AD26" s="32">
        <v>0</v>
      </c>
      <c r="AE26" s="32">
        <v>0</v>
      </c>
      <c r="AF26" t="s">
        <v>13</v>
      </c>
      <c r="AG26">
        <v>8</v>
      </c>
      <c r="AH26"/>
    </row>
    <row r="27" spans="1:34" x14ac:dyDescent="0.25">
      <c r="A27" t="s">
        <v>373</v>
      </c>
      <c r="B27" t="s">
        <v>197</v>
      </c>
      <c r="C27" t="s">
        <v>224</v>
      </c>
      <c r="D27" t="s">
        <v>296</v>
      </c>
      <c r="E27" s="32">
        <v>29.911111111111111</v>
      </c>
      <c r="F27" s="32">
        <v>3.964052748885587</v>
      </c>
      <c r="G27" s="32">
        <v>3.680397473997028</v>
      </c>
      <c r="H27" s="32">
        <v>0.78061664190193158</v>
      </c>
      <c r="I27" s="32">
        <v>0.5660178306092124</v>
      </c>
      <c r="J27" s="32">
        <v>118.56922222222222</v>
      </c>
      <c r="K27" s="32">
        <v>110.08477777777777</v>
      </c>
      <c r="L27" s="32">
        <v>23.34911111111111</v>
      </c>
      <c r="M27" s="32">
        <v>16.93022222222222</v>
      </c>
      <c r="N27" s="32">
        <v>1.7077777777777781</v>
      </c>
      <c r="O27" s="32">
        <v>4.7111111111111112</v>
      </c>
      <c r="P27" s="32">
        <v>31.670777777777765</v>
      </c>
      <c r="Q27" s="32">
        <v>29.60522222222221</v>
      </c>
      <c r="R27" s="32">
        <v>2.065555555555556</v>
      </c>
      <c r="S27" s="32">
        <v>63.549333333333337</v>
      </c>
      <c r="T27" s="32">
        <v>40.881555555555565</v>
      </c>
      <c r="U27" s="32">
        <v>0</v>
      </c>
      <c r="V27" s="32">
        <v>22.667777777777768</v>
      </c>
      <c r="W27" s="32">
        <v>22.755555555555553</v>
      </c>
      <c r="X27" s="32">
        <v>5.6</v>
      </c>
      <c r="Y27" s="32">
        <v>0</v>
      </c>
      <c r="Z27" s="32">
        <v>0</v>
      </c>
      <c r="AA27" s="32">
        <v>6.0444444444444443</v>
      </c>
      <c r="AB27" s="32">
        <v>0</v>
      </c>
      <c r="AC27" s="32">
        <v>11.111111111111111</v>
      </c>
      <c r="AD27" s="32">
        <v>0</v>
      </c>
      <c r="AE27" s="32">
        <v>0</v>
      </c>
      <c r="AF27" t="s">
        <v>96</v>
      </c>
      <c r="AG27">
        <v>8</v>
      </c>
      <c r="AH27"/>
    </row>
    <row r="28" spans="1:34" x14ac:dyDescent="0.25">
      <c r="A28" t="s">
        <v>373</v>
      </c>
      <c r="B28" t="s">
        <v>137</v>
      </c>
      <c r="C28" t="s">
        <v>232</v>
      </c>
      <c r="D28" t="s">
        <v>301</v>
      </c>
      <c r="E28" s="32">
        <v>94.077777777777783</v>
      </c>
      <c r="F28" s="32">
        <v>4.9041750324790367</v>
      </c>
      <c r="G28" s="32">
        <v>4.3579366954056935</v>
      </c>
      <c r="H28" s="32">
        <v>1.6513782921932214</v>
      </c>
      <c r="I28" s="32">
        <v>1.1051399551198775</v>
      </c>
      <c r="J28" s="32">
        <v>461.37388888888898</v>
      </c>
      <c r="K28" s="32">
        <v>409.98500000000007</v>
      </c>
      <c r="L28" s="32">
        <v>155.35800000000006</v>
      </c>
      <c r="M28" s="32">
        <v>103.96911111111115</v>
      </c>
      <c r="N28" s="32">
        <v>45.166666666666679</v>
      </c>
      <c r="O28" s="32">
        <v>6.2222222222222223</v>
      </c>
      <c r="P28" s="32">
        <v>38.627777777777787</v>
      </c>
      <c r="Q28" s="32">
        <v>38.627777777777787</v>
      </c>
      <c r="R28" s="32">
        <v>0</v>
      </c>
      <c r="S28" s="32">
        <v>267.38811111111113</v>
      </c>
      <c r="T28" s="32">
        <v>267.38811111111113</v>
      </c>
      <c r="U28" s="32">
        <v>0</v>
      </c>
      <c r="V28" s="32">
        <v>0</v>
      </c>
      <c r="W28" s="32">
        <v>0</v>
      </c>
      <c r="X28" s="32">
        <v>0</v>
      </c>
      <c r="Y28" s="32">
        <v>0</v>
      </c>
      <c r="Z28" s="32">
        <v>0</v>
      </c>
      <c r="AA28" s="32">
        <v>0</v>
      </c>
      <c r="AB28" s="32">
        <v>0</v>
      </c>
      <c r="AC28" s="32">
        <v>0</v>
      </c>
      <c r="AD28" s="32">
        <v>0</v>
      </c>
      <c r="AE28" s="32">
        <v>0</v>
      </c>
      <c r="AF28" t="s">
        <v>34</v>
      </c>
      <c r="AG28">
        <v>8</v>
      </c>
      <c r="AH28"/>
    </row>
    <row r="29" spans="1:34" x14ac:dyDescent="0.25">
      <c r="A29" t="s">
        <v>373</v>
      </c>
      <c r="B29" t="s">
        <v>106</v>
      </c>
      <c r="C29" t="s">
        <v>227</v>
      </c>
      <c r="D29" t="s">
        <v>298</v>
      </c>
      <c r="E29" s="32">
        <v>27.044444444444444</v>
      </c>
      <c r="F29" s="32">
        <v>5.124437140509448</v>
      </c>
      <c r="G29" s="32">
        <v>4.7541002465078055</v>
      </c>
      <c r="H29" s="32">
        <v>0.7669145439605588</v>
      </c>
      <c r="I29" s="32">
        <v>0.39657764995891548</v>
      </c>
      <c r="J29" s="32">
        <v>138.58755555555553</v>
      </c>
      <c r="K29" s="32">
        <v>128.57199999999997</v>
      </c>
      <c r="L29" s="32">
        <v>20.74077777777778</v>
      </c>
      <c r="M29" s="32">
        <v>10.725222222222225</v>
      </c>
      <c r="N29" s="32">
        <v>5.3044444444444432</v>
      </c>
      <c r="O29" s="32">
        <v>4.7111111111111112</v>
      </c>
      <c r="P29" s="32">
        <v>21.770000000000003</v>
      </c>
      <c r="Q29" s="32">
        <v>21.770000000000003</v>
      </c>
      <c r="R29" s="32">
        <v>0</v>
      </c>
      <c r="S29" s="32">
        <v>96.076777777777735</v>
      </c>
      <c r="T29" s="32">
        <v>89.287333333333294</v>
      </c>
      <c r="U29" s="32">
        <v>0</v>
      </c>
      <c r="V29" s="32">
        <v>6.7894444444444426</v>
      </c>
      <c r="W29" s="32">
        <v>16.544444444444444</v>
      </c>
      <c r="X29" s="32">
        <v>0</v>
      </c>
      <c r="Y29" s="32">
        <v>0</v>
      </c>
      <c r="Z29" s="32">
        <v>0</v>
      </c>
      <c r="AA29" s="32">
        <v>16.544444444444444</v>
      </c>
      <c r="AB29" s="32">
        <v>0</v>
      </c>
      <c r="AC29" s="32">
        <v>0</v>
      </c>
      <c r="AD29" s="32">
        <v>0</v>
      </c>
      <c r="AE29" s="32">
        <v>0</v>
      </c>
      <c r="AF29" t="s">
        <v>3</v>
      </c>
      <c r="AG29">
        <v>8</v>
      </c>
      <c r="AH29"/>
    </row>
    <row r="30" spans="1:34" x14ac:dyDescent="0.25">
      <c r="A30" t="s">
        <v>373</v>
      </c>
      <c r="B30" t="s">
        <v>140</v>
      </c>
      <c r="C30" t="s">
        <v>241</v>
      </c>
      <c r="D30" t="s">
        <v>309</v>
      </c>
      <c r="E30" s="32">
        <v>169.77777777777777</v>
      </c>
      <c r="F30" s="32">
        <v>3.2907742146596854</v>
      </c>
      <c r="G30" s="32">
        <v>2.90691557591623</v>
      </c>
      <c r="H30" s="32">
        <v>0.97570418848167562</v>
      </c>
      <c r="I30" s="32">
        <v>0.59184554973822001</v>
      </c>
      <c r="J30" s="32">
        <v>558.70033333333322</v>
      </c>
      <c r="K30" s="32">
        <v>493.52966666666657</v>
      </c>
      <c r="L30" s="32">
        <v>165.65288888888892</v>
      </c>
      <c r="M30" s="32">
        <v>100.48222222222223</v>
      </c>
      <c r="N30" s="32">
        <v>54.237333333333339</v>
      </c>
      <c r="O30" s="32">
        <v>10.933333333333334</v>
      </c>
      <c r="P30" s="32">
        <v>36.328777777777788</v>
      </c>
      <c r="Q30" s="32">
        <v>36.328777777777788</v>
      </c>
      <c r="R30" s="32">
        <v>0</v>
      </c>
      <c r="S30" s="32">
        <v>356.71866666666654</v>
      </c>
      <c r="T30" s="32">
        <v>52.138000000000012</v>
      </c>
      <c r="U30" s="32">
        <v>22.517555555555546</v>
      </c>
      <c r="V30" s="32">
        <v>282.06311111111097</v>
      </c>
      <c r="W30" s="32">
        <v>5.5633333333333335</v>
      </c>
      <c r="X30" s="32">
        <v>5.1333333333333337</v>
      </c>
      <c r="Y30" s="32">
        <v>0</v>
      </c>
      <c r="Z30" s="32">
        <v>0</v>
      </c>
      <c r="AA30" s="32">
        <v>0</v>
      </c>
      <c r="AB30" s="32">
        <v>0</v>
      </c>
      <c r="AC30" s="32">
        <v>0.43000000000000005</v>
      </c>
      <c r="AD30" s="32">
        <v>0</v>
      </c>
      <c r="AE30" s="32">
        <v>0</v>
      </c>
      <c r="AF30" t="s">
        <v>37</v>
      </c>
      <c r="AG30">
        <v>8</v>
      </c>
      <c r="AH30"/>
    </row>
    <row r="31" spans="1:34" x14ac:dyDescent="0.25">
      <c r="A31" t="s">
        <v>373</v>
      </c>
      <c r="B31" t="s">
        <v>189</v>
      </c>
      <c r="C31" t="s">
        <v>270</v>
      </c>
      <c r="D31" t="s">
        <v>328</v>
      </c>
      <c r="E31" s="32">
        <v>29.455555555555556</v>
      </c>
      <c r="F31" s="32">
        <v>3.005831761599397</v>
      </c>
      <c r="G31" s="32">
        <v>3.005831761599397</v>
      </c>
      <c r="H31" s="32">
        <v>0.58126744624669946</v>
      </c>
      <c r="I31" s="32">
        <v>0.58126744624669946</v>
      </c>
      <c r="J31" s="32">
        <v>88.538444444444465</v>
      </c>
      <c r="K31" s="32">
        <v>88.538444444444465</v>
      </c>
      <c r="L31" s="32">
        <v>17.12155555555556</v>
      </c>
      <c r="M31" s="32">
        <v>17.12155555555556</v>
      </c>
      <c r="N31" s="32">
        <v>0</v>
      </c>
      <c r="O31" s="32">
        <v>0</v>
      </c>
      <c r="P31" s="32">
        <v>20.164000000000001</v>
      </c>
      <c r="Q31" s="32">
        <v>20.164000000000001</v>
      </c>
      <c r="R31" s="32">
        <v>0</v>
      </c>
      <c r="S31" s="32">
        <v>51.252888888888904</v>
      </c>
      <c r="T31" s="32">
        <v>51.252888888888904</v>
      </c>
      <c r="U31" s="32">
        <v>0</v>
      </c>
      <c r="V31" s="32">
        <v>0</v>
      </c>
      <c r="W31" s="32">
        <v>28.227666666666664</v>
      </c>
      <c r="X31" s="32">
        <v>0.71111111111111114</v>
      </c>
      <c r="Y31" s="32">
        <v>0</v>
      </c>
      <c r="Z31" s="32">
        <v>0</v>
      </c>
      <c r="AA31" s="32">
        <v>14.741777777777781</v>
      </c>
      <c r="AB31" s="32">
        <v>0</v>
      </c>
      <c r="AC31" s="32">
        <v>12.774777777777773</v>
      </c>
      <c r="AD31" s="32">
        <v>0</v>
      </c>
      <c r="AE31" s="32">
        <v>0</v>
      </c>
      <c r="AF31" t="s">
        <v>88</v>
      </c>
      <c r="AG31">
        <v>8</v>
      </c>
      <c r="AH31"/>
    </row>
    <row r="32" spans="1:34" x14ac:dyDescent="0.25">
      <c r="A32" t="s">
        <v>373</v>
      </c>
      <c r="B32" t="s">
        <v>185</v>
      </c>
      <c r="C32" t="s">
        <v>210</v>
      </c>
      <c r="D32" t="s">
        <v>301</v>
      </c>
      <c r="E32" s="32">
        <v>56.9</v>
      </c>
      <c r="F32" s="32">
        <v>3.9819175942198788</v>
      </c>
      <c r="G32" s="32">
        <v>3.5850615114235498</v>
      </c>
      <c r="H32" s="32">
        <v>0.73036516305409094</v>
      </c>
      <c r="I32" s="32">
        <v>0.33350908025776199</v>
      </c>
      <c r="J32" s="32">
        <v>226.57111111111109</v>
      </c>
      <c r="K32" s="32">
        <v>203.98999999999998</v>
      </c>
      <c r="L32" s="32">
        <v>41.557777777777773</v>
      </c>
      <c r="M32" s="32">
        <v>18.976666666666656</v>
      </c>
      <c r="N32" s="32">
        <v>17.33666666666667</v>
      </c>
      <c r="O32" s="32">
        <v>5.2444444444444445</v>
      </c>
      <c r="P32" s="32">
        <v>37.401111111111113</v>
      </c>
      <c r="Q32" s="32">
        <v>37.401111111111113</v>
      </c>
      <c r="R32" s="32">
        <v>0</v>
      </c>
      <c r="S32" s="32">
        <v>147.61222222222221</v>
      </c>
      <c r="T32" s="32">
        <v>147.61222222222221</v>
      </c>
      <c r="U32" s="32">
        <v>0</v>
      </c>
      <c r="V32" s="32">
        <v>0</v>
      </c>
      <c r="W32" s="32">
        <v>1.3111111111111111</v>
      </c>
      <c r="X32" s="32">
        <v>1.3111111111111111</v>
      </c>
      <c r="Y32" s="32">
        <v>0</v>
      </c>
      <c r="Z32" s="32">
        <v>0</v>
      </c>
      <c r="AA32" s="32">
        <v>0</v>
      </c>
      <c r="AB32" s="32">
        <v>0</v>
      </c>
      <c r="AC32" s="32">
        <v>0</v>
      </c>
      <c r="AD32" s="32">
        <v>0</v>
      </c>
      <c r="AE32" s="32">
        <v>0</v>
      </c>
      <c r="AF32" t="s">
        <v>84</v>
      </c>
      <c r="AG32">
        <v>8</v>
      </c>
      <c r="AH32"/>
    </row>
    <row r="33" spans="1:34" x14ac:dyDescent="0.25">
      <c r="A33" t="s">
        <v>373</v>
      </c>
      <c r="B33" t="s">
        <v>159</v>
      </c>
      <c r="C33" t="s">
        <v>232</v>
      </c>
      <c r="D33" t="s">
        <v>301</v>
      </c>
      <c r="E33" s="32">
        <v>37.666666666666664</v>
      </c>
      <c r="F33" s="32">
        <v>3.0694395280236</v>
      </c>
      <c r="G33" s="32">
        <v>2.8465781710914464</v>
      </c>
      <c r="H33" s="32">
        <v>0.74448377581120961</v>
      </c>
      <c r="I33" s="32">
        <v>0.64772861356932165</v>
      </c>
      <c r="J33" s="32">
        <v>115.61555555555559</v>
      </c>
      <c r="K33" s="32">
        <v>107.22111111111114</v>
      </c>
      <c r="L33" s="32">
        <v>28.042222222222225</v>
      </c>
      <c r="M33" s="32">
        <v>24.39777777777778</v>
      </c>
      <c r="N33" s="32">
        <v>0</v>
      </c>
      <c r="O33" s="32">
        <v>3.6444444444444444</v>
      </c>
      <c r="P33" s="32">
        <v>23.332222222222221</v>
      </c>
      <c r="Q33" s="32">
        <v>18.582222222222221</v>
      </c>
      <c r="R33" s="32">
        <v>4.75</v>
      </c>
      <c r="S33" s="32">
        <v>64.241111111111138</v>
      </c>
      <c r="T33" s="32">
        <v>64.241111111111138</v>
      </c>
      <c r="U33" s="32">
        <v>0</v>
      </c>
      <c r="V33" s="32">
        <v>0</v>
      </c>
      <c r="W33" s="32">
        <v>0</v>
      </c>
      <c r="X33" s="32">
        <v>0</v>
      </c>
      <c r="Y33" s="32">
        <v>0</v>
      </c>
      <c r="Z33" s="32">
        <v>0</v>
      </c>
      <c r="AA33" s="32">
        <v>0</v>
      </c>
      <c r="AB33" s="32">
        <v>0</v>
      </c>
      <c r="AC33" s="32">
        <v>0</v>
      </c>
      <c r="AD33" s="32">
        <v>0</v>
      </c>
      <c r="AE33" s="32">
        <v>0</v>
      </c>
      <c r="AF33" t="s">
        <v>58</v>
      </c>
      <c r="AG33">
        <v>8</v>
      </c>
      <c r="AH33"/>
    </row>
    <row r="34" spans="1:34" x14ac:dyDescent="0.25">
      <c r="A34" t="s">
        <v>373</v>
      </c>
      <c r="B34" t="s">
        <v>102</v>
      </c>
      <c r="C34" t="s">
        <v>203</v>
      </c>
      <c r="D34" t="s">
        <v>287</v>
      </c>
      <c r="E34" s="32">
        <v>48.144444444444446</v>
      </c>
      <c r="F34" s="32">
        <v>4.0618324486498967</v>
      </c>
      <c r="G34" s="32">
        <v>3.5373921070851613</v>
      </c>
      <c r="H34" s="32">
        <v>1.2654996538195249</v>
      </c>
      <c r="I34" s="32">
        <v>0.74105931225478927</v>
      </c>
      <c r="J34" s="32">
        <v>195.55466666666669</v>
      </c>
      <c r="K34" s="32">
        <v>170.30577777777782</v>
      </c>
      <c r="L34" s="32">
        <v>60.926777777777794</v>
      </c>
      <c r="M34" s="32">
        <v>35.677888888888909</v>
      </c>
      <c r="N34" s="32">
        <v>19.668333333333326</v>
      </c>
      <c r="O34" s="32">
        <v>5.5805555555555575</v>
      </c>
      <c r="P34" s="32">
        <v>11.081666666666667</v>
      </c>
      <c r="Q34" s="32">
        <v>11.081666666666667</v>
      </c>
      <c r="R34" s="32">
        <v>0</v>
      </c>
      <c r="S34" s="32">
        <v>123.54622222222226</v>
      </c>
      <c r="T34" s="32">
        <v>118.76566666666669</v>
      </c>
      <c r="U34" s="32">
        <v>3.969444444444445</v>
      </c>
      <c r="V34" s="32">
        <v>0.81111111111111101</v>
      </c>
      <c r="W34" s="32">
        <v>0</v>
      </c>
      <c r="X34" s="32">
        <v>0</v>
      </c>
      <c r="Y34" s="32">
        <v>0</v>
      </c>
      <c r="Z34" s="32">
        <v>0</v>
      </c>
      <c r="AA34" s="32">
        <v>0</v>
      </c>
      <c r="AB34" s="32">
        <v>0</v>
      </c>
      <c r="AC34" s="32">
        <v>0</v>
      </c>
      <c r="AD34" s="32">
        <v>0</v>
      </c>
      <c r="AE34" s="32">
        <v>0</v>
      </c>
      <c r="AF34" t="s">
        <v>43</v>
      </c>
      <c r="AG34">
        <v>8</v>
      </c>
      <c r="AH34"/>
    </row>
    <row r="35" spans="1:34" x14ac:dyDescent="0.25">
      <c r="A35" t="s">
        <v>373</v>
      </c>
      <c r="B35" t="s">
        <v>101</v>
      </c>
      <c r="C35" t="s">
        <v>214</v>
      </c>
      <c r="D35" t="s">
        <v>310</v>
      </c>
      <c r="E35" s="32">
        <v>44.911111111111111</v>
      </c>
      <c r="F35" s="32">
        <v>3.4128649183572497</v>
      </c>
      <c r="G35" s="32">
        <v>3.069203364670956</v>
      </c>
      <c r="H35" s="32">
        <v>0.7927189510143493</v>
      </c>
      <c r="I35" s="32">
        <v>0.44905739732805544</v>
      </c>
      <c r="J35" s="32">
        <v>153.2755555555556</v>
      </c>
      <c r="K35" s="32">
        <v>137.84133333333338</v>
      </c>
      <c r="L35" s="32">
        <v>35.601888888888887</v>
      </c>
      <c r="M35" s="32">
        <v>20.167666666666669</v>
      </c>
      <c r="N35" s="32">
        <v>10.634222222222222</v>
      </c>
      <c r="O35" s="32">
        <v>4.8</v>
      </c>
      <c r="P35" s="32">
        <v>18.965222222222227</v>
      </c>
      <c r="Q35" s="32">
        <v>18.965222222222227</v>
      </c>
      <c r="R35" s="32">
        <v>0</v>
      </c>
      <c r="S35" s="32">
        <v>98.708444444444481</v>
      </c>
      <c r="T35" s="32">
        <v>91.947444444444471</v>
      </c>
      <c r="U35" s="32">
        <v>1.723888888888889</v>
      </c>
      <c r="V35" s="32">
        <v>5.0371111111111109</v>
      </c>
      <c r="W35" s="32">
        <v>0</v>
      </c>
      <c r="X35" s="32">
        <v>0</v>
      </c>
      <c r="Y35" s="32">
        <v>0</v>
      </c>
      <c r="Z35" s="32">
        <v>0</v>
      </c>
      <c r="AA35" s="32">
        <v>0</v>
      </c>
      <c r="AB35" s="32">
        <v>0</v>
      </c>
      <c r="AC35" s="32">
        <v>0</v>
      </c>
      <c r="AD35" s="32">
        <v>0</v>
      </c>
      <c r="AE35" s="32">
        <v>0</v>
      </c>
      <c r="AF35" t="s">
        <v>38</v>
      </c>
      <c r="AG35">
        <v>8</v>
      </c>
      <c r="AH35"/>
    </row>
    <row r="36" spans="1:34" x14ac:dyDescent="0.25">
      <c r="A36" t="s">
        <v>373</v>
      </c>
      <c r="B36" t="s">
        <v>142</v>
      </c>
      <c r="C36" t="s">
        <v>219</v>
      </c>
      <c r="D36" t="s">
        <v>291</v>
      </c>
      <c r="E36" s="32">
        <v>80.555555555555557</v>
      </c>
      <c r="F36" s="32">
        <v>3.2993337931034485</v>
      </c>
      <c r="G36" s="32">
        <v>3.0328096551724135</v>
      </c>
      <c r="H36" s="32">
        <v>0.69650068965517253</v>
      </c>
      <c r="I36" s="32">
        <v>0.46252827586206902</v>
      </c>
      <c r="J36" s="32">
        <v>265.77966666666669</v>
      </c>
      <c r="K36" s="32">
        <v>244.30966666666666</v>
      </c>
      <c r="L36" s="32">
        <v>56.107000000000014</v>
      </c>
      <c r="M36" s="32">
        <v>37.259222222222228</v>
      </c>
      <c r="N36" s="32">
        <v>13.847777777777784</v>
      </c>
      <c r="O36" s="32">
        <v>5</v>
      </c>
      <c r="P36" s="32">
        <v>51.31044444444445</v>
      </c>
      <c r="Q36" s="32">
        <v>48.68822222222223</v>
      </c>
      <c r="R36" s="32">
        <v>2.6222222222222222</v>
      </c>
      <c r="S36" s="32">
        <v>158.36222222222221</v>
      </c>
      <c r="T36" s="32">
        <v>119.68666666666668</v>
      </c>
      <c r="U36" s="32">
        <v>5.126666666666666</v>
      </c>
      <c r="V36" s="32">
        <v>33.548888888888868</v>
      </c>
      <c r="W36" s="32">
        <v>6.5943333333333323</v>
      </c>
      <c r="X36" s="32">
        <v>1.2</v>
      </c>
      <c r="Y36" s="32">
        <v>0</v>
      </c>
      <c r="Z36" s="32">
        <v>0</v>
      </c>
      <c r="AA36" s="32">
        <v>5.3943333333333321</v>
      </c>
      <c r="AB36" s="32">
        <v>0</v>
      </c>
      <c r="AC36" s="32">
        <v>0</v>
      </c>
      <c r="AD36" s="32">
        <v>0</v>
      </c>
      <c r="AE36" s="32">
        <v>0</v>
      </c>
      <c r="AF36" t="s">
        <v>40</v>
      </c>
      <c r="AG36">
        <v>8</v>
      </c>
      <c r="AH36"/>
    </row>
    <row r="37" spans="1:34" x14ac:dyDescent="0.25">
      <c r="A37" t="s">
        <v>373</v>
      </c>
      <c r="B37" t="s">
        <v>147</v>
      </c>
      <c r="C37" t="s">
        <v>244</v>
      </c>
      <c r="D37" t="s">
        <v>283</v>
      </c>
      <c r="E37" s="32">
        <v>34.155555555555559</v>
      </c>
      <c r="F37" s="32">
        <v>3.3502765126870524</v>
      </c>
      <c r="G37" s="32">
        <v>3.1228139232270653</v>
      </c>
      <c r="H37" s="32">
        <v>0.69124918672739111</v>
      </c>
      <c r="I37" s="32">
        <v>0.46378659726740418</v>
      </c>
      <c r="J37" s="32">
        <v>114.43055555555556</v>
      </c>
      <c r="K37" s="32">
        <v>106.66144444444444</v>
      </c>
      <c r="L37" s="32">
        <v>23.610000000000007</v>
      </c>
      <c r="M37" s="32">
        <v>15.840888888888895</v>
      </c>
      <c r="N37" s="32">
        <v>7.7691111111111102</v>
      </c>
      <c r="O37" s="32">
        <v>0</v>
      </c>
      <c r="P37" s="32">
        <v>17.189222222222231</v>
      </c>
      <c r="Q37" s="32">
        <v>17.189222222222231</v>
      </c>
      <c r="R37" s="32">
        <v>0</v>
      </c>
      <c r="S37" s="32">
        <v>73.631333333333316</v>
      </c>
      <c r="T37" s="32">
        <v>70.8521111111111</v>
      </c>
      <c r="U37" s="32">
        <v>0</v>
      </c>
      <c r="V37" s="32">
        <v>2.7792222222222214</v>
      </c>
      <c r="W37" s="32">
        <v>43.161111111111111</v>
      </c>
      <c r="X37" s="32">
        <v>0.13333333333333333</v>
      </c>
      <c r="Y37" s="32">
        <v>0</v>
      </c>
      <c r="Z37" s="32">
        <v>0</v>
      </c>
      <c r="AA37" s="32">
        <v>6.9249999999999998</v>
      </c>
      <c r="AB37" s="32">
        <v>0</v>
      </c>
      <c r="AC37" s="32">
        <v>36.102777777777774</v>
      </c>
      <c r="AD37" s="32">
        <v>0</v>
      </c>
      <c r="AE37" s="32">
        <v>0</v>
      </c>
      <c r="AF37" t="s">
        <v>46</v>
      </c>
      <c r="AG37">
        <v>8</v>
      </c>
      <c r="AH37"/>
    </row>
    <row r="38" spans="1:34" x14ac:dyDescent="0.25">
      <c r="A38" t="s">
        <v>373</v>
      </c>
      <c r="B38" t="s">
        <v>169</v>
      </c>
      <c r="C38" t="s">
        <v>261</v>
      </c>
      <c r="D38" t="s">
        <v>305</v>
      </c>
      <c r="E38" s="32">
        <v>30.2</v>
      </c>
      <c r="F38" s="32">
        <v>3.2285540838852098</v>
      </c>
      <c r="G38" s="32">
        <v>2.8702391464311998</v>
      </c>
      <c r="H38" s="32">
        <v>0.72744665194996305</v>
      </c>
      <c r="I38" s="32">
        <v>0.36913171449595278</v>
      </c>
      <c r="J38" s="32">
        <v>97.50233333333334</v>
      </c>
      <c r="K38" s="32">
        <v>86.681222222222232</v>
      </c>
      <c r="L38" s="32">
        <v>21.968888888888884</v>
      </c>
      <c r="M38" s="32">
        <v>11.147777777777774</v>
      </c>
      <c r="N38" s="32">
        <v>5.6855555555555561</v>
      </c>
      <c r="O38" s="32">
        <v>5.1355555555555545</v>
      </c>
      <c r="P38" s="32">
        <v>12.37388888888889</v>
      </c>
      <c r="Q38" s="32">
        <v>12.37388888888889</v>
      </c>
      <c r="R38" s="32">
        <v>0</v>
      </c>
      <c r="S38" s="32">
        <v>63.159555555555556</v>
      </c>
      <c r="T38" s="32">
        <v>62.658444444444449</v>
      </c>
      <c r="U38" s="32">
        <v>0.13333333333333333</v>
      </c>
      <c r="V38" s="32">
        <v>0.36777777777777781</v>
      </c>
      <c r="W38" s="32">
        <v>14.212999999999999</v>
      </c>
      <c r="X38" s="32">
        <v>0</v>
      </c>
      <c r="Y38" s="32">
        <v>0</v>
      </c>
      <c r="Z38" s="32">
        <v>0</v>
      </c>
      <c r="AA38" s="32">
        <v>4.1805555555555554</v>
      </c>
      <c r="AB38" s="32">
        <v>0</v>
      </c>
      <c r="AC38" s="32">
        <v>10.032444444444444</v>
      </c>
      <c r="AD38" s="32">
        <v>0</v>
      </c>
      <c r="AE38" s="32">
        <v>0</v>
      </c>
      <c r="AF38" t="s">
        <v>68</v>
      </c>
      <c r="AG38">
        <v>8</v>
      </c>
      <c r="AH38"/>
    </row>
    <row r="39" spans="1:34" x14ac:dyDescent="0.25">
      <c r="A39" t="s">
        <v>373</v>
      </c>
      <c r="B39" t="s">
        <v>111</v>
      </c>
      <c r="C39" t="s">
        <v>228</v>
      </c>
      <c r="D39" t="s">
        <v>293</v>
      </c>
      <c r="E39" s="32">
        <v>47.233333333333334</v>
      </c>
      <c r="F39" s="32">
        <v>3.8546247941660781</v>
      </c>
      <c r="G39" s="32">
        <v>3.7426511409080212</v>
      </c>
      <c r="H39" s="32">
        <v>0.67001881910138772</v>
      </c>
      <c r="I39" s="32">
        <v>0.55804516584333086</v>
      </c>
      <c r="J39" s="32">
        <v>182.06677777777776</v>
      </c>
      <c r="K39" s="32">
        <v>176.77788888888887</v>
      </c>
      <c r="L39" s="32">
        <v>31.647222222222215</v>
      </c>
      <c r="M39" s="32">
        <v>26.358333333333327</v>
      </c>
      <c r="N39" s="32">
        <v>4.4444444444444446E-2</v>
      </c>
      <c r="O39" s="32">
        <v>5.2444444444444445</v>
      </c>
      <c r="P39" s="32">
        <v>39.252777777777773</v>
      </c>
      <c r="Q39" s="32">
        <v>39.252777777777773</v>
      </c>
      <c r="R39" s="32">
        <v>0</v>
      </c>
      <c r="S39" s="32">
        <v>111.16677777777778</v>
      </c>
      <c r="T39" s="32">
        <v>104.78344444444444</v>
      </c>
      <c r="U39" s="32">
        <v>0</v>
      </c>
      <c r="V39" s="32">
        <v>6.3833333333333337</v>
      </c>
      <c r="W39" s="32">
        <v>0</v>
      </c>
      <c r="X39" s="32">
        <v>0</v>
      </c>
      <c r="Y39" s="32">
        <v>0</v>
      </c>
      <c r="Z39" s="32">
        <v>0</v>
      </c>
      <c r="AA39" s="32">
        <v>0</v>
      </c>
      <c r="AB39" s="32">
        <v>0</v>
      </c>
      <c r="AC39" s="32">
        <v>0</v>
      </c>
      <c r="AD39" s="32">
        <v>0</v>
      </c>
      <c r="AE39" s="32">
        <v>0</v>
      </c>
      <c r="AF39" t="s">
        <v>8</v>
      </c>
      <c r="AG39">
        <v>8</v>
      </c>
      <c r="AH39"/>
    </row>
    <row r="40" spans="1:34" x14ac:dyDescent="0.25">
      <c r="A40" t="s">
        <v>373</v>
      </c>
      <c r="B40" t="s">
        <v>174</v>
      </c>
      <c r="C40" t="s">
        <v>216</v>
      </c>
      <c r="D40" t="s">
        <v>302</v>
      </c>
      <c r="E40" s="32">
        <v>27.18888888888889</v>
      </c>
      <c r="F40" s="32">
        <v>2.6994850837760529</v>
      </c>
      <c r="G40" s="32">
        <v>2.6994850837760529</v>
      </c>
      <c r="H40" s="32">
        <v>0</v>
      </c>
      <c r="I40" s="32">
        <v>0</v>
      </c>
      <c r="J40" s="32">
        <v>73.396000000000015</v>
      </c>
      <c r="K40" s="32">
        <v>73.396000000000015</v>
      </c>
      <c r="L40" s="32">
        <v>0</v>
      </c>
      <c r="M40" s="32">
        <v>0</v>
      </c>
      <c r="N40" s="32">
        <v>0</v>
      </c>
      <c r="O40" s="32">
        <v>0</v>
      </c>
      <c r="P40" s="32">
        <v>19.381777777777778</v>
      </c>
      <c r="Q40" s="32">
        <v>19.381777777777778</v>
      </c>
      <c r="R40" s="32">
        <v>0</v>
      </c>
      <c r="S40" s="32">
        <v>54.01422222222223</v>
      </c>
      <c r="T40" s="32">
        <v>54.01422222222223</v>
      </c>
      <c r="U40" s="32">
        <v>0</v>
      </c>
      <c r="V40" s="32">
        <v>0</v>
      </c>
      <c r="W40" s="32">
        <v>0</v>
      </c>
      <c r="X40" s="32">
        <v>0</v>
      </c>
      <c r="Y40" s="32">
        <v>0</v>
      </c>
      <c r="Z40" s="32">
        <v>0</v>
      </c>
      <c r="AA40" s="32">
        <v>0</v>
      </c>
      <c r="AB40" s="32">
        <v>0</v>
      </c>
      <c r="AC40" s="32">
        <v>0</v>
      </c>
      <c r="AD40" s="32">
        <v>0</v>
      </c>
      <c r="AE40" s="32">
        <v>0</v>
      </c>
      <c r="AF40" t="s">
        <v>73</v>
      </c>
      <c r="AG40">
        <v>8</v>
      </c>
      <c r="AH40"/>
    </row>
    <row r="41" spans="1:34" x14ac:dyDescent="0.25">
      <c r="A41" t="s">
        <v>373</v>
      </c>
      <c r="B41" t="s">
        <v>184</v>
      </c>
      <c r="C41" t="s">
        <v>232</v>
      </c>
      <c r="D41" t="s">
        <v>301</v>
      </c>
      <c r="E41" s="32">
        <v>41.944444444444443</v>
      </c>
      <c r="F41" s="32">
        <v>4.5120635761589396</v>
      </c>
      <c r="G41" s="32">
        <v>3.8551894039735091</v>
      </c>
      <c r="H41" s="32">
        <v>1.1871364238410596</v>
      </c>
      <c r="I41" s="32">
        <v>0.53344105960264898</v>
      </c>
      <c r="J41" s="32">
        <v>189.25599999999997</v>
      </c>
      <c r="K41" s="32">
        <v>161.70377777777773</v>
      </c>
      <c r="L41" s="32">
        <v>49.793777777777777</v>
      </c>
      <c r="M41" s="32">
        <v>22.374888888888886</v>
      </c>
      <c r="N41" s="32">
        <v>21.73</v>
      </c>
      <c r="O41" s="32">
        <v>5.6888888888888891</v>
      </c>
      <c r="P41" s="32">
        <v>17.847444444444445</v>
      </c>
      <c r="Q41" s="32">
        <v>17.714111111111112</v>
      </c>
      <c r="R41" s="32">
        <v>0.13333333333333333</v>
      </c>
      <c r="S41" s="32">
        <v>121.61477777777773</v>
      </c>
      <c r="T41" s="32">
        <v>84.450444444444415</v>
      </c>
      <c r="U41" s="32">
        <v>0</v>
      </c>
      <c r="V41" s="32">
        <v>37.164333333333325</v>
      </c>
      <c r="W41" s="32">
        <v>25.358333333333331</v>
      </c>
      <c r="X41" s="32">
        <v>7.7777777777777779E-2</v>
      </c>
      <c r="Y41" s="32">
        <v>0</v>
      </c>
      <c r="Z41" s="32">
        <v>0</v>
      </c>
      <c r="AA41" s="32">
        <v>0.21666666666666667</v>
      </c>
      <c r="AB41" s="32">
        <v>0.13333333333333333</v>
      </c>
      <c r="AC41" s="32">
        <v>21.574999999999999</v>
      </c>
      <c r="AD41" s="32">
        <v>0</v>
      </c>
      <c r="AE41" s="32">
        <v>3.3555555555555556</v>
      </c>
      <c r="AF41" t="s">
        <v>83</v>
      </c>
      <c r="AG41">
        <v>8</v>
      </c>
      <c r="AH41"/>
    </row>
    <row r="42" spans="1:34" x14ac:dyDescent="0.25">
      <c r="A42" t="s">
        <v>373</v>
      </c>
      <c r="B42" t="s">
        <v>198</v>
      </c>
      <c r="C42" t="s">
        <v>234</v>
      </c>
      <c r="D42" t="s">
        <v>304</v>
      </c>
      <c r="E42" s="32">
        <v>28.933333333333334</v>
      </c>
      <c r="F42" s="32">
        <v>4.1884024577572951</v>
      </c>
      <c r="G42" s="32">
        <v>3.86148233486943</v>
      </c>
      <c r="H42" s="32">
        <v>0.76973886328725005</v>
      </c>
      <c r="I42" s="32">
        <v>0.44281874039938518</v>
      </c>
      <c r="J42" s="32">
        <v>121.18444444444441</v>
      </c>
      <c r="K42" s="32">
        <v>111.72555555555552</v>
      </c>
      <c r="L42" s="32">
        <v>22.2711111111111</v>
      </c>
      <c r="M42" s="32">
        <v>12.812222222222211</v>
      </c>
      <c r="N42" s="32">
        <v>4.4166666666666679</v>
      </c>
      <c r="O42" s="32">
        <v>5.0422222222222226</v>
      </c>
      <c r="P42" s="32">
        <v>11.974444444444437</v>
      </c>
      <c r="Q42" s="32">
        <v>11.974444444444437</v>
      </c>
      <c r="R42" s="32">
        <v>0</v>
      </c>
      <c r="S42" s="32">
        <v>86.938888888888869</v>
      </c>
      <c r="T42" s="32">
        <v>85.616666666666646</v>
      </c>
      <c r="U42" s="32">
        <v>1.2511111111111111</v>
      </c>
      <c r="V42" s="32">
        <v>7.1111111111111111E-2</v>
      </c>
      <c r="W42" s="32">
        <v>0</v>
      </c>
      <c r="X42" s="32">
        <v>0</v>
      </c>
      <c r="Y42" s="32">
        <v>0</v>
      </c>
      <c r="Z42" s="32">
        <v>0</v>
      </c>
      <c r="AA42" s="32">
        <v>0</v>
      </c>
      <c r="AB42" s="32">
        <v>0</v>
      </c>
      <c r="AC42" s="32">
        <v>0</v>
      </c>
      <c r="AD42" s="32">
        <v>0</v>
      </c>
      <c r="AE42" s="32">
        <v>0</v>
      </c>
      <c r="AF42" t="s">
        <v>97</v>
      </c>
      <c r="AG42">
        <v>8</v>
      </c>
      <c r="AH42"/>
    </row>
    <row r="43" spans="1:34" x14ac:dyDescent="0.25">
      <c r="A43" t="s">
        <v>373</v>
      </c>
      <c r="B43" t="s">
        <v>162</v>
      </c>
      <c r="C43" t="s">
        <v>256</v>
      </c>
      <c r="D43" t="s">
        <v>307</v>
      </c>
      <c r="E43" s="32">
        <v>48</v>
      </c>
      <c r="F43" s="32">
        <v>3.388425925925926</v>
      </c>
      <c r="G43" s="32">
        <v>3.1902777777777778</v>
      </c>
      <c r="H43" s="32">
        <v>1.0589699074074073</v>
      </c>
      <c r="I43" s="32">
        <v>0.86082175925925919</v>
      </c>
      <c r="J43" s="32">
        <v>162.64444444444445</v>
      </c>
      <c r="K43" s="32">
        <v>153.13333333333333</v>
      </c>
      <c r="L43" s="32">
        <v>50.830555555555549</v>
      </c>
      <c r="M43" s="32">
        <v>41.319444444444443</v>
      </c>
      <c r="N43" s="32">
        <v>4.8</v>
      </c>
      <c r="O43" s="32">
        <v>4.7111111111111112</v>
      </c>
      <c r="P43" s="32">
        <v>3.1444444444444444</v>
      </c>
      <c r="Q43" s="32">
        <v>3.1444444444444444</v>
      </c>
      <c r="R43" s="32">
        <v>0</v>
      </c>
      <c r="S43" s="32">
        <v>108.66944444444444</v>
      </c>
      <c r="T43" s="32">
        <v>107.18888888888888</v>
      </c>
      <c r="U43" s="32">
        <v>1.4805555555555556</v>
      </c>
      <c r="V43" s="32">
        <v>0</v>
      </c>
      <c r="W43" s="32">
        <v>0</v>
      </c>
      <c r="X43" s="32">
        <v>0</v>
      </c>
      <c r="Y43" s="32">
        <v>0</v>
      </c>
      <c r="Z43" s="32">
        <v>0</v>
      </c>
      <c r="AA43" s="32">
        <v>0</v>
      </c>
      <c r="AB43" s="32">
        <v>0</v>
      </c>
      <c r="AC43" s="32">
        <v>0</v>
      </c>
      <c r="AD43" s="32">
        <v>0</v>
      </c>
      <c r="AE43" s="32">
        <v>0</v>
      </c>
      <c r="AF43" t="s">
        <v>61</v>
      </c>
      <c r="AG43">
        <v>8</v>
      </c>
      <c r="AH43"/>
    </row>
    <row r="44" spans="1:34" x14ac:dyDescent="0.25">
      <c r="A44" t="s">
        <v>373</v>
      </c>
      <c r="B44" t="s">
        <v>150</v>
      </c>
      <c r="C44" t="s">
        <v>246</v>
      </c>
      <c r="D44" t="s">
        <v>315</v>
      </c>
      <c r="E44" s="32">
        <v>33.06666666666667</v>
      </c>
      <c r="F44" s="32">
        <v>3.8759744623655918</v>
      </c>
      <c r="G44" s="32">
        <v>3.2265759408602155</v>
      </c>
      <c r="H44" s="32">
        <v>1.1793649193548388</v>
      </c>
      <c r="I44" s="32">
        <v>0.52996639784946242</v>
      </c>
      <c r="J44" s="32">
        <v>128.16555555555558</v>
      </c>
      <c r="K44" s="32">
        <v>106.69211111111113</v>
      </c>
      <c r="L44" s="32">
        <v>38.997666666666674</v>
      </c>
      <c r="M44" s="32">
        <v>17.524222222222225</v>
      </c>
      <c r="N44" s="32">
        <v>10.451222222222222</v>
      </c>
      <c r="O44" s="32">
        <v>11.022222222222222</v>
      </c>
      <c r="P44" s="32">
        <v>12.056777777777777</v>
      </c>
      <c r="Q44" s="32">
        <v>12.056777777777777</v>
      </c>
      <c r="R44" s="32">
        <v>0</v>
      </c>
      <c r="S44" s="32">
        <v>77.111111111111128</v>
      </c>
      <c r="T44" s="32">
        <v>69.866888888888909</v>
      </c>
      <c r="U44" s="32">
        <v>0</v>
      </c>
      <c r="V44" s="32">
        <v>7.2442222222222252</v>
      </c>
      <c r="W44" s="32">
        <v>2.0444444444444443</v>
      </c>
      <c r="X44" s="32">
        <v>0</v>
      </c>
      <c r="Y44" s="32">
        <v>0</v>
      </c>
      <c r="Z44" s="32">
        <v>2.0444444444444443</v>
      </c>
      <c r="AA44" s="32">
        <v>0</v>
      </c>
      <c r="AB44" s="32">
        <v>0</v>
      </c>
      <c r="AC44" s="32">
        <v>0</v>
      </c>
      <c r="AD44" s="32">
        <v>0</v>
      </c>
      <c r="AE44" s="32">
        <v>0</v>
      </c>
      <c r="AF44" t="s">
        <v>49</v>
      </c>
      <c r="AG44">
        <v>8</v>
      </c>
      <c r="AH44"/>
    </row>
    <row r="45" spans="1:34" x14ac:dyDescent="0.25">
      <c r="A45" t="s">
        <v>373</v>
      </c>
      <c r="B45" t="s">
        <v>170</v>
      </c>
      <c r="C45" t="s">
        <v>212</v>
      </c>
      <c r="D45" t="s">
        <v>308</v>
      </c>
      <c r="E45" s="32">
        <v>84.666666666666671</v>
      </c>
      <c r="F45" s="32">
        <v>2.7541286089238852</v>
      </c>
      <c r="G45" s="32">
        <v>2.5536364829396332</v>
      </c>
      <c r="H45" s="32">
        <v>0.35606299212598425</v>
      </c>
      <c r="I45" s="32">
        <v>0.15557086614173227</v>
      </c>
      <c r="J45" s="32">
        <v>233.18288888888895</v>
      </c>
      <c r="K45" s="32">
        <v>216.20788888888896</v>
      </c>
      <c r="L45" s="32">
        <v>30.146666666666668</v>
      </c>
      <c r="M45" s="32">
        <v>13.171666666666667</v>
      </c>
      <c r="N45" s="32">
        <v>11.286111111111111</v>
      </c>
      <c r="O45" s="32">
        <v>5.6888888888888891</v>
      </c>
      <c r="P45" s="32">
        <v>38.838888888888889</v>
      </c>
      <c r="Q45" s="32">
        <v>38.838888888888889</v>
      </c>
      <c r="R45" s="32">
        <v>0</v>
      </c>
      <c r="S45" s="32">
        <v>164.1973333333334</v>
      </c>
      <c r="T45" s="32">
        <v>129.04200000000006</v>
      </c>
      <c r="U45" s="32">
        <v>6.5111111111111111</v>
      </c>
      <c r="V45" s="32">
        <v>28.644222222222233</v>
      </c>
      <c r="W45" s="32">
        <v>44.832888888888888</v>
      </c>
      <c r="X45" s="32">
        <v>1.5522222222222222</v>
      </c>
      <c r="Y45" s="32">
        <v>0</v>
      </c>
      <c r="Z45" s="32">
        <v>0</v>
      </c>
      <c r="AA45" s="32">
        <v>0</v>
      </c>
      <c r="AB45" s="32">
        <v>0</v>
      </c>
      <c r="AC45" s="32">
        <v>36.942</v>
      </c>
      <c r="AD45" s="32">
        <v>0</v>
      </c>
      <c r="AE45" s="32">
        <v>6.3386666666666658</v>
      </c>
      <c r="AF45" t="s">
        <v>69</v>
      </c>
      <c r="AG45">
        <v>8</v>
      </c>
      <c r="AH45"/>
    </row>
    <row r="46" spans="1:34" x14ac:dyDescent="0.25">
      <c r="A46" t="s">
        <v>373</v>
      </c>
      <c r="B46" t="s">
        <v>154</v>
      </c>
      <c r="C46" t="s">
        <v>250</v>
      </c>
      <c r="D46" t="s">
        <v>317</v>
      </c>
      <c r="E46" s="32">
        <v>33.93333333333333</v>
      </c>
      <c r="F46" s="32">
        <v>3.2190013097576955</v>
      </c>
      <c r="G46" s="32">
        <v>3.2190013097576955</v>
      </c>
      <c r="H46" s="32">
        <v>0.68066142763588755</v>
      </c>
      <c r="I46" s="32">
        <v>0.68066142763588755</v>
      </c>
      <c r="J46" s="32">
        <v>109.23144444444446</v>
      </c>
      <c r="K46" s="32">
        <v>109.23144444444446</v>
      </c>
      <c r="L46" s="32">
        <v>23.097111111111115</v>
      </c>
      <c r="M46" s="32">
        <v>23.097111111111115</v>
      </c>
      <c r="N46" s="32">
        <v>0</v>
      </c>
      <c r="O46" s="32">
        <v>0</v>
      </c>
      <c r="P46" s="32">
        <v>12.54</v>
      </c>
      <c r="Q46" s="32">
        <v>12.54</v>
      </c>
      <c r="R46" s="32">
        <v>0</v>
      </c>
      <c r="S46" s="32">
        <v>73.594333333333353</v>
      </c>
      <c r="T46" s="32">
        <v>62.328111111111127</v>
      </c>
      <c r="U46" s="32">
        <v>0</v>
      </c>
      <c r="V46" s="32">
        <v>11.266222222222222</v>
      </c>
      <c r="W46" s="32">
        <v>4.9738888888888892</v>
      </c>
      <c r="X46" s="32">
        <v>4.9738888888888892</v>
      </c>
      <c r="Y46" s="32">
        <v>0</v>
      </c>
      <c r="Z46" s="32">
        <v>0</v>
      </c>
      <c r="AA46" s="32">
        <v>0</v>
      </c>
      <c r="AB46" s="32">
        <v>0</v>
      </c>
      <c r="AC46" s="32">
        <v>0</v>
      </c>
      <c r="AD46" s="32">
        <v>0</v>
      </c>
      <c r="AE46" s="32">
        <v>0</v>
      </c>
      <c r="AF46" t="s">
        <v>53</v>
      </c>
      <c r="AG46">
        <v>8</v>
      </c>
      <c r="AH46"/>
    </row>
    <row r="47" spans="1:34" x14ac:dyDescent="0.25">
      <c r="A47" t="s">
        <v>373</v>
      </c>
      <c r="B47" t="s">
        <v>171</v>
      </c>
      <c r="C47" t="s">
        <v>228</v>
      </c>
      <c r="D47" t="s">
        <v>293</v>
      </c>
      <c r="E47" s="32">
        <v>76.25555555555556</v>
      </c>
      <c r="F47" s="32">
        <v>3.0984336296080435</v>
      </c>
      <c r="G47" s="32">
        <v>2.7648331633396475</v>
      </c>
      <c r="H47" s="32">
        <v>0.68865656418475885</v>
      </c>
      <c r="I47" s="32">
        <v>0.35505609791636306</v>
      </c>
      <c r="J47" s="32">
        <v>236.2727777777778</v>
      </c>
      <c r="K47" s="32">
        <v>210.83388888888891</v>
      </c>
      <c r="L47" s="32">
        <v>52.513888888888893</v>
      </c>
      <c r="M47" s="32">
        <v>27.074999999999999</v>
      </c>
      <c r="N47" s="32">
        <v>19.838888888888889</v>
      </c>
      <c r="O47" s="32">
        <v>5.6</v>
      </c>
      <c r="P47" s="32">
        <v>57.875</v>
      </c>
      <c r="Q47" s="32">
        <v>57.875</v>
      </c>
      <c r="R47" s="32">
        <v>0</v>
      </c>
      <c r="S47" s="32">
        <v>125.88388888888889</v>
      </c>
      <c r="T47" s="32">
        <v>102.83944444444445</v>
      </c>
      <c r="U47" s="32">
        <v>14.155555555555555</v>
      </c>
      <c r="V47" s="32">
        <v>8.8888888888888893</v>
      </c>
      <c r="W47" s="32">
        <v>15.692222222222229</v>
      </c>
      <c r="X47" s="32">
        <v>0</v>
      </c>
      <c r="Y47" s="32">
        <v>0</v>
      </c>
      <c r="Z47" s="32">
        <v>0</v>
      </c>
      <c r="AA47" s="32">
        <v>0</v>
      </c>
      <c r="AB47" s="32">
        <v>0</v>
      </c>
      <c r="AC47" s="32">
        <v>15.692222222222229</v>
      </c>
      <c r="AD47" s="32">
        <v>0</v>
      </c>
      <c r="AE47" s="32">
        <v>0</v>
      </c>
      <c r="AF47" t="s">
        <v>70</v>
      </c>
      <c r="AG47">
        <v>8</v>
      </c>
      <c r="AH47"/>
    </row>
    <row r="48" spans="1:34" x14ac:dyDescent="0.25">
      <c r="A48" t="s">
        <v>373</v>
      </c>
      <c r="B48" t="s">
        <v>188</v>
      </c>
      <c r="C48" t="s">
        <v>228</v>
      </c>
      <c r="D48" t="s">
        <v>293</v>
      </c>
      <c r="E48" s="32">
        <v>57.833333333333336</v>
      </c>
      <c r="F48" s="32">
        <v>3.4334774255523537</v>
      </c>
      <c r="G48" s="32">
        <v>3.3458693563880879</v>
      </c>
      <c r="H48" s="32">
        <v>1.0526147934678196</v>
      </c>
      <c r="I48" s="32">
        <v>0.9650067243035545</v>
      </c>
      <c r="J48" s="32">
        <v>198.56944444444446</v>
      </c>
      <c r="K48" s="32">
        <v>193.50277777777777</v>
      </c>
      <c r="L48" s="32">
        <v>60.876222222222239</v>
      </c>
      <c r="M48" s="32">
        <v>55.809555555555569</v>
      </c>
      <c r="N48" s="32">
        <v>0</v>
      </c>
      <c r="O48" s="32">
        <v>5.0666666666666664</v>
      </c>
      <c r="P48" s="32">
        <v>32.916222222222217</v>
      </c>
      <c r="Q48" s="32">
        <v>32.916222222222217</v>
      </c>
      <c r="R48" s="32">
        <v>0</v>
      </c>
      <c r="S48" s="32">
        <v>104.77699999999999</v>
      </c>
      <c r="T48" s="32">
        <v>85.748888888888871</v>
      </c>
      <c r="U48" s="32">
        <v>0</v>
      </c>
      <c r="V48" s="32">
        <v>19.028111111111116</v>
      </c>
      <c r="W48" s="32">
        <v>0</v>
      </c>
      <c r="X48" s="32">
        <v>0</v>
      </c>
      <c r="Y48" s="32">
        <v>0</v>
      </c>
      <c r="Z48" s="32">
        <v>0</v>
      </c>
      <c r="AA48" s="32">
        <v>0</v>
      </c>
      <c r="AB48" s="32">
        <v>0</v>
      </c>
      <c r="AC48" s="32">
        <v>0</v>
      </c>
      <c r="AD48" s="32">
        <v>0</v>
      </c>
      <c r="AE48" s="32">
        <v>0</v>
      </c>
      <c r="AF48" t="s">
        <v>87</v>
      </c>
      <c r="AG48">
        <v>8</v>
      </c>
      <c r="AH48"/>
    </row>
    <row r="49" spans="1:34" x14ac:dyDescent="0.25">
      <c r="A49" t="s">
        <v>373</v>
      </c>
      <c r="B49" t="s">
        <v>152</v>
      </c>
      <c r="C49" t="s">
        <v>248</v>
      </c>
      <c r="D49" t="s">
        <v>302</v>
      </c>
      <c r="E49" s="32">
        <v>47.244444444444447</v>
      </c>
      <c r="F49" s="32">
        <v>2.9582290686735639</v>
      </c>
      <c r="G49" s="32">
        <v>2.750639698965192</v>
      </c>
      <c r="H49" s="32">
        <v>0.49530809031044215</v>
      </c>
      <c r="I49" s="32">
        <v>0.28771872060206971</v>
      </c>
      <c r="J49" s="32">
        <v>139.75988888888884</v>
      </c>
      <c r="K49" s="32">
        <v>129.95244444444441</v>
      </c>
      <c r="L49" s="32">
        <v>23.400555555555556</v>
      </c>
      <c r="M49" s="32">
        <v>13.593111111111115</v>
      </c>
      <c r="N49" s="32">
        <v>6.2518888888888871</v>
      </c>
      <c r="O49" s="32">
        <v>3.5555555555555554</v>
      </c>
      <c r="P49" s="32">
        <v>20.08444444444444</v>
      </c>
      <c r="Q49" s="32">
        <v>20.08444444444444</v>
      </c>
      <c r="R49" s="32">
        <v>0</v>
      </c>
      <c r="S49" s="32">
        <v>96.274888888888867</v>
      </c>
      <c r="T49" s="32">
        <v>86.47266666666664</v>
      </c>
      <c r="U49" s="32">
        <v>0</v>
      </c>
      <c r="V49" s="32">
        <v>9.8022222222222233</v>
      </c>
      <c r="W49" s="32">
        <v>0</v>
      </c>
      <c r="X49" s="32">
        <v>0</v>
      </c>
      <c r="Y49" s="32">
        <v>0</v>
      </c>
      <c r="Z49" s="32">
        <v>0</v>
      </c>
      <c r="AA49" s="32">
        <v>0</v>
      </c>
      <c r="AB49" s="32">
        <v>0</v>
      </c>
      <c r="AC49" s="32">
        <v>0</v>
      </c>
      <c r="AD49" s="32">
        <v>0</v>
      </c>
      <c r="AE49" s="32">
        <v>0</v>
      </c>
      <c r="AF49" t="s">
        <v>51</v>
      </c>
      <c r="AG49">
        <v>8</v>
      </c>
      <c r="AH49"/>
    </row>
    <row r="50" spans="1:34" x14ac:dyDescent="0.25">
      <c r="A50" t="s">
        <v>373</v>
      </c>
      <c r="B50" t="s">
        <v>164</v>
      </c>
      <c r="C50" t="s">
        <v>211</v>
      </c>
      <c r="D50" t="s">
        <v>286</v>
      </c>
      <c r="E50" s="32">
        <v>46.488888888888887</v>
      </c>
      <c r="F50" s="32">
        <v>3.1811639579349902</v>
      </c>
      <c r="G50" s="32">
        <v>2.984744263862332</v>
      </c>
      <c r="H50" s="32">
        <v>0.65325764818355636</v>
      </c>
      <c r="I50" s="32">
        <v>0.45683795411089861</v>
      </c>
      <c r="J50" s="32">
        <v>147.88877777777776</v>
      </c>
      <c r="K50" s="32">
        <v>138.75744444444442</v>
      </c>
      <c r="L50" s="32">
        <v>30.36922222222222</v>
      </c>
      <c r="M50" s="32">
        <v>21.237888888888886</v>
      </c>
      <c r="N50" s="32">
        <v>3.4035555555555557</v>
      </c>
      <c r="O50" s="32">
        <v>5.7277777777777779</v>
      </c>
      <c r="P50" s="32">
        <v>28.126666666666658</v>
      </c>
      <c r="Q50" s="32">
        <v>28.126666666666658</v>
      </c>
      <c r="R50" s="32">
        <v>0</v>
      </c>
      <c r="S50" s="32">
        <v>89.392888888888862</v>
      </c>
      <c r="T50" s="32">
        <v>89.270222222222202</v>
      </c>
      <c r="U50" s="32">
        <v>0</v>
      </c>
      <c r="V50" s="32">
        <v>0.12266666666666666</v>
      </c>
      <c r="W50" s="32">
        <v>3.888888888888889E-2</v>
      </c>
      <c r="X50" s="32">
        <v>0</v>
      </c>
      <c r="Y50" s="32">
        <v>0</v>
      </c>
      <c r="Z50" s="32">
        <v>3.888888888888889E-2</v>
      </c>
      <c r="AA50" s="32">
        <v>0</v>
      </c>
      <c r="AB50" s="32">
        <v>0</v>
      </c>
      <c r="AC50" s="32">
        <v>0</v>
      </c>
      <c r="AD50" s="32">
        <v>0</v>
      </c>
      <c r="AE50" s="32">
        <v>0</v>
      </c>
      <c r="AF50" t="s">
        <v>63</v>
      </c>
      <c r="AG50">
        <v>8</v>
      </c>
      <c r="AH50"/>
    </row>
    <row r="51" spans="1:34" x14ac:dyDescent="0.25">
      <c r="A51" t="s">
        <v>373</v>
      </c>
      <c r="B51" t="s">
        <v>153</v>
      </c>
      <c r="C51" t="s">
        <v>249</v>
      </c>
      <c r="D51" t="s">
        <v>289</v>
      </c>
      <c r="E51" s="32">
        <v>35.577777777777776</v>
      </c>
      <c r="F51" s="32">
        <v>3.5789725171767643</v>
      </c>
      <c r="G51" s="32">
        <v>3.2972829481574011</v>
      </c>
      <c r="H51" s="32">
        <v>0.79329793878825738</v>
      </c>
      <c r="I51" s="32">
        <v>0.51160836976889446</v>
      </c>
      <c r="J51" s="32">
        <v>127.33188888888887</v>
      </c>
      <c r="K51" s="32">
        <v>117.30999999999997</v>
      </c>
      <c r="L51" s="32">
        <v>28.223777777777777</v>
      </c>
      <c r="M51" s="32">
        <v>18.201888888888888</v>
      </c>
      <c r="N51" s="32">
        <v>4.3330000000000002</v>
      </c>
      <c r="O51" s="32">
        <v>5.6888888888888891</v>
      </c>
      <c r="P51" s="32">
        <v>18.086555555555552</v>
      </c>
      <c r="Q51" s="32">
        <v>18.086555555555552</v>
      </c>
      <c r="R51" s="32">
        <v>0</v>
      </c>
      <c r="S51" s="32">
        <v>81.021555555555537</v>
      </c>
      <c r="T51" s="32">
        <v>69.097444444444434</v>
      </c>
      <c r="U51" s="32">
        <v>0</v>
      </c>
      <c r="V51" s="32">
        <v>11.924111111111106</v>
      </c>
      <c r="W51" s="32">
        <v>0</v>
      </c>
      <c r="X51" s="32">
        <v>0</v>
      </c>
      <c r="Y51" s="32">
        <v>0</v>
      </c>
      <c r="Z51" s="32">
        <v>0</v>
      </c>
      <c r="AA51" s="32">
        <v>0</v>
      </c>
      <c r="AB51" s="32">
        <v>0</v>
      </c>
      <c r="AC51" s="32">
        <v>0</v>
      </c>
      <c r="AD51" s="32">
        <v>0</v>
      </c>
      <c r="AE51" s="32">
        <v>0</v>
      </c>
      <c r="AF51" t="s">
        <v>52</v>
      </c>
      <c r="AG51">
        <v>8</v>
      </c>
      <c r="AH51"/>
    </row>
    <row r="52" spans="1:34" x14ac:dyDescent="0.25">
      <c r="A52" t="s">
        <v>373</v>
      </c>
      <c r="B52" t="s">
        <v>143</v>
      </c>
      <c r="C52" t="s">
        <v>242</v>
      </c>
      <c r="D52" t="s">
        <v>303</v>
      </c>
      <c r="E52" s="32">
        <v>38.744444444444447</v>
      </c>
      <c r="F52" s="32">
        <v>3.257464869515343</v>
      </c>
      <c r="G52" s="32">
        <v>2.9608345282477777</v>
      </c>
      <c r="H52" s="32">
        <v>0.7781101233151706</v>
      </c>
      <c r="I52" s="32">
        <v>0.48147978204760539</v>
      </c>
      <c r="J52" s="32">
        <v>126.20866666666669</v>
      </c>
      <c r="K52" s="32">
        <v>114.71588888888891</v>
      </c>
      <c r="L52" s="32">
        <v>30.147444444444446</v>
      </c>
      <c r="M52" s="32">
        <v>18.654666666666667</v>
      </c>
      <c r="N52" s="32">
        <v>5.8038888888888867</v>
      </c>
      <c r="O52" s="32">
        <v>5.6888888888888891</v>
      </c>
      <c r="P52" s="32">
        <v>24.655444444444448</v>
      </c>
      <c r="Q52" s="32">
        <v>24.655444444444448</v>
      </c>
      <c r="R52" s="32">
        <v>0</v>
      </c>
      <c r="S52" s="32">
        <v>71.4057777777778</v>
      </c>
      <c r="T52" s="32">
        <v>65.953777777777802</v>
      </c>
      <c r="U52" s="32">
        <v>0</v>
      </c>
      <c r="V52" s="32">
        <v>5.4520000000000008</v>
      </c>
      <c r="W52" s="32">
        <v>0</v>
      </c>
      <c r="X52" s="32">
        <v>0</v>
      </c>
      <c r="Y52" s="32">
        <v>0</v>
      </c>
      <c r="Z52" s="32">
        <v>0</v>
      </c>
      <c r="AA52" s="32">
        <v>0</v>
      </c>
      <c r="AB52" s="32">
        <v>0</v>
      </c>
      <c r="AC52" s="32">
        <v>0</v>
      </c>
      <c r="AD52" s="32">
        <v>0</v>
      </c>
      <c r="AE52" s="32">
        <v>0</v>
      </c>
      <c r="AF52" t="s">
        <v>41</v>
      </c>
      <c r="AG52">
        <v>8</v>
      </c>
      <c r="AH52"/>
    </row>
    <row r="53" spans="1:34" x14ac:dyDescent="0.25">
      <c r="A53" t="s">
        <v>373</v>
      </c>
      <c r="B53" t="s">
        <v>176</v>
      </c>
      <c r="C53" t="s">
        <v>213</v>
      </c>
      <c r="D53" t="s">
        <v>322</v>
      </c>
      <c r="E53" s="32">
        <v>32.799999999999997</v>
      </c>
      <c r="F53" s="32">
        <v>3.7980182926829271</v>
      </c>
      <c r="G53" s="32">
        <v>3.5967073170731712</v>
      </c>
      <c r="H53" s="32">
        <v>0.80448848238482384</v>
      </c>
      <c r="I53" s="32">
        <v>0.60317750677506776</v>
      </c>
      <c r="J53" s="32">
        <v>124.575</v>
      </c>
      <c r="K53" s="32">
        <v>117.97200000000001</v>
      </c>
      <c r="L53" s="32">
        <v>26.387222222222221</v>
      </c>
      <c r="M53" s="32">
        <v>19.784222222222223</v>
      </c>
      <c r="N53" s="32">
        <v>1.5363333333333331</v>
      </c>
      <c r="O53" s="32">
        <v>5.0666666666666664</v>
      </c>
      <c r="P53" s="32">
        <v>19.750888888888884</v>
      </c>
      <c r="Q53" s="32">
        <v>19.750888888888884</v>
      </c>
      <c r="R53" s="32">
        <v>0</v>
      </c>
      <c r="S53" s="32">
        <v>78.436888888888902</v>
      </c>
      <c r="T53" s="32">
        <v>74.526888888888905</v>
      </c>
      <c r="U53" s="32">
        <v>0</v>
      </c>
      <c r="V53" s="32">
        <v>3.9100000000000006</v>
      </c>
      <c r="W53" s="32">
        <v>0</v>
      </c>
      <c r="X53" s="32">
        <v>0</v>
      </c>
      <c r="Y53" s="32">
        <v>0</v>
      </c>
      <c r="Z53" s="32">
        <v>0</v>
      </c>
      <c r="AA53" s="32">
        <v>0</v>
      </c>
      <c r="AB53" s="32">
        <v>0</v>
      </c>
      <c r="AC53" s="32">
        <v>0</v>
      </c>
      <c r="AD53" s="32">
        <v>0</v>
      </c>
      <c r="AE53" s="32">
        <v>0</v>
      </c>
      <c r="AF53" t="s">
        <v>75</v>
      </c>
      <c r="AG53">
        <v>8</v>
      </c>
      <c r="AH53"/>
    </row>
    <row r="54" spans="1:34" x14ac:dyDescent="0.25">
      <c r="A54" t="s">
        <v>373</v>
      </c>
      <c r="B54" t="s">
        <v>144</v>
      </c>
      <c r="C54" t="s">
        <v>243</v>
      </c>
      <c r="D54" t="s">
        <v>312</v>
      </c>
      <c r="E54" s="32">
        <v>36.388888888888886</v>
      </c>
      <c r="F54" s="32">
        <v>3.3364335877862596</v>
      </c>
      <c r="G54" s="32">
        <v>3.0480885496183205</v>
      </c>
      <c r="H54" s="32">
        <v>0.64091908396946562</v>
      </c>
      <c r="I54" s="32">
        <v>0.35257404580152674</v>
      </c>
      <c r="J54" s="32">
        <v>121.4091111111111</v>
      </c>
      <c r="K54" s="32">
        <v>110.91655555555555</v>
      </c>
      <c r="L54" s="32">
        <v>23.322333333333329</v>
      </c>
      <c r="M54" s="32">
        <v>12.829777777777776</v>
      </c>
      <c r="N54" s="32">
        <v>4.8605555555555533</v>
      </c>
      <c r="O54" s="32">
        <v>5.6320000000000006</v>
      </c>
      <c r="P54" s="32">
        <v>11.417555555555555</v>
      </c>
      <c r="Q54" s="32">
        <v>11.417555555555555</v>
      </c>
      <c r="R54" s="32">
        <v>0</v>
      </c>
      <c r="S54" s="32">
        <v>86.669222222222217</v>
      </c>
      <c r="T54" s="32">
        <v>69.696333333333328</v>
      </c>
      <c r="U54" s="32">
        <v>0</v>
      </c>
      <c r="V54" s="32">
        <v>16.972888888888892</v>
      </c>
      <c r="W54" s="32">
        <v>0.55555555555555558</v>
      </c>
      <c r="X54" s="32">
        <v>0.23333333333333334</v>
      </c>
      <c r="Y54" s="32">
        <v>0</v>
      </c>
      <c r="Z54" s="32">
        <v>8.8888888888888892E-2</v>
      </c>
      <c r="AA54" s="32">
        <v>0</v>
      </c>
      <c r="AB54" s="32">
        <v>0</v>
      </c>
      <c r="AC54" s="32">
        <v>0.23333333333333334</v>
      </c>
      <c r="AD54" s="32">
        <v>0</v>
      </c>
      <c r="AE54" s="32">
        <v>0</v>
      </c>
      <c r="AF54" t="s">
        <v>42</v>
      </c>
      <c r="AG54">
        <v>8</v>
      </c>
      <c r="AH54"/>
    </row>
    <row r="55" spans="1:34" x14ac:dyDescent="0.25">
      <c r="A55" t="s">
        <v>373</v>
      </c>
      <c r="B55" t="s">
        <v>148</v>
      </c>
      <c r="C55" t="s">
        <v>245</v>
      </c>
      <c r="D55" t="s">
        <v>286</v>
      </c>
      <c r="E55" s="32">
        <v>41.522222222222226</v>
      </c>
      <c r="F55" s="32">
        <v>3.1314369815359897</v>
      </c>
      <c r="G55" s="32">
        <v>2.8649719025956637</v>
      </c>
      <c r="H55" s="32">
        <v>0.77399785924538367</v>
      </c>
      <c r="I55" s="32">
        <v>0.50753278030505733</v>
      </c>
      <c r="J55" s="32">
        <v>130.02422222222216</v>
      </c>
      <c r="K55" s="32">
        <v>118.95999999999995</v>
      </c>
      <c r="L55" s="32">
        <v>32.138111111111101</v>
      </c>
      <c r="M55" s="32">
        <v>21.073888888888881</v>
      </c>
      <c r="N55" s="32">
        <v>5.3086666666666664</v>
      </c>
      <c r="O55" s="32">
        <v>5.7555555555555555</v>
      </c>
      <c r="P55" s="32">
        <v>6.3797777777777798</v>
      </c>
      <c r="Q55" s="32">
        <v>6.3797777777777798</v>
      </c>
      <c r="R55" s="32">
        <v>0</v>
      </c>
      <c r="S55" s="32">
        <v>91.506333333333288</v>
      </c>
      <c r="T55" s="32">
        <v>87.793333333333294</v>
      </c>
      <c r="U55" s="32">
        <v>0</v>
      </c>
      <c r="V55" s="32">
        <v>3.7130000000000001</v>
      </c>
      <c r="W55" s="32">
        <v>0.73244444444444434</v>
      </c>
      <c r="X55" s="32">
        <v>0.66577777777777769</v>
      </c>
      <c r="Y55" s="32">
        <v>0</v>
      </c>
      <c r="Z55" s="32">
        <v>6.6666666666666666E-2</v>
      </c>
      <c r="AA55" s="32">
        <v>0</v>
      </c>
      <c r="AB55" s="32">
        <v>0</v>
      </c>
      <c r="AC55" s="32">
        <v>0</v>
      </c>
      <c r="AD55" s="32">
        <v>0</v>
      </c>
      <c r="AE55" s="32">
        <v>0</v>
      </c>
      <c r="AF55" t="s">
        <v>47</v>
      </c>
      <c r="AG55">
        <v>8</v>
      </c>
      <c r="AH55"/>
    </row>
    <row r="56" spans="1:34" x14ac:dyDescent="0.25">
      <c r="A56" t="s">
        <v>373</v>
      </c>
      <c r="B56" t="s">
        <v>118</v>
      </c>
      <c r="C56" t="s">
        <v>232</v>
      </c>
      <c r="D56" t="s">
        <v>301</v>
      </c>
      <c r="E56" s="32">
        <v>65.044444444444451</v>
      </c>
      <c r="F56" s="32">
        <v>3.9579518278100441</v>
      </c>
      <c r="G56" s="32">
        <v>3.7371592073795692</v>
      </c>
      <c r="H56" s="32">
        <v>1.1787137000341645</v>
      </c>
      <c r="I56" s="32">
        <v>0.95792107960368966</v>
      </c>
      <c r="J56" s="32">
        <v>257.44277777777779</v>
      </c>
      <c r="K56" s="32">
        <v>243.08144444444446</v>
      </c>
      <c r="L56" s="32">
        <v>76.668777777777777</v>
      </c>
      <c r="M56" s="32">
        <v>62.307444444444442</v>
      </c>
      <c r="N56" s="32">
        <v>10.71688888888889</v>
      </c>
      <c r="O56" s="32">
        <v>3.6444444444444444</v>
      </c>
      <c r="P56" s="32">
        <v>20.149777777777778</v>
      </c>
      <c r="Q56" s="32">
        <v>20.149777777777778</v>
      </c>
      <c r="R56" s="32">
        <v>0</v>
      </c>
      <c r="S56" s="32">
        <v>160.62422222222224</v>
      </c>
      <c r="T56" s="32">
        <v>146.06400000000002</v>
      </c>
      <c r="U56" s="32">
        <v>0</v>
      </c>
      <c r="V56" s="32">
        <v>14.560222222222222</v>
      </c>
      <c r="W56" s="32">
        <v>6.0638888888888891</v>
      </c>
      <c r="X56" s="32">
        <v>1.5444444444444445</v>
      </c>
      <c r="Y56" s="32">
        <v>0</v>
      </c>
      <c r="Z56" s="32">
        <v>0</v>
      </c>
      <c r="AA56" s="32">
        <v>0</v>
      </c>
      <c r="AB56" s="32">
        <v>0</v>
      </c>
      <c r="AC56" s="32">
        <v>4.5194444444444448</v>
      </c>
      <c r="AD56" s="32">
        <v>0</v>
      </c>
      <c r="AE56" s="32">
        <v>0</v>
      </c>
      <c r="AF56" t="s">
        <v>15</v>
      </c>
      <c r="AG56">
        <v>8</v>
      </c>
      <c r="AH56"/>
    </row>
    <row r="57" spans="1:34" x14ac:dyDescent="0.25">
      <c r="A57" t="s">
        <v>373</v>
      </c>
      <c r="B57" t="s">
        <v>182</v>
      </c>
      <c r="C57" t="s">
        <v>268</v>
      </c>
      <c r="D57" t="s">
        <v>325</v>
      </c>
      <c r="E57" s="32">
        <v>35.355555555555554</v>
      </c>
      <c r="F57" s="32">
        <v>3.5112256442489009</v>
      </c>
      <c r="G57" s="32">
        <v>3.3034538026398499</v>
      </c>
      <c r="H57" s="32">
        <v>0.71428346951602761</v>
      </c>
      <c r="I57" s="32">
        <v>0.50651162790697668</v>
      </c>
      <c r="J57" s="32">
        <v>124.14133333333336</v>
      </c>
      <c r="K57" s="32">
        <v>116.79544444444447</v>
      </c>
      <c r="L57" s="32">
        <v>25.253888888888888</v>
      </c>
      <c r="M57" s="32">
        <v>17.907999999999998</v>
      </c>
      <c r="N57" s="32">
        <v>0.10811111111111112</v>
      </c>
      <c r="O57" s="32">
        <v>7.2377777777777785</v>
      </c>
      <c r="P57" s="32">
        <v>6.4707777777777764</v>
      </c>
      <c r="Q57" s="32">
        <v>6.4707777777777764</v>
      </c>
      <c r="R57" s="32">
        <v>0</v>
      </c>
      <c r="S57" s="32">
        <v>92.4166666666667</v>
      </c>
      <c r="T57" s="32">
        <v>74.254777777777804</v>
      </c>
      <c r="U57" s="32">
        <v>0</v>
      </c>
      <c r="V57" s="32">
        <v>18.161888888888896</v>
      </c>
      <c r="W57" s="32">
        <v>0.84444444444444444</v>
      </c>
      <c r="X57" s="32">
        <v>0</v>
      </c>
      <c r="Y57" s="32">
        <v>0</v>
      </c>
      <c r="Z57" s="32">
        <v>0.84444444444444444</v>
      </c>
      <c r="AA57" s="32">
        <v>0</v>
      </c>
      <c r="AB57" s="32">
        <v>0</v>
      </c>
      <c r="AC57" s="32">
        <v>0</v>
      </c>
      <c r="AD57" s="32">
        <v>0</v>
      </c>
      <c r="AE57" s="32">
        <v>0</v>
      </c>
      <c r="AF57" t="s">
        <v>81</v>
      </c>
      <c r="AG57">
        <v>8</v>
      </c>
      <c r="AH57"/>
    </row>
    <row r="58" spans="1:34" x14ac:dyDescent="0.25">
      <c r="A58" t="s">
        <v>373</v>
      </c>
      <c r="B58" t="s">
        <v>166</v>
      </c>
      <c r="C58" t="s">
        <v>258</v>
      </c>
      <c r="D58" t="s">
        <v>293</v>
      </c>
      <c r="E58" s="32">
        <v>35.87777777777778</v>
      </c>
      <c r="F58" s="32">
        <v>3.0597925054196344</v>
      </c>
      <c r="G58" s="32">
        <v>2.7767668008671418</v>
      </c>
      <c r="H58" s="32">
        <v>0.82023227005264787</v>
      </c>
      <c r="I58" s="32">
        <v>0.53720656550015478</v>
      </c>
      <c r="J58" s="32">
        <v>109.77855555555556</v>
      </c>
      <c r="K58" s="32">
        <v>99.62422222222223</v>
      </c>
      <c r="L58" s="32">
        <v>29.428111111111111</v>
      </c>
      <c r="M58" s="32">
        <v>19.273777777777777</v>
      </c>
      <c r="N58" s="32">
        <v>4.6043333333333329</v>
      </c>
      <c r="O58" s="32">
        <v>5.55</v>
      </c>
      <c r="P58" s="32">
        <v>10.052444444444447</v>
      </c>
      <c r="Q58" s="32">
        <v>10.052444444444447</v>
      </c>
      <c r="R58" s="32">
        <v>0</v>
      </c>
      <c r="S58" s="32">
        <v>70.298000000000002</v>
      </c>
      <c r="T58" s="32">
        <v>59.670666666666662</v>
      </c>
      <c r="U58" s="32">
        <v>0</v>
      </c>
      <c r="V58" s="32">
        <v>10.627333333333334</v>
      </c>
      <c r="W58" s="32">
        <v>0.27222222222222225</v>
      </c>
      <c r="X58" s="32">
        <v>0.1388888888888889</v>
      </c>
      <c r="Y58" s="32">
        <v>0</v>
      </c>
      <c r="Z58" s="32">
        <v>0</v>
      </c>
      <c r="AA58" s="32">
        <v>0</v>
      </c>
      <c r="AB58" s="32">
        <v>0</v>
      </c>
      <c r="AC58" s="32">
        <v>0.13333333333333333</v>
      </c>
      <c r="AD58" s="32">
        <v>0</v>
      </c>
      <c r="AE58" s="32">
        <v>0</v>
      </c>
      <c r="AF58" t="s">
        <v>65</v>
      </c>
      <c r="AG58">
        <v>8</v>
      </c>
      <c r="AH58"/>
    </row>
    <row r="59" spans="1:34" x14ac:dyDescent="0.25">
      <c r="A59" t="s">
        <v>373</v>
      </c>
      <c r="B59" t="s">
        <v>158</v>
      </c>
      <c r="C59" t="s">
        <v>253</v>
      </c>
      <c r="D59" t="s">
        <v>319</v>
      </c>
      <c r="E59" s="32">
        <v>31.266666666666666</v>
      </c>
      <c r="F59" s="32">
        <v>3.6468550106609809</v>
      </c>
      <c r="G59" s="32">
        <v>3.3129388770433548</v>
      </c>
      <c r="H59" s="32">
        <v>0.89462331201137169</v>
      </c>
      <c r="I59" s="32">
        <v>0.56070717839374551</v>
      </c>
      <c r="J59" s="32">
        <v>114.02500000000001</v>
      </c>
      <c r="K59" s="32">
        <v>103.58455555555555</v>
      </c>
      <c r="L59" s="32">
        <v>27.971888888888888</v>
      </c>
      <c r="M59" s="32">
        <v>17.531444444444443</v>
      </c>
      <c r="N59" s="32">
        <v>4.7515555555555551</v>
      </c>
      <c r="O59" s="32">
        <v>5.6888888888888891</v>
      </c>
      <c r="P59" s="32">
        <v>15.79344444444445</v>
      </c>
      <c r="Q59" s="32">
        <v>15.79344444444445</v>
      </c>
      <c r="R59" s="32">
        <v>0</v>
      </c>
      <c r="S59" s="32">
        <v>70.259666666666675</v>
      </c>
      <c r="T59" s="32">
        <v>61.07533333333334</v>
      </c>
      <c r="U59" s="32">
        <v>0</v>
      </c>
      <c r="V59" s="32">
        <v>9.1843333333333295</v>
      </c>
      <c r="W59" s="32">
        <v>0</v>
      </c>
      <c r="X59" s="32">
        <v>0</v>
      </c>
      <c r="Y59" s="32">
        <v>0</v>
      </c>
      <c r="Z59" s="32">
        <v>0</v>
      </c>
      <c r="AA59" s="32">
        <v>0</v>
      </c>
      <c r="AB59" s="32">
        <v>0</v>
      </c>
      <c r="AC59" s="32">
        <v>0</v>
      </c>
      <c r="AD59" s="32">
        <v>0</v>
      </c>
      <c r="AE59" s="32">
        <v>0</v>
      </c>
      <c r="AF59" t="s">
        <v>57</v>
      </c>
      <c r="AG59">
        <v>8</v>
      </c>
      <c r="AH59"/>
    </row>
    <row r="60" spans="1:34" x14ac:dyDescent="0.25">
      <c r="A60" t="s">
        <v>373</v>
      </c>
      <c r="B60" t="s">
        <v>120</v>
      </c>
      <c r="C60" t="s">
        <v>232</v>
      </c>
      <c r="D60" t="s">
        <v>301</v>
      </c>
      <c r="E60" s="32">
        <v>62.677777777777777</v>
      </c>
      <c r="F60" s="32">
        <v>4.0979507179578096</v>
      </c>
      <c r="G60" s="32">
        <v>4.0270413047332037</v>
      </c>
      <c r="H60" s="32">
        <v>0.89251551143414276</v>
      </c>
      <c r="I60" s="32">
        <v>0.82160609820953723</v>
      </c>
      <c r="J60" s="32">
        <v>256.85044444444446</v>
      </c>
      <c r="K60" s="32">
        <v>252.40600000000001</v>
      </c>
      <c r="L60" s="32">
        <v>55.940888888888878</v>
      </c>
      <c r="M60" s="32">
        <v>51.496444444444435</v>
      </c>
      <c r="N60" s="32">
        <v>0</v>
      </c>
      <c r="O60" s="32">
        <v>4.4444444444444446</v>
      </c>
      <c r="P60" s="32">
        <v>60.129333333333328</v>
      </c>
      <c r="Q60" s="32">
        <v>60.129333333333328</v>
      </c>
      <c r="R60" s="32">
        <v>0</v>
      </c>
      <c r="S60" s="32">
        <v>140.78022222222225</v>
      </c>
      <c r="T60" s="32">
        <v>111.29900000000004</v>
      </c>
      <c r="U60" s="32">
        <v>0</v>
      </c>
      <c r="V60" s="32">
        <v>29.481222222222222</v>
      </c>
      <c r="W60" s="32">
        <v>0</v>
      </c>
      <c r="X60" s="32">
        <v>0</v>
      </c>
      <c r="Y60" s="32">
        <v>0</v>
      </c>
      <c r="Z60" s="32">
        <v>0</v>
      </c>
      <c r="AA60" s="32">
        <v>0</v>
      </c>
      <c r="AB60" s="32">
        <v>0</v>
      </c>
      <c r="AC60" s="32">
        <v>0</v>
      </c>
      <c r="AD60" s="32">
        <v>0</v>
      </c>
      <c r="AE60" s="32">
        <v>0</v>
      </c>
      <c r="AF60" t="s">
        <v>17</v>
      </c>
      <c r="AG60">
        <v>8</v>
      </c>
      <c r="AH60"/>
    </row>
    <row r="61" spans="1:34" x14ac:dyDescent="0.25">
      <c r="A61" t="s">
        <v>373</v>
      </c>
      <c r="B61" t="s">
        <v>119</v>
      </c>
      <c r="C61" t="s">
        <v>232</v>
      </c>
      <c r="D61" t="s">
        <v>301</v>
      </c>
      <c r="E61" s="32">
        <v>129.45555555555555</v>
      </c>
      <c r="F61" s="32">
        <v>4.0450596515320578</v>
      </c>
      <c r="G61" s="32">
        <v>3.8744021972362894</v>
      </c>
      <c r="H61" s="32">
        <v>0.95632134580722683</v>
      </c>
      <c r="I61" s="32">
        <v>0.78566389151145832</v>
      </c>
      <c r="J61" s="32">
        <v>523.65544444444447</v>
      </c>
      <c r="K61" s="32">
        <v>501.56288888888895</v>
      </c>
      <c r="L61" s="32">
        <v>123.8011111111111</v>
      </c>
      <c r="M61" s="32">
        <v>101.70855555555556</v>
      </c>
      <c r="N61" s="32">
        <v>16.403666666666659</v>
      </c>
      <c r="O61" s="32">
        <v>5.6888888888888891</v>
      </c>
      <c r="P61" s="32">
        <v>77.34966666666665</v>
      </c>
      <c r="Q61" s="32">
        <v>77.34966666666665</v>
      </c>
      <c r="R61" s="32">
        <v>0</v>
      </c>
      <c r="S61" s="32">
        <v>322.50466666666671</v>
      </c>
      <c r="T61" s="32">
        <v>254.44222222222226</v>
      </c>
      <c r="U61" s="32">
        <v>0</v>
      </c>
      <c r="V61" s="32">
        <v>68.062444444444438</v>
      </c>
      <c r="W61" s="32">
        <v>0</v>
      </c>
      <c r="X61" s="32">
        <v>0</v>
      </c>
      <c r="Y61" s="32">
        <v>0</v>
      </c>
      <c r="Z61" s="32">
        <v>0</v>
      </c>
      <c r="AA61" s="32">
        <v>0</v>
      </c>
      <c r="AB61" s="32">
        <v>0</v>
      </c>
      <c r="AC61" s="32">
        <v>0</v>
      </c>
      <c r="AD61" s="32">
        <v>0</v>
      </c>
      <c r="AE61" s="32">
        <v>0</v>
      </c>
      <c r="AF61" t="s">
        <v>16</v>
      </c>
      <c r="AG61">
        <v>8</v>
      </c>
      <c r="AH61"/>
    </row>
    <row r="62" spans="1:34" x14ac:dyDescent="0.25">
      <c r="A62" t="s">
        <v>373</v>
      </c>
      <c r="B62" t="s">
        <v>161</v>
      </c>
      <c r="C62" t="s">
        <v>255</v>
      </c>
      <c r="D62" t="s">
        <v>319</v>
      </c>
      <c r="E62" s="32">
        <v>48.4</v>
      </c>
      <c r="F62" s="32">
        <v>3.0254155188246097</v>
      </c>
      <c r="G62" s="32">
        <v>2.7991046831955928</v>
      </c>
      <c r="H62" s="32">
        <v>0.70382001836547303</v>
      </c>
      <c r="I62" s="32">
        <v>0.47750918273645554</v>
      </c>
      <c r="J62" s="32">
        <v>146.4301111111111</v>
      </c>
      <c r="K62" s="32">
        <v>135.47666666666669</v>
      </c>
      <c r="L62" s="32">
        <v>34.064888888888895</v>
      </c>
      <c r="M62" s="32">
        <v>23.111444444444448</v>
      </c>
      <c r="N62" s="32">
        <v>5.264555555555555</v>
      </c>
      <c r="O62" s="32">
        <v>5.6888888888888891</v>
      </c>
      <c r="P62" s="32">
        <v>22.46733333333334</v>
      </c>
      <c r="Q62" s="32">
        <v>22.46733333333334</v>
      </c>
      <c r="R62" s="32">
        <v>0</v>
      </c>
      <c r="S62" s="32">
        <v>89.897888888888886</v>
      </c>
      <c r="T62" s="32">
        <v>82.787777777777777</v>
      </c>
      <c r="U62" s="32">
        <v>0</v>
      </c>
      <c r="V62" s="32">
        <v>7.1101111111111095</v>
      </c>
      <c r="W62" s="32">
        <v>0</v>
      </c>
      <c r="X62" s="32">
        <v>0</v>
      </c>
      <c r="Y62" s="32">
        <v>0</v>
      </c>
      <c r="Z62" s="32">
        <v>0</v>
      </c>
      <c r="AA62" s="32">
        <v>0</v>
      </c>
      <c r="AB62" s="32">
        <v>0</v>
      </c>
      <c r="AC62" s="32">
        <v>0</v>
      </c>
      <c r="AD62" s="32">
        <v>0</v>
      </c>
      <c r="AE62" s="32">
        <v>0</v>
      </c>
      <c r="AF62" t="s">
        <v>60</v>
      </c>
      <c r="AG62">
        <v>8</v>
      </c>
      <c r="AH62"/>
    </row>
    <row r="63" spans="1:34" x14ac:dyDescent="0.25">
      <c r="A63" t="s">
        <v>373</v>
      </c>
      <c r="B63" t="s">
        <v>168</v>
      </c>
      <c r="C63" t="s">
        <v>260</v>
      </c>
      <c r="D63" t="s">
        <v>320</v>
      </c>
      <c r="E63" s="32">
        <v>41.655555555555559</v>
      </c>
      <c r="F63" s="32">
        <v>3.5397065884235803</v>
      </c>
      <c r="G63" s="32">
        <v>3.2419125100026678</v>
      </c>
      <c r="H63" s="32">
        <v>1.0688316884502536</v>
      </c>
      <c r="I63" s="32">
        <v>0.77103761002934135</v>
      </c>
      <c r="J63" s="32">
        <v>147.44844444444448</v>
      </c>
      <c r="K63" s="32">
        <v>135.0436666666667</v>
      </c>
      <c r="L63" s="32">
        <v>44.52277777777779</v>
      </c>
      <c r="M63" s="32">
        <v>32.118000000000009</v>
      </c>
      <c r="N63" s="32">
        <v>6.1158888888888887</v>
      </c>
      <c r="O63" s="32">
        <v>6.2888888888888888</v>
      </c>
      <c r="P63" s="32">
        <v>6.6637777777777751</v>
      </c>
      <c r="Q63" s="32">
        <v>6.6637777777777751</v>
      </c>
      <c r="R63" s="32">
        <v>0</v>
      </c>
      <c r="S63" s="32">
        <v>96.26188888888889</v>
      </c>
      <c r="T63" s="32">
        <v>82.829666666666668</v>
      </c>
      <c r="U63" s="32">
        <v>0</v>
      </c>
      <c r="V63" s="32">
        <v>13.432222222222224</v>
      </c>
      <c r="W63" s="32">
        <v>0.20555555555555555</v>
      </c>
      <c r="X63" s="32">
        <v>0</v>
      </c>
      <c r="Y63" s="32">
        <v>0</v>
      </c>
      <c r="Z63" s="32">
        <v>0.20555555555555555</v>
      </c>
      <c r="AA63" s="32">
        <v>0</v>
      </c>
      <c r="AB63" s="32">
        <v>0</v>
      </c>
      <c r="AC63" s="32">
        <v>0</v>
      </c>
      <c r="AD63" s="32">
        <v>0</v>
      </c>
      <c r="AE63" s="32">
        <v>0</v>
      </c>
      <c r="AF63" t="s">
        <v>67</v>
      </c>
      <c r="AG63">
        <v>8</v>
      </c>
      <c r="AH63"/>
    </row>
    <row r="64" spans="1:34" x14ac:dyDescent="0.25">
      <c r="A64" t="s">
        <v>373</v>
      </c>
      <c r="B64" t="s">
        <v>155</v>
      </c>
      <c r="C64" t="s">
        <v>251</v>
      </c>
      <c r="D64" t="s">
        <v>318</v>
      </c>
      <c r="E64" s="32">
        <v>39.155555555555559</v>
      </c>
      <c r="F64" s="32">
        <v>2.8957377979568681</v>
      </c>
      <c r="G64" s="32">
        <v>2.7855788876276968</v>
      </c>
      <c r="H64" s="32">
        <v>0.85140181611804766</v>
      </c>
      <c r="I64" s="32">
        <v>0.74124290578887631</v>
      </c>
      <c r="J64" s="32">
        <v>113.38422222222226</v>
      </c>
      <c r="K64" s="32">
        <v>109.07088888888893</v>
      </c>
      <c r="L64" s="32">
        <v>33.337111111111113</v>
      </c>
      <c r="M64" s="32">
        <v>29.023777777777781</v>
      </c>
      <c r="N64" s="32">
        <v>0</v>
      </c>
      <c r="O64" s="32">
        <v>4.3133333333333335</v>
      </c>
      <c r="P64" s="32">
        <v>3.2037777777777787</v>
      </c>
      <c r="Q64" s="32">
        <v>3.2037777777777787</v>
      </c>
      <c r="R64" s="32">
        <v>0</v>
      </c>
      <c r="S64" s="32">
        <v>76.843333333333362</v>
      </c>
      <c r="T64" s="32">
        <v>72.443555555555577</v>
      </c>
      <c r="U64" s="32">
        <v>0</v>
      </c>
      <c r="V64" s="32">
        <v>4.3997777777777793</v>
      </c>
      <c r="W64" s="32">
        <v>0</v>
      </c>
      <c r="X64" s="32">
        <v>0</v>
      </c>
      <c r="Y64" s="32">
        <v>0</v>
      </c>
      <c r="Z64" s="32">
        <v>0</v>
      </c>
      <c r="AA64" s="32">
        <v>0</v>
      </c>
      <c r="AB64" s="32">
        <v>0</v>
      </c>
      <c r="AC64" s="32">
        <v>0</v>
      </c>
      <c r="AD64" s="32">
        <v>0</v>
      </c>
      <c r="AE64" s="32">
        <v>0</v>
      </c>
      <c r="AF64" t="s">
        <v>54</v>
      </c>
      <c r="AG64">
        <v>8</v>
      </c>
      <c r="AH64"/>
    </row>
    <row r="65" spans="1:34" x14ac:dyDescent="0.25">
      <c r="A65" t="s">
        <v>373</v>
      </c>
      <c r="B65" t="s">
        <v>110</v>
      </c>
      <c r="C65" t="s">
        <v>207</v>
      </c>
      <c r="D65" t="s">
        <v>299</v>
      </c>
      <c r="E65" s="32">
        <v>91.722222222222229</v>
      </c>
      <c r="F65" s="32">
        <v>4.334312537855844</v>
      </c>
      <c r="G65" s="32">
        <v>3.8633652331920043</v>
      </c>
      <c r="H65" s="32">
        <v>0.85135190793458504</v>
      </c>
      <c r="I65" s="32">
        <v>0.43367534827377363</v>
      </c>
      <c r="J65" s="32">
        <v>397.55277777777775</v>
      </c>
      <c r="K65" s="32">
        <v>354.35644444444443</v>
      </c>
      <c r="L65" s="32">
        <v>78.087888888888884</v>
      </c>
      <c r="M65" s="32">
        <v>39.777666666666683</v>
      </c>
      <c r="N65" s="32">
        <v>33.065777777777761</v>
      </c>
      <c r="O65" s="32">
        <v>5.2444444444444445</v>
      </c>
      <c r="P65" s="32">
        <v>92.7102222222222</v>
      </c>
      <c r="Q65" s="32">
        <v>87.824111111111094</v>
      </c>
      <c r="R65" s="32">
        <v>4.8861111111111111</v>
      </c>
      <c r="S65" s="32">
        <v>226.75466666666665</v>
      </c>
      <c r="T65" s="32">
        <v>199.88499999999996</v>
      </c>
      <c r="U65" s="32">
        <v>13.839555555555554</v>
      </c>
      <c r="V65" s="32">
        <v>13.030111111111115</v>
      </c>
      <c r="W65" s="32">
        <v>0</v>
      </c>
      <c r="X65" s="32">
        <v>0</v>
      </c>
      <c r="Y65" s="32">
        <v>0</v>
      </c>
      <c r="Z65" s="32">
        <v>0</v>
      </c>
      <c r="AA65" s="32">
        <v>0</v>
      </c>
      <c r="AB65" s="32">
        <v>0</v>
      </c>
      <c r="AC65" s="32">
        <v>0</v>
      </c>
      <c r="AD65" s="32">
        <v>0</v>
      </c>
      <c r="AE65" s="32">
        <v>0</v>
      </c>
      <c r="AF65" t="s">
        <v>7</v>
      </c>
      <c r="AG65">
        <v>8</v>
      </c>
      <c r="AH65"/>
    </row>
    <row r="66" spans="1:34" x14ac:dyDescent="0.25">
      <c r="A66" t="s">
        <v>373</v>
      </c>
      <c r="B66" t="s">
        <v>196</v>
      </c>
      <c r="C66" t="s">
        <v>276</v>
      </c>
      <c r="D66" t="s">
        <v>279</v>
      </c>
      <c r="E66" s="32">
        <v>26.744444444444444</v>
      </c>
      <c r="F66" s="32">
        <v>4.0477897798088902</v>
      </c>
      <c r="G66" s="32">
        <v>3.5826672206065631</v>
      </c>
      <c r="H66" s="32">
        <v>0.64130037390943084</v>
      </c>
      <c r="I66" s="32">
        <v>0.37054424594931451</v>
      </c>
      <c r="J66" s="32">
        <v>108.25588888888886</v>
      </c>
      <c r="K66" s="32">
        <v>95.816444444444414</v>
      </c>
      <c r="L66" s="32">
        <v>17.151222222222223</v>
      </c>
      <c r="M66" s="32">
        <v>9.91</v>
      </c>
      <c r="N66" s="32">
        <v>1.5891111111111111</v>
      </c>
      <c r="O66" s="32">
        <v>5.6521111111111111</v>
      </c>
      <c r="P66" s="32">
        <v>25.070777777777778</v>
      </c>
      <c r="Q66" s="32">
        <v>19.872555555555554</v>
      </c>
      <c r="R66" s="32">
        <v>5.1982222222222223</v>
      </c>
      <c r="S66" s="32">
        <v>66.033888888888868</v>
      </c>
      <c r="T66" s="32">
        <v>59.239777777777753</v>
      </c>
      <c r="U66" s="32">
        <v>6.7941111111111114</v>
      </c>
      <c r="V66" s="32">
        <v>0</v>
      </c>
      <c r="W66" s="32">
        <v>0</v>
      </c>
      <c r="X66" s="32">
        <v>0</v>
      </c>
      <c r="Y66" s="32">
        <v>0</v>
      </c>
      <c r="Z66" s="32">
        <v>0</v>
      </c>
      <c r="AA66" s="32">
        <v>0</v>
      </c>
      <c r="AB66" s="32">
        <v>0</v>
      </c>
      <c r="AC66" s="32">
        <v>0</v>
      </c>
      <c r="AD66" s="32">
        <v>0</v>
      </c>
      <c r="AE66" s="32">
        <v>0</v>
      </c>
      <c r="AF66" t="s">
        <v>95</v>
      </c>
      <c r="AG66">
        <v>8</v>
      </c>
      <c r="AH66"/>
    </row>
    <row r="67" spans="1:34" x14ac:dyDescent="0.25">
      <c r="A67" t="s">
        <v>373</v>
      </c>
      <c r="B67" t="s">
        <v>160</v>
      </c>
      <c r="C67" t="s">
        <v>254</v>
      </c>
      <c r="D67" t="s">
        <v>320</v>
      </c>
      <c r="E67" s="32">
        <v>29.977777777777778</v>
      </c>
      <c r="F67" s="32">
        <v>3.1581208302446262</v>
      </c>
      <c r="G67" s="32">
        <v>2.7310266864343964</v>
      </c>
      <c r="H67" s="32">
        <v>0.62349888806523346</v>
      </c>
      <c r="I67" s="32">
        <v>0.19640474425500368</v>
      </c>
      <c r="J67" s="32">
        <v>94.673444444444456</v>
      </c>
      <c r="K67" s="32">
        <v>81.870111111111129</v>
      </c>
      <c r="L67" s="32">
        <v>18.691111111111109</v>
      </c>
      <c r="M67" s="32">
        <v>5.8877777777777771</v>
      </c>
      <c r="N67" s="32">
        <v>2.1366666666666658</v>
      </c>
      <c r="O67" s="32">
        <v>10.666666666666666</v>
      </c>
      <c r="P67" s="32">
        <v>18.64222222222222</v>
      </c>
      <c r="Q67" s="32">
        <v>18.64222222222222</v>
      </c>
      <c r="R67" s="32">
        <v>0</v>
      </c>
      <c r="S67" s="32">
        <v>57.340111111111135</v>
      </c>
      <c r="T67" s="32">
        <v>57.217888888888915</v>
      </c>
      <c r="U67" s="32">
        <v>0</v>
      </c>
      <c r="V67" s="32">
        <v>0.12222222222222222</v>
      </c>
      <c r="W67" s="32">
        <v>0.17777777777777778</v>
      </c>
      <c r="X67" s="32">
        <v>0.17777777777777778</v>
      </c>
      <c r="Y67" s="32">
        <v>0</v>
      </c>
      <c r="Z67" s="32">
        <v>0</v>
      </c>
      <c r="AA67" s="32">
        <v>0</v>
      </c>
      <c r="AB67" s="32">
        <v>0</v>
      </c>
      <c r="AC67" s="32">
        <v>0</v>
      </c>
      <c r="AD67" s="32">
        <v>0</v>
      </c>
      <c r="AE67" s="32">
        <v>0</v>
      </c>
      <c r="AF67" t="s">
        <v>59</v>
      </c>
      <c r="AG67">
        <v>8</v>
      </c>
      <c r="AH67"/>
    </row>
    <row r="68" spans="1:34" x14ac:dyDescent="0.25">
      <c r="A68" t="s">
        <v>373</v>
      </c>
      <c r="B68" t="s">
        <v>201</v>
      </c>
      <c r="C68" t="s">
        <v>278</v>
      </c>
      <c r="D68" t="s">
        <v>295</v>
      </c>
      <c r="E68" s="32">
        <v>21.133333333333333</v>
      </c>
      <c r="F68" s="32">
        <v>4.9230283911671915</v>
      </c>
      <c r="G68" s="32">
        <v>4.2861251314405884</v>
      </c>
      <c r="H68" s="32">
        <v>1.0879179810725552</v>
      </c>
      <c r="I68" s="32">
        <v>0.45101472134595166</v>
      </c>
      <c r="J68" s="32">
        <v>104.03999999999998</v>
      </c>
      <c r="K68" s="32">
        <v>90.580111111111094</v>
      </c>
      <c r="L68" s="32">
        <v>22.991333333333333</v>
      </c>
      <c r="M68" s="32">
        <v>9.5314444444444444</v>
      </c>
      <c r="N68" s="32">
        <v>8.6411111111111083</v>
      </c>
      <c r="O68" s="32">
        <v>4.818777777777778</v>
      </c>
      <c r="P68" s="32">
        <v>24.367222222222214</v>
      </c>
      <c r="Q68" s="32">
        <v>24.367222222222214</v>
      </c>
      <c r="R68" s="32">
        <v>0</v>
      </c>
      <c r="S68" s="32">
        <v>56.681444444444431</v>
      </c>
      <c r="T68" s="32">
        <v>52.933666666666653</v>
      </c>
      <c r="U68" s="32">
        <v>3.7477777777777779</v>
      </c>
      <c r="V68" s="32">
        <v>0</v>
      </c>
      <c r="W68" s="32">
        <v>0</v>
      </c>
      <c r="X68" s="32">
        <v>0</v>
      </c>
      <c r="Y68" s="32">
        <v>0</v>
      </c>
      <c r="Z68" s="32">
        <v>0</v>
      </c>
      <c r="AA68" s="32">
        <v>0</v>
      </c>
      <c r="AB68" s="32">
        <v>0</v>
      </c>
      <c r="AC68" s="32">
        <v>0</v>
      </c>
      <c r="AD68" s="32">
        <v>0</v>
      </c>
      <c r="AE68" s="32">
        <v>0</v>
      </c>
      <c r="AF68" t="s">
        <v>100</v>
      </c>
      <c r="AG68">
        <v>8</v>
      </c>
      <c r="AH68"/>
    </row>
    <row r="69" spans="1:34" x14ac:dyDescent="0.25">
      <c r="A69" t="s">
        <v>373</v>
      </c>
      <c r="B69" t="s">
        <v>173</v>
      </c>
      <c r="C69" t="s">
        <v>263</v>
      </c>
      <c r="D69" t="s">
        <v>321</v>
      </c>
      <c r="E69" s="32">
        <v>25.955555555555556</v>
      </c>
      <c r="F69" s="32">
        <v>3.8604837328767125</v>
      </c>
      <c r="G69" s="32">
        <v>3.7323801369863014</v>
      </c>
      <c r="H69" s="32">
        <v>1.1081977739726028</v>
      </c>
      <c r="I69" s="32">
        <v>0.98009417808219179</v>
      </c>
      <c r="J69" s="32">
        <v>100.20100000000001</v>
      </c>
      <c r="K69" s="32">
        <v>96.876000000000005</v>
      </c>
      <c r="L69" s="32">
        <v>28.763888888888889</v>
      </c>
      <c r="M69" s="32">
        <v>25.43888888888889</v>
      </c>
      <c r="N69" s="32">
        <v>0</v>
      </c>
      <c r="O69" s="32">
        <v>3.3250000000000002</v>
      </c>
      <c r="P69" s="32">
        <v>0.20555555555555555</v>
      </c>
      <c r="Q69" s="32">
        <v>0.20555555555555555</v>
      </c>
      <c r="R69" s="32">
        <v>0</v>
      </c>
      <c r="S69" s="32">
        <v>71.231555555555559</v>
      </c>
      <c r="T69" s="32">
        <v>59.178777777777782</v>
      </c>
      <c r="U69" s="32">
        <v>2.5638888888888891</v>
      </c>
      <c r="V69" s="32">
        <v>9.4888888888888889</v>
      </c>
      <c r="W69" s="32">
        <v>0</v>
      </c>
      <c r="X69" s="32">
        <v>0</v>
      </c>
      <c r="Y69" s="32">
        <v>0</v>
      </c>
      <c r="Z69" s="32">
        <v>0</v>
      </c>
      <c r="AA69" s="32">
        <v>0</v>
      </c>
      <c r="AB69" s="32">
        <v>0</v>
      </c>
      <c r="AC69" s="32">
        <v>0</v>
      </c>
      <c r="AD69" s="32">
        <v>0</v>
      </c>
      <c r="AE69" s="32">
        <v>0</v>
      </c>
      <c r="AF69" t="s">
        <v>72</v>
      </c>
      <c r="AG69">
        <v>8</v>
      </c>
      <c r="AH69"/>
    </row>
    <row r="70" spans="1:34" x14ac:dyDescent="0.25">
      <c r="A70" t="s">
        <v>373</v>
      </c>
      <c r="B70" t="s">
        <v>199</v>
      </c>
      <c r="C70" t="s">
        <v>204</v>
      </c>
      <c r="D70" t="s">
        <v>311</v>
      </c>
      <c r="E70" s="32">
        <v>65.566666666666663</v>
      </c>
      <c r="F70" s="32">
        <v>6.0103372309777985</v>
      </c>
      <c r="G70" s="32">
        <v>5.8581596339603434</v>
      </c>
      <c r="H70" s="32">
        <v>1.141586171835282</v>
      </c>
      <c r="I70" s="32">
        <v>0.98940857481782729</v>
      </c>
      <c r="J70" s="32">
        <v>394.07777777777761</v>
      </c>
      <c r="K70" s="32">
        <v>384.09999999999985</v>
      </c>
      <c r="L70" s="32">
        <v>74.84999999999998</v>
      </c>
      <c r="M70" s="32">
        <v>64.872222222222206</v>
      </c>
      <c r="N70" s="32">
        <v>5.2777777777777768</v>
      </c>
      <c r="O70" s="32">
        <v>4.7</v>
      </c>
      <c r="P70" s="32">
        <v>42.212222222222223</v>
      </c>
      <c r="Q70" s="32">
        <v>42.212222222222223</v>
      </c>
      <c r="R70" s="32">
        <v>0</v>
      </c>
      <c r="S70" s="32">
        <v>277.01555555555541</v>
      </c>
      <c r="T70" s="32">
        <v>277.01555555555541</v>
      </c>
      <c r="U70" s="32">
        <v>0</v>
      </c>
      <c r="V70" s="32">
        <v>0</v>
      </c>
      <c r="W70" s="32">
        <v>0</v>
      </c>
      <c r="X70" s="32">
        <v>0</v>
      </c>
      <c r="Y70" s="32">
        <v>0</v>
      </c>
      <c r="Z70" s="32">
        <v>0</v>
      </c>
      <c r="AA70" s="32">
        <v>0</v>
      </c>
      <c r="AB70" s="32">
        <v>0</v>
      </c>
      <c r="AC70" s="32">
        <v>0</v>
      </c>
      <c r="AD70" s="32">
        <v>0</v>
      </c>
      <c r="AE70" s="32">
        <v>0</v>
      </c>
      <c r="AF70" t="s">
        <v>98</v>
      </c>
      <c r="AG70">
        <v>8</v>
      </c>
      <c r="AH70"/>
    </row>
    <row r="71" spans="1:34" x14ac:dyDescent="0.25">
      <c r="A71" t="s">
        <v>373</v>
      </c>
      <c r="B71" t="s">
        <v>165</v>
      </c>
      <c r="C71" t="s">
        <v>217</v>
      </c>
      <c r="D71" t="s">
        <v>292</v>
      </c>
      <c r="E71" s="32">
        <v>50.711111111111109</v>
      </c>
      <c r="F71" s="32">
        <v>4.4294544259421578</v>
      </c>
      <c r="G71" s="32">
        <v>4.0179842243645938</v>
      </c>
      <c r="H71" s="32">
        <v>0.76267966695880818</v>
      </c>
      <c r="I71" s="32">
        <v>0.35120946538124453</v>
      </c>
      <c r="J71" s="32">
        <v>224.62255555555564</v>
      </c>
      <c r="K71" s="32">
        <v>203.7564444444445</v>
      </c>
      <c r="L71" s="32">
        <v>38.676333333333339</v>
      </c>
      <c r="M71" s="32">
        <v>17.810222222222222</v>
      </c>
      <c r="N71" s="32">
        <v>15.177222222222223</v>
      </c>
      <c r="O71" s="32">
        <v>5.6888888888888891</v>
      </c>
      <c r="P71" s="32">
        <v>34.114777777777775</v>
      </c>
      <c r="Q71" s="32">
        <v>34.114777777777775</v>
      </c>
      <c r="R71" s="32">
        <v>0</v>
      </c>
      <c r="S71" s="32">
        <v>151.83144444444449</v>
      </c>
      <c r="T71" s="32">
        <v>117.74488888888892</v>
      </c>
      <c r="U71" s="32">
        <v>2.7361111111111112</v>
      </c>
      <c r="V71" s="32">
        <v>31.350444444444456</v>
      </c>
      <c r="W71" s="32">
        <v>100.66522222222221</v>
      </c>
      <c r="X71" s="32">
        <v>16.708333333333332</v>
      </c>
      <c r="Y71" s="32">
        <v>0</v>
      </c>
      <c r="Z71" s="32">
        <v>0</v>
      </c>
      <c r="AA71" s="32">
        <v>27.267555555555553</v>
      </c>
      <c r="AB71" s="32">
        <v>0</v>
      </c>
      <c r="AC71" s="32">
        <v>56.68933333333333</v>
      </c>
      <c r="AD71" s="32">
        <v>0</v>
      </c>
      <c r="AE71" s="32">
        <v>0</v>
      </c>
      <c r="AF71" t="s">
        <v>64</v>
      </c>
      <c r="AG71">
        <v>8</v>
      </c>
      <c r="AH71"/>
    </row>
    <row r="72" spans="1:34" x14ac:dyDescent="0.25">
      <c r="A72" t="s">
        <v>373</v>
      </c>
      <c r="B72" t="s">
        <v>172</v>
      </c>
      <c r="C72" t="s">
        <v>262</v>
      </c>
      <c r="D72" t="s">
        <v>321</v>
      </c>
      <c r="E72" s="32">
        <v>41.588888888888889</v>
      </c>
      <c r="F72" s="32">
        <v>3.867184076943627</v>
      </c>
      <c r="G72" s="32">
        <v>3.5443681538872553</v>
      </c>
      <c r="H72" s="32">
        <v>0.78319529788939335</v>
      </c>
      <c r="I72" s="32">
        <v>0.56240983168581338</v>
      </c>
      <c r="J72" s="32">
        <v>160.83188888888884</v>
      </c>
      <c r="K72" s="32">
        <v>147.40633333333329</v>
      </c>
      <c r="L72" s="32">
        <v>32.572222222222216</v>
      </c>
      <c r="M72" s="32">
        <v>23.389999999999993</v>
      </c>
      <c r="N72" s="32">
        <v>4.4044444444444437</v>
      </c>
      <c r="O72" s="32">
        <v>4.7777777777777777</v>
      </c>
      <c r="P72" s="32">
        <v>6.7744444444444447</v>
      </c>
      <c r="Q72" s="32">
        <v>2.5311111111111111</v>
      </c>
      <c r="R72" s="32">
        <v>4.2433333333333341</v>
      </c>
      <c r="S72" s="32">
        <v>121.48522222222219</v>
      </c>
      <c r="T72" s="32">
        <v>109.40855555555552</v>
      </c>
      <c r="U72" s="32">
        <v>0</v>
      </c>
      <c r="V72" s="32">
        <v>12.076666666666668</v>
      </c>
      <c r="W72" s="32">
        <v>0</v>
      </c>
      <c r="X72" s="32">
        <v>0</v>
      </c>
      <c r="Y72" s="32">
        <v>0</v>
      </c>
      <c r="Z72" s="32">
        <v>0</v>
      </c>
      <c r="AA72" s="32">
        <v>0</v>
      </c>
      <c r="AB72" s="32">
        <v>0</v>
      </c>
      <c r="AC72" s="32">
        <v>0</v>
      </c>
      <c r="AD72" s="32">
        <v>0</v>
      </c>
      <c r="AE72" s="32">
        <v>0</v>
      </c>
      <c r="AF72" t="s">
        <v>71</v>
      </c>
      <c r="AG72">
        <v>8</v>
      </c>
      <c r="AH72"/>
    </row>
    <row r="73" spans="1:34" x14ac:dyDescent="0.25">
      <c r="A73" t="s">
        <v>373</v>
      </c>
      <c r="B73" t="s">
        <v>175</v>
      </c>
      <c r="C73" t="s">
        <v>264</v>
      </c>
      <c r="D73" t="s">
        <v>301</v>
      </c>
      <c r="E73" s="32">
        <v>44.666666666666664</v>
      </c>
      <c r="F73" s="32">
        <v>2.8822736318407962</v>
      </c>
      <c r="G73" s="32">
        <v>2.468318407960199</v>
      </c>
      <c r="H73" s="32">
        <v>0.73640547263681599</v>
      </c>
      <c r="I73" s="32">
        <v>0.42767412935323385</v>
      </c>
      <c r="J73" s="32">
        <v>128.74155555555555</v>
      </c>
      <c r="K73" s="32">
        <v>110.25155555555554</v>
      </c>
      <c r="L73" s="32">
        <v>32.892777777777781</v>
      </c>
      <c r="M73" s="32">
        <v>19.102777777777778</v>
      </c>
      <c r="N73" s="32">
        <v>8.7011111111111106</v>
      </c>
      <c r="O73" s="32">
        <v>5.0888888888888886</v>
      </c>
      <c r="P73" s="32">
        <v>26.895</v>
      </c>
      <c r="Q73" s="32">
        <v>22.195</v>
      </c>
      <c r="R73" s="32">
        <v>4.7</v>
      </c>
      <c r="S73" s="32">
        <v>68.953777777777759</v>
      </c>
      <c r="T73" s="32">
        <v>36.409333333333322</v>
      </c>
      <c r="U73" s="32">
        <v>8.5527777777777771</v>
      </c>
      <c r="V73" s="32">
        <v>23.991666666666667</v>
      </c>
      <c r="W73" s="32">
        <v>26.701555555555565</v>
      </c>
      <c r="X73" s="32">
        <v>0</v>
      </c>
      <c r="Y73" s="32">
        <v>0</v>
      </c>
      <c r="Z73" s="32">
        <v>0</v>
      </c>
      <c r="AA73" s="32">
        <v>5.9811111111111108</v>
      </c>
      <c r="AB73" s="32">
        <v>0</v>
      </c>
      <c r="AC73" s="32">
        <v>20.720444444444453</v>
      </c>
      <c r="AD73" s="32">
        <v>0</v>
      </c>
      <c r="AE73" s="32">
        <v>0</v>
      </c>
      <c r="AF73" t="s">
        <v>74</v>
      </c>
      <c r="AG73">
        <v>8</v>
      </c>
      <c r="AH73"/>
    </row>
    <row r="74" spans="1:34" x14ac:dyDescent="0.25">
      <c r="A74" t="s">
        <v>373</v>
      </c>
      <c r="B74" t="s">
        <v>179</v>
      </c>
      <c r="C74" t="s">
        <v>266</v>
      </c>
      <c r="D74" t="s">
        <v>290</v>
      </c>
      <c r="E74" s="32">
        <v>35.288888888888891</v>
      </c>
      <c r="F74" s="32">
        <v>3.9082210327455917</v>
      </c>
      <c r="G74" s="32">
        <v>3.5986272040302265</v>
      </c>
      <c r="H74" s="32">
        <v>0.93955919395466003</v>
      </c>
      <c r="I74" s="32">
        <v>0.62996536523929481</v>
      </c>
      <c r="J74" s="32">
        <v>137.91677777777778</v>
      </c>
      <c r="K74" s="32">
        <v>126.99155555555556</v>
      </c>
      <c r="L74" s="32">
        <v>33.156000000000006</v>
      </c>
      <c r="M74" s="32">
        <v>22.230777777777782</v>
      </c>
      <c r="N74" s="32">
        <v>7.1117777777777755</v>
      </c>
      <c r="O74" s="32">
        <v>3.8134444444444475</v>
      </c>
      <c r="P74" s="32">
        <v>4.8726666666666665</v>
      </c>
      <c r="Q74" s="32">
        <v>4.8726666666666665</v>
      </c>
      <c r="R74" s="32">
        <v>0</v>
      </c>
      <c r="S74" s="32">
        <v>99.888111111111115</v>
      </c>
      <c r="T74" s="32">
        <v>85.909333333333336</v>
      </c>
      <c r="U74" s="32">
        <v>4.3308888888888895</v>
      </c>
      <c r="V74" s="32">
        <v>9.6478888888888861</v>
      </c>
      <c r="W74" s="32">
        <v>31.505333333333343</v>
      </c>
      <c r="X74" s="32">
        <v>0</v>
      </c>
      <c r="Y74" s="32">
        <v>0</v>
      </c>
      <c r="Z74" s="32">
        <v>0</v>
      </c>
      <c r="AA74" s="32">
        <v>0</v>
      </c>
      <c r="AB74" s="32">
        <v>0</v>
      </c>
      <c r="AC74" s="32">
        <v>31.505333333333343</v>
      </c>
      <c r="AD74" s="32">
        <v>0</v>
      </c>
      <c r="AE74" s="32">
        <v>0</v>
      </c>
      <c r="AF74" t="s">
        <v>78</v>
      </c>
      <c r="AG74">
        <v>8</v>
      </c>
      <c r="AH74"/>
    </row>
    <row r="75" spans="1:34" x14ac:dyDescent="0.25">
      <c r="A75" t="s">
        <v>373</v>
      </c>
      <c r="B75" t="s">
        <v>192</v>
      </c>
      <c r="C75" t="s">
        <v>272</v>
      </c>
      <c r="D75" t="s">
        <v>320</v>
      </c>
      <c r="E75" s="32">
        <v>27.033333333333335</v>
      </c>
      <c r="F75" s="32">
        <v>3.8905219893136045</v>
      </c>
      <c r="G75" s="32">
        <v>3.4845211672831895</v>
      </c>
      <c r="H75" s="32">
        <v>1.0577928483353887</v>
      </c>
      <c r="I75" s="32">
        <v>0.65179202630497335</v>
      </c>
      <c r="J75" s="32">
        <v>105.17377777777779</v>
      </c>
      <c r="K75" s="32">
        <v>94.198222222222228</v>
      </c>
      <c r="L75" s="32">
        <v>28.595666666666673</v>
      </c>
      <c r="M75" s="32">
        <v>17.620111111111115</v>
      </c>
      <c r="N75" s="32">
        <v>5.3755555555555556</v>
      </c>
      <c r="O75" s="32">
        <v>5.6</v>
      </c>
      <c r="P75" s="32">
        <v>10.841111111111108</v>
      </c>
      <c r="Q75" s="32">
        <v>10.841111111111108</v>
      </c>
      <c r="R75" s="32">
        <v>0</v>
      </c>
      <c r="S75" s="32">
        <v>65.737000000000009</v>
      </c>
      <c r="T75" s="32">
        <v>61.919000000000011</v>
      </c>
      <c r="U75" s="32">
        <v>3.8179999999999996</v>
      </c>
      <c r="V75" s="32">
        <v>0</v>
      </c>
      <c r="W75" s="32">
        <v>8.611111111111111E-2</v>
      </c>
      <c r="X75" s="32">
        <v>0</v>
      </c>
      <c r="Y75" s="32">
        <v>0</v>
      </c>
      <c r="Z75" s="32">
        <v>0</v>
      </c>
      <c r="AA75" s="32">
        <v>0</v>
      </c>
      <c r="AB75" s="32">
        <v>0</v>
      </c>
      <c r="AC75" s="32">
        <v>8.611111111111111E-2</v>
      </c>
      <c r="AD75" s="32">
        <v>0</v>
      </c>
      <c r="AE75" s="32">
        <v>0</v>
      </c>
      <c r="AF75" t="s">
        <v>91</v>
      </c>
      <c r="AG75">
        <v>8</v>
      </c>
      <c r="AH75"/>
    </row>
    <row r="76" spans="1:34" x14ac:dyDescent="0.25">
      <c r="A76" t="s">
        <v>373</v>
      </c>
      <c r="B76" t="s">
        <v>136</v>
      </c>
      <c r="C76" t="s">
        <v>240</v>
      </c>
      <c r="D76" t="s">
        <v>283</v>
      </c>
      <c r="E76" s="32">
        <v>15.622222222222222</v>
      </c>
      <c r="F76" s="32">
        <v>3.9842816500711251</v>
      </c>
      <c r="G76" s="32">
        <v>3.5525391180654351</v>
      </c>
      <c r="H76" s="32">
        <v>1.5391109530583216</v>
      </c>
      <c r="I76" s="32">
        <v>1.1073684210526318</v>
      </c>
      <c r="J76" s="32">
        <v>62.243333333333354</v>
      </c>
      <c r="K76" s="32">
        <v>55.498555555555576</v>
      </c>
      <c r="L76" s="32">
        <v>24.044333333333334</v>
      </c>
      <c r="M76" s="32">
        <v>17.299555555555557</v>
      </c>
      <c r="N76" s="32">
        <v>6.2E-2</v>
      </c>
      <c r="O76" s="32">
        <v>6.682777777777777</v>
      </c>
      <c r="P76" s="32">
        <v>5.1121111111111111</v>
      </c>
      <c r="Q76" s="32">
        <v>5.1121111111111111</v>
      </c>
      <c r="R76" s="32">
        <v>0</v>
      </c>
      <c r="S76" s="32">
        <v>33.086888888888907</v>
      </c>
      <c r="T76" s="32">
        <v>33.086888888888907</v>
      </c>
      <c r="U76" s="32">
        <v>0</v>
      </c>
      <c r="V76" s="32">
        <v>0</v>
      </c>
      <c r="W76" s="32">
        <v>6.8621111111111111</v>
      </c>
      <c r="X76" s="32">
        <v>0</v>
      </c>
      <c r="Y76" s="32">
        <v>0</v>
      </c>
      <c r="Z76" s="32">
        <v>0</v>
      </c>
      <c r="AA76" s="32">
        <v>5.1121111111111111</v>
      </c>
      <c r="AB76" s="32">
        <v>0</v>
      </c>
      <c r="AC76" s="32">
        <v>1.75</v>
      </c>
      <c r="AD76" s="32">
        <v>0</v>
      </c>
      <c r="AE76" s="32">
        <v>0</v>
      </c>
      <c r="AF76" t="s">
        <v>33</v>
      </c>
      <c r="AG76">
        <v>8</v>
      </c>
      <c r="AH76"/>
    </row>
    <row r="77" spans="1:34" x14ac:dyDescent="0.25">
      <c r="A77" t="s">
        <v>373</v>
      </c>
      <c r="B77" t="s">
        <v>103</v>
      </c>
      <c r="C77" t="s">
        <v>219</v>
      </c>
      <c r="D77" t="s">
        <v>291</v>
      </c>
      <c r="E77" s="32">
        <v>69.644444444444446</v>
      </c>
      <c r="F77" s="32">
        <v>3.4448069559668144</v>
      </c>
      <c r="G77" s="32">
        <v>3.146785258455647</v>
      </c>
      <c r="H77" s="32">
        <v>0.8529483088704527</v>
      </c>
      <c r="I77" s="32">
        <v>0.55492661135928489</v>
      </c>
      <c r="J77" s="32">
        <v>239.9116666666666</v>
      </c>
      <c r="K77" s="32">
        <v>219.15611111111107</v>
      </c>
      <c r="L77" s="32">
        <v>59.403111111111087</v>
      </c>
      <c r="M77" s="32">
        <v>38.647555555555535</v>
      </c>
      <c r="N77" s="32">
        <v>20.755555555555556</v>
      </c>
      <c r="O77" s="32">
        <v>0</v>
      </c>
      <c r="P77" s="32">
        <v>33.926555555555559</v>
      </c>
      <c r="Q77" s="32">
        <v>33.926555555555559</v>
      </c>
      <c r="R77" s="32">
        <v>0</v>
      </c>
      <c r="S77" s="32">
        <v>146.58199999999997</v>
      </c>
      <c r="T77" s="32">
        <v>134.33433333333329</v>
      </c>
      <c r="U77" s="32">
        <v>0</v>
      </c>
      <c r="V77" s="32">
        <v>12.247666666666669</v>
      </c>
      <c r="W77" s="32">
        <v>0</v>
      </c>
      <c r="X77" s="32">
        <v>0</v>
      </c>
      <c r="Y77" s="32">
        <v>0</v>
      </c>
      <c r="Z77" s="32">
        <v>0</v>
      </c>
      <c r="AA77" s="32">
        <v>0</v>
      </c>
      <c r="AB77" s="32">
        <v>0</v>
      </c>
      <c r="AC77" s="32">
        <v>0</v>
      </c>
      <c r="AD77" s="32">
        <v>0</v>
      </c>
      <c r="AE77" s="32">
        <v>0</v>
      </c>
      <c r="AF77" t="s">
        <v>0</v>
      </c>
      <c r="AG77">
        <v>8</v>
      </c>
      <c r="AH77"/>
    </row>
    <row r="78" spans="1:34" x14ac:dyDescent="0.25">
      <c r="A78" t="s">
        <v>373</v>
      </c>
      <c r="B78" t="s">
        <v>177</v>
      </c>
      <c r="C78" t="s">
        <v>225</v>
      </c>
      <c r="D78" t="s">
        <v>323</v>
      </c>
      <c r="E78" s="32">
        <v>33.6</v>
      </c>
      <c r="F78" s="32">
        <v>3.6514153439153438</v>
      </c>
      <c r="G78" s="32">
        <v>3.2464054232804234</v>
      </c>
      <c r="H78" s="32">
        <v>0.90171957671957659</v>
      </c>
      <c r="I78" s="32">
        <v>0.49670965608465606</v>
      </c>
      <c r="J78" s="32">
        <v>122.68755555555556</v>
      </c>
      <c r="K78" s="32">
        <v>109.07922222222223</v>
      </c>
      <c r="L78" s="32">
        <v>30.297777777777775</v>
      </c>
      <c r="M78" s="32">
        <v>16.689444444444444</v>
      </c>
      <c r="N78" s="32">
        <v>8.0083333333333329</v>
      </c>
      <c r="O78" s="32">
        <v>5.6</v>
      </c>
      <c r="P78" s="32">
        <v>17.141666666666666</v>
      </c>
      <c r="Q78" s="32">
        <v>17.141666666666666</v>
      </c>
      <c r="R78" s="32">
        <v>0</v>
      </c>
      <c r="S78" s="32">
        <v>75.248111111111115</v>
      </c>
      <c r="T78" s="32">
        <v>59.548111111111112</v>
      </c>
      <c r="U78" s="32">
        <v>2.7916666666666665</v>
      </c>
      <c r="V78" s="32">
        <v>12.908333333333333</v>
      </c>
      <c r="W78" s="32">
        <v>22.873666666666665</v>
      </c>
      <c r="X78" s="32">
        <v>0.13666666666666669</v>
      </c>
      <c r="Y78" s="32">
        <v>0</v>
      </c>
      <c r="Z78" s="32">
        <v>0</v>
      </c>
      <c r="AA78" s="32">
        <v>0</v>
      </c>
      <c r="AB78" s="32">
        <v>0</v>
      </c>
      <c r="AC78" s="32">
        <v>22.736999999999998</v>
      </c>
      <c r="AD78" s="32">
        <v>0</v>
      </c>
      <c r="AE78" s="32">
        <v>0</v>
      </c>
      <c r="AF78" t="s">
        <v>76</v>
      </c>
      <c r="AG78">
        <v>8</v>
      </c>
      <c r="AH78"/>
    </row>
    <row r="79" spans="1:34" x14ac:dyDescent="0.25">
      <c r="A79" t="s">
        <v>373</v>
      </c>
      <c r="B79" t="s">
        <v>151</v>
      </c>
      <c r="C79" t="s">
        <v>247</v>
      </c>
      <c r="D79" t="s">
        <v>316</v>
      </c>
      <c r="E79" s="32">
        <v>38.244444444444447</v>
      </c>
      <c r="F79" s="32">
        <v>3.6391255084253338</v>
      </c>
      <c r="G79" s="32">
        <v>3.3523736199883785</v>
      </c>
      <c r="H79" s="32">
        <v>1.0291690877396862</v>
      </c>
      <c r="I79" s="32">
        <v>0.74241719930273087</v>
      </c>
      <c r="J79" s="32">
        <v>139.17633333333333</v>
      </c>
      <c r="K79" s="32">
        <v>128.20966666666666</v>
      </c>
      <c r="L79" s="32">
        <v>39.36</v>
      </c>
      <c r="M79" s="32">
        <v>28.393333333333331</v>
      </c>
      <c r="N79" s="32">
        <v>5.6333333333333337</v>
      </c>
      <c r="O79" s="32">
        <v>5.333333333333333</v>
      </c>
      <c r="P79" s="32">
        <v>12.118444444444442</v>
      </c>
      <c r="Q79" s="32">
        <v>12.118444444444442</v>
      </c>
      <c r="R79" s="32">
        <v>0</v>
      </c>
      <c r="S79" s="32">
        <v>87.697888888888883</v>
      </c>
      <c r="T79" s="32">
        <v>73.686777777777777</v>
      </c>
      <c r="U79" s="32">
        <v>9.3916666666666675</v>
      </c>
      <c r="V79" s="32">
        <v>4.6194444444444445</v>
      </c>
      <c r="W79" s="32">
        <v>54.359666666666669</v>
      </c>
      <c r="X79" s="32">
        <v>5.6099999999999994</v>
      </c>
      <c r="Y79" s="32">
        <v>0</v>
      </c>
      <c r="Z79" s="32">
        <v>0</v>
      </c>
      <c r="AA79" s="32">
        <v>7.0184444444444445</v>
      </c>
      <c r="AB79" s="32">
        <v>0</v>
      </c>
      <c r="AC79" s="32">
        <v>41.731222222222222</v>
      </c>
      <c r="AD79" s="32">
        <v>0</v>
      </c>
      <c r="AE79" s="32">
        <v>0</v>
      </c>
      <c r="AF79" t="s">
        <v>50</v>
      </c>
      <c r="AG79">
        <v>8</v>
      </c>
      <c r="AH79"/>
    </row>
    <row r="80" spans="1:34" x14ac:dyDescent="0.25">
      <c r="A80" t="s">
        <v>373</v>
      </c>
      <c r="B80" t="s">
        <v>109</v>
      </c>
      <c r="C80" t="s">
        <v>230</v>
      </c>
      <c r="D80" t="s">
        <v>288</v>
      </c>
      <c r="E80" s="32">
        <v>57.4</v>
      </c>
      <c r="F80" s="32">
        <v>3.3029423151374364</v>
      </c>
      <c r="G80" s="32">
        <v>3.0133565621370493</v>
      </c>
      <c r="H80" s="32">
        <v>0.7568679829655437</v>
      </c>
      <c r="I80" s="32">
        <v>0.46728222996515661</v>
      </c>
      <c r="J80" s="32">
        <v>189.58888888888885</v>
      </c>
      <c r="K80" s="32">
        <v>172.96666666666661</v>
      </c>
      <c r="L80" s="32">
        <v>43.444222222222209</v>
      </c>
      <c r="M80" s="32">
        <v>26.821999999999989</v>
      </c>
      <c r="N80" s="32">
        <v>16.622222222222224</v>
      </c>
      <c r="O80" s="32">
        <v>0</v>
      </c>
      <c r="P80" s="32">
        <v>17.971666666666668</v>
      </c>
      <c r="Q80" s="32">
        <v>17.971666666666668</v>
      </c>
      <c r="R80" s="32">
        <v>0</v>
      </c>
      <c r="S80" s="32">
        <v>128.17299999999994</v>
      </c>
      <c r="T80" s="32">
        <v>101.84144444444441</v>
      </c>
      <c r="U80" s="32">
        <v>0</v>
      </c>
      <c r="V80" s="32">
        <v>26.331555555555546</v>
      </c>
      <c r="W80" s="32">
        <v>0</v>
      </c>
      <c r="X80" s="32">
        <v>0</v>
      </c>
      <c r="Y80" s="32">
        <v>0</v>
      </c>
      <c r="Z80" s="32">
        <v>0</v>
      </c>
      <c r="AA80" s="32">
        <v>0</v>
      </c>
      <c r="AB80" s="32">
        <v>0</v>
      </c>
      <c r="AC80" s="32">
        <v>0</v>
      </c>
      <c r="AD80" s="32">
        <v>0</v>
      </c>
      <c r="AE80" s="32">
        <v>0</v>
      </c>
      <c r="AF80" t="s">
        <v>6</v>
      </c>
      <c r="AG80">
        <v>8</v>
      </c>
      <c r="AH80"/>
    </row>
    <row r="81" spans="1:34" x14ac:dyDescent="0.25">
      <c r="A81" t="s">
        <v>373</v>
      </c>
      <c r="B81" t="s">
        <v>195</v>
      </c>
      <c r="C81" t="s">
        <v>275</v>
      </c>
      <c r="D81" t="s">
        <v>281</v>
      </c>
      <c r="E81" s="32">
        <v>55.355555555555554</v>
      </c>
      <c r="F81" s="32">
        <v>3.3204375752709754</v>
      </c>
      <c r="G81" s="32">
        <v>3.0202067442794061</v>
      </c>
      <c r="H81" s="32">
        <v>0.73357687675632266</v>
      </c>
      <c r="I81" s="32">
        <v>0.43334604576475294</v>
      </c>
      <c r="J81" s="32">
        <v>183.80466666666666</v>
      </c>
      <c r="K81" s="32">
        <v>167.18522222222222</v>
      </c>
      <c r="L81" s="32">
        <v>40.60755555555555</v>
      </c>
      <c r="M81" s="32">
        <v>23.988111111111103</v>
      </c>
      <c r="N81" s="32">
        <v>11.508333333333333</v>
      </c>
      <c r="O81" s="32">
        <v>5.1111111111111107</v>
      </c>
      <c r="P81" s="32">
        <v>12.781888888888888</v>
      </c>
      <c r="Q81" s="32">
        <v>12.781888888888888</v>
      </c>
      <c r="R81" s="32">
        <v>0</v>
      </c>
      <c r="S81" s="32">
        <v>130.41522222222221</v>
      </c>
      <c r="T81" s="32">
        <v>120.88133333333333</v>
      </c>
      <c r="U81" s="32">
        <v>0</v>
      </c>
      <c r="V81" s="32">
        <v>9.5338888888888906</v>
      </c>
      <c r="W81" s="32">
        <v>0</v>
      </c>
      <c r="X81" s="32">
        <v>0</v>
      </c>
      <c r="Y81" s="32">
        <v>0</v>
      </c>
      <c r="Z81" s="32">
        <v>0</v>
      </c>
      <c r="AA81" s="32">
        <v>0</v>
      </c>
      <c r="AB81" s="32">
        <v>0</v>
      </c>
      <c r="AC81" s="32">
        <v>0</v>
      </c>
      <c r="AD81" s="32">
        <v>0</v>
      </c>
      <c r="AE81" s="32">
        <v>0</v>
      </c>
      <c r="AF81" t="s">
        <v>94</v>
      </c>
      <c r="AG81">
        <v>8</v>
      </c>
      <c r="AH81"/>
    </row>
    <row r="82" spans="1:34" x14ac:dyDescent="0.25">
      <c r="A82" t="s">
        <v>373</v>
      </c>
      <c r="B82" t="s">
        <v>193</v>
      </c>
      <c r="C82" t="s">
        <v>273</v>
      </c>
      <c r="D82" t="s">
        <v>330</v>
      </c>
      <c r="E82" s="32">
        <v>43.277777777777779</v>
      </c>
      <c r="F82" s="32">
        <v>3.778264441591785</v>
      </c>
      <c r="G82" s="32">
        <v>3.4536225930680362</v>
      </c>
      <c r="H82" s="32">
        <v>1.0488523748395382</v>
      </c>
      <c r="I82" s="32">
        <v>0.72421052631578964</v>
      </c>
      <c r="J82" s="32">
        <v>163.51488888888892</v>
      </c>
      <c r="K82" s="32">
        <v>149.46511111111113</v>
      </c>
      <c r="L82" s="32">
        <v>45.392000000000017</v>
      </c>
      <c r="M82" s="32">
        <v>31.34222222222223</v>
      </c>
      <c r="N82" s="32">
        <v>8.3608888888888995</v>
      </c>
      <c r="O82" s="32">
        <v>5.6888888888888891</v>
      </c>
      <c r="P82" s="32">
        <v>7.089666666666667</v>
      </c>
      <c r="Q82" s="32">
        <v>7.089666666666667</v>
      </c>
      <c r="R82" s="32">
        <v>0</v>
      </c>
      <c r="S82" s="32">
        <v>111.03322222222224</v>
      </c>
      <c r="T82" s="32">
        <v>95.444333333333347</v>
      </c>
      <c r="U82" s="32">
        <v>0</v>
      </c>
      <c r="V82" s="32">
        <v>15.588888888888887</v>
      </c>
      <c r="W82" s="32">
        <v>0.91377777777777602</v>
      </c>
      <c r="X82" s="32">
        <v>0</v>
      </c>
      <c r="Y82" s="32">
        <v>0.91377777777777602</v>
      </c>
      <c r="Z82" s="32">
        <v>0</v>
      </c>
      <c r="AA82" s="32">
        <v>0</v>
      </c>
      <c r="AB82" s="32">
        <v>0</v>
      </c>
      <c r="AC82" s="32">
        <v>0</v>
      </c>
      <c r="AD82" s="32">
        <v>0</v>
      </c>
      <c r="AE82" s="32">
        <v>0</v>
      </c>
      <c r="AF82" t="s">
        <v>92</v>
      </c>
      <c r="AG82">
        <v>8</v>
      </c>
      <c r="AH82"/>
    </row>
    <row r="83" spans="1:34" x14ac:dyDescent="0.25">
      <c r="A83" t="s">
        <v>373</v>
      </c>
      <c r="B83" t="s">
        <v>190</v>
      </c>
      <c r="C83" t="s">
        <v>271</v>
      </c>
      <c r="D83" t="s">
        <v>329</v>
      </c>
      <c r="E83" s="32">
        <v>29.222222222222221</v>
      </c>
      <c r="F83" s="32">
        <v>4.2592205323193921</v>
      </c>
      <c r="G83" s="32">
        <v>3.7404942965779471</v>
      </c>
      <c r="H83" s="32">
        <v>1.1415399239543726</v>
      </c>
      <c r="I83" s="32">
        <v>0.62281368821292771</v>
      </c>
      <c r="J83" s="32">
        <v>124.46388888888889</v>
      </c>
      <c r="K83" s="32">
        <v>109.30555555555556</v>
      </c>
      <c r="L83" s="32">
        <v>33.358333333333334</v>
      </c>
      <c r="M83" s="32">
        <v>18.2</v>
      </c>
      <c r="N83" s="32">
        <v>9.7361111111111107</v>
      </c>
      <c r="O83" s="32">
        <v>5.4222222222222225</v>
      </c>
      <c r="P83" s="32">
        <v>19.802777777777777</v>
      </c>
      <c r="Q83" s="32">
        <v>19.802777777777777</v>
      </c>
      <c r="R83" s="32">
        <v>0</v>
      </c>
      <c r="S83" s="32">
        <v>71.302777777777777</v>
      </c>
      <c r="T83" s="32">
        <v>69.019444444444446</v>
      </c>
      <c r="U83" s="32">
        <v>0</v>
      </c>
      <c r="V83" s="32">
        <v>2.2833333333333332</v>
      </c>
      <c r="W83" s="32">
        <v>4.4555555555555557</v>
      </c>
      <c r="X83" s="32">
        <v>0</v>
      </c>
      <c r="Y83" s="32">
        <v>0</v>
      </c>
      <c r="Z83" s="32">
        <v>0</v>
      </c>
      <c r="AA83" s="32">
        <v>4.4555555555555557</v>
      </c>
      <c r="AB83" s="32">
        <v>0</v>
      </c>
      <c r="AC83" s="32">
        <v>0</v>
      </c>
      <c r="AD83" s="32">
        <v>0</v>
      </c>
      <c r="AE83" s="32">
        <v>0</v>
      </c>
      <c r="AF83" t="s">
        <v>89</v>
      </c>
      <c r="AG83">
        <v>8</v>
      </c>
      <c r="AH83"/>
    </row>
    <row r="84" spans="1:34" x14ac:dyDescent="0.25">
      <c r="A84" t="s">
        <v>373</v>
      </c>
      <c r="B84" t="s">
        <v>191</v>
      </c>
      <c r="C84" t="s">
        <v>241</v>
      </c>
      <c r="D84" t="s">
        <v>309</v>
      </c>
      <c r="E84" s="32">
        <v>48.2</v>
      </c>
      <c r="F84" s="32">
        <v>4.5979253112033192</v>
      </c>
      <c r="G84" s="32">
        <v>4.1057399723374823</v>
      </c>
      <c r="H84" s="32">
        <v>1.3348547717842323</v>
      </c>
      <c r="I84" s="32">
        <v>0.90875979714153976</v>
      </c>
      <c r="J84" s="32">
        <v>221.62</v>
      </c>
      <c r="K84" s="32">
        <v>197.89666666666665</v>
      </c>
      <c r="L84" s="32">
        <v>64.34</v>
      </c>
      <c r="M84" s="32">
        <v>43.80222222222222</v>
      </c>
      <c r="N84" s="32">
        <v>20.53777777777778</v>
      </c>
      <c r="O84" s="32">
        <v>0</v>
      </c>
      <c r="P84" s="32">
        <v>3.1855555555555575</v>
      </c>
      <c r="Q84" s="32">
        <v>0</v>
      </c>
      <c r="R84" s="32">
        <v>3.1855555555555575</v>
      </c>
      <c r="S84" s="32">
        <v>154.09444444444443</v>
      </c>
      <c r="T84" s="32">
        <v>154.09444444444443</v>
      </c>
      <c r="U84" s="32">
        <v>0</v>
      </c>
      <c r="V84" s="32">
        <v>0</v>
      </c>
      <c r="W84" s="32">
        <v>0</v>
      </c>
      <c r="X84" s="32">
        <v>0</v>
      </c>
      <c r="Y84" s="32">
        <v>0</v>
      </c>
      <c r="Z84" s="32">
        <v>0</v>
      </c>
      <c r="AA84" s="32">
        <v>0</v>
      </c>
      <c r="AB84" s="32">
        <v>0</v>
      </c>
      <c r="AC84" s="32">
        <v>0</v>
      </c>
      <c r="AD84" s="32">
        <v>0</v>
      </c>
      <c r="AE84" s="32">
        <v>0</v>
      </c>
      <c r="AF84" t="s">
        <v>90</v>
      </c>
      <c r="AG84">
        <v>8</v>
      </c>
      <c r="AH84"/>
    </row>
    <row r="85" spans="1:34" x14ac:dyDescent="0.25">
      <c r="A85" t="s">
        <v>373</v>
      </c>
      <c r="B85" t="s">
        <v>141</v>
      </c>
      <c r="C85" t="s">
        <v>204</v>
      </c>
      <c r="D85" t="s">
        <v>311</v>
      </c>
      <c r="E85" s="32">
        <v>49.233333333333334</v>
      </c>
      <c r="F85" s="32">
        <v>4.0108891897991423</v>
      </c>
      <c r="G85" s="32">
        <v>3.9053825321597828</v>
      </c>
      <c r="H85" s="32">
        <v>0.38473256601218686</v>
      </c>
      <c r="I85" s="32">
        <v>0.27922590837282779</v>
      </c>
      <c r="J85" s="32">
        <v>197.46944444444443</v>
      </c>
      <c r="K85" s="32">
        <v>192.27499999999998</v>
      </c>
      <c r="L85" s="32">
        <v>18.941666666666666</v>
      </c>
      <c r="M85" s="32">
        <v>13.747222222222222</v>
      </c>
      <c r="N85" s="32">
        <v>0</v>
      </c>
      <c r="O85" s="32">
        <v>5.1944444444444446</v>
      </c>
      <c r="P85" s="32">
        <v>24.066666666666663</v>
      </c>
      <c r="Q85" s="32">
        <v>24.066666666666663</v>
      </c>
      <c r="R85" s="32">
        <v>0</v>
      </c>
      <c r="S85" s="32">
        <v>154.46111111111111</v>
      </c>
      <c r="T85" s="32">
        <v>98.233333333333334</v>
      </c>
      <c r="U85" s="32">
        <v>21.844444444444445</v>
      </c>
      <c r="V85" s="32">
        <v>34.383333333333333</v>
      </c>
      <c r="W85" s="32">
        <v>0</v>
      </c>
      <c r="X85" s="32">
        <v>0</v>
      </c>
      <c r="Y85" s="32">
        <v>0</v>
      </c>
      <c r="Z85" s="32">
        <v>0</v>
      </c>
      <c r="AA85" s="32">
        <v>0</v>
      </c>
      <c r="AB85" s="32">
        <v>0</v>
      </c>
      <c r="AC85" s="32">
        <v>0</v>
      </c>
      <c r="AD85" s="32">
        <v>0</v>
      </c>
      <c r="AE85" s="32">
        <v>0</v>
      </c>
      <c r="AF85" t="s">
        <v>39</v>
      </c>
      <c r="AG85">
        <v>8</v>
      </c>
      <c r="AH85"/>
    </row>
    <row r="86" spans="1:34" x14ac:dyDescent="0.25">
      <c r="A86" t="s">
        <v>373</v>
      </c>
      <c r="B86" t="s">
        <v>117</v>
      </c>
      <c r="C86" t="s">
        <v>233</v>
      </c>
      <c r="D86" t="s">
        <v>282</v>
      </c>
      <c r="E86" s="32">
        <v>72.611111111111114</v>
      </c>
      <c r="F86" s="32">
        <v>3.304706962509564</v>
      </c>
      <c r="G86" s="32">
        <v>3.0264116296863048</v>
      </c>
      <c r="H86" s="32">
        <v>0.56574598316755931</v>
      </c>
      <c r="I86" s="32">
        <v>0.35215761285386388</v>
      </c>
      <c r="J86" s="32">
        <v>239.95844444444447</v>
      </c>
      <c r="K86" s="32">
        <v>219.75111111111113</v>
      </c>
      <c r="L86" s="32">
        <v>41.079444444444448</v>
      </c>
      <c r="M86" s="32">
        <v>25.570555555555561</v>
      </c>
      <c r="N86" s="32">
        <v>11.270000000000001</v>
      </c>
      <c r="O86" s="32">
        <v>4.2388888888888889</v>
      </c>
      <c r="P86" s="32">
        <v>31.121333333333325</v>
      </c>
      <c r="Q86" s="32">
        <v>26.422888888888878</v>
      </c>
      <c r="R86" s="32">
        <v>4.698444444444446</v>
      </c>
      <c r="S86" s="32">
        <v>167.75766666666669</v>
      </c>
      <c r="T86" s="32">
        <v>144.63400000000004</v>
      </c>
      <c r="U86" s="32">
        <v>0.86322222222222222</v>
      </c>
      <c r="V86" s="32">
        <v>22.260444444444442</v>
      </c>
      <c r="W86" s="32">
        <v>12.348777777777777</v>
      </c>
      <c r="X86" s="32">
        <v>2.8127777777777774</v>
      </c>
      <c r="Y86" s="32">
        <v>0</v>
      </c>
      <c r="Z86" s="32">
        <v>0</v>
      </c>
      <c r="AA86" s="32">
        <v>6.7833333333333332</v>
      </c>
      <c r="AB86" s="32">
        <v>0</v>
      </c>
      <c r="AC86" s="32">
        <v>2.7526666666666668</v>
      </c>
      <c r="AD86" s="32">
        <v>0</v>
      </c>
      <c r="AE86" s="32">
        <v>0</v>
      </c>
      <c r="AF86" t="s">
        <v>14</v>
      </c>
      <c r="AG86">
        <v>8</v>
      </c>
      <c r="AH86"/>
    </row>
    <row r="87" spans="1:34" x14ac:dyDescent="0.25">
      <c r="A87" t="s">
        <v>373</v>
      </c>
      <c r="B87" t="s">
        <v>180</v>
      </c>
      <c r="C87" t="s">
        <v>226</v>
      </c>
      <c r="D87" t="s">
        <v>285</v>
      </c>
      <c r="E87" s="32">
        <v>48.211111111111109</v>
      </c>
      <c r="F87" s="32">
        <v>2.4072228624106944</v>
      </c>
      <c r="G87" s="32">
        <v>2.328453560728279</v>
      </c>
      <c r="H87" s="32">
        <v>0.40030652224014746</v>
      </c>
      <c r="I87" s="32">
        <v>0.32153722055773215</v>
      </c>
      <c r="J87" s="32">
        <v>116.05488888888891</v>
      </c>
      <c r="K87" s="32">
        <v>112.25733333333335</v>
      </c>
      <c r="L87" s="32">
        <v>19.29922222222222</v>
      </c>
      <c r="M87" s="32">
        <v>15.501666666666663</v>
      </c>
      <c r="N87" s="32">
        <v>3.7975555555555554</v>
      </c>
      <c r="O87" s="32">
        <v>0</v>
      </c>
      <c r="P87" s="32">
        <v>11.806444444444443</v>
      </c>
      <c r="Q87" s="32">
        <v>11.806444444444443</v>
      </c>
      <c r="R87" s="32">
        <v>0</v>
      </c>
      <c r="S87" s="32">
        <v>84.949222222222232</v>
      </c>
      <c r="T87" s="32">
        <v>75.749333333333354</v>
      </c>
      <c r="U87" s="32">
        <v>9.1998888888888857</v>
      </c>
      <c r="V87" s="32">
        <v>0</v>
      </c>
      <c r="W87" s="32">
        <v>25.689666666666668</v>
      </c>
      <c r="X87" s="32">
        <v>5.3444444444444441</v>
      </c>
      <c r="Y87" s="32">
        <v>0</v>
      </c>
      <c r="Z87" s="32">
        <v>0</v>
      </c>
      <c r="AA87" s="32">
        <v>0</v>
      </c>
      <c r="AB87" s="32">
        <v>0</v>
      </c>
      <c r="AC87" s="32">
        <v>20.345222222222223</v>
      </c>
      <c r="AD87" s="32">
        <v>0</v>
      </c>
      <c r="AE87" s="32">
        <v>0</v>
      </c>
      <c r="AF87" t="s">
        <v>79</v>
      </c>
      <c r="AG87">
        <v>8</v>
      </c>
      <c r="AH87"/>
    </row>
    <row r="88" spans="1:34" x14ac:dyDescent="0.25">
      <c r="A88" t="s">
        <v>373</v>
      </c>
      <c r="B88" t="s">
        <v>183</v>
      </c>
      <c r="C88" t="s">
        <v>223</v>
      </c>
      <c r="D88" t="s">
        <v>310</v>
      </c>
      <c r="E88" s="32">
        <v>23.922222222222221</v>
      </c>
      <c r="F88" s="32">
        <v>3.4523362749651652</v>
      </c>
      <c r="G88" s="32">
        <v>3.1664096609382257</v>
      </c>
      <c r="H88" s="32">
        <v>0.83908499767765921</v>
      </c>
      <c r="I88" s="32">
        <v>0.61372503483511387</v>
      </c>
      <c r="J88" s="32">
        <v>82.587555555555554</v>
      </c>
      <c r="K88" s="32">
        <v>75.74755555555555</v>
      </c>
      <c r="L88" s="32">
        <v>20.07277777777778</v>
      </c>
      <c r="M88" s="32">
        <v>14.681666666666668</v>
      </c>
      <c r="N88" s="32">
        <v>0</v>
      </c>
      <c r="O88" s="32">
        <v>5.3911111111111119</v>
      </c>
      <c r="P88" s="32">
        <v>12.054444444444442</v>
      </c>
      <c r="Q88" s="32">
        <v>10.605555555555554</v>
      </c>
      <c r="R88" s="32">
        <v>1.4488888888888887</v>
      </c>
      <c r="S88" s="32">
        <v>50.460333333333331</v>
      </c>
      <c r="T88" s="32">
        <v>49.155888888888889</v>
      </c>
      <c r="U88" s="32">
        <v>1.3044444444444443</v>
      </c>
      <c r="V88" s="32">
        <v>0</v>
      </c>
      <c r="W88" s="32">
        <v>12.065333333333331</v>
      </c>
      <c r="X88" s="32">
        <v>5.2716666666666656</v>
      </c>
      <c r="Y88" s="32">
        <v>0</v>
      </c>
      <c r="Z88" s="32">
        <v>0</v>
      </c>
      <c r="AA88" s="32">
        <v>0</v>
      </c>
      <c r="AB88" s="32">
        <v>0</v>
      </c>
      <c r="AC88" s="32">
        <v>6.7936666666666659</v>
      </c>
      <c r="AD88" s="32">
        <v>0</v>
      </c>
      <c r="AE88" s="32">
        <v>0</v>
      </c>
      <c r="AF88" t="s">
        <v>82</v>
      </c>
      <c r="AG88">
        <v>8</v>
      </c>
      <c r="AH88"/>
    </row>
    <row r="89" spans="1:34" x14ac:dyDescent="0.25">
      <c r="A89" t="s">
        <v>373</v>
      </c>
      <c r="B89" t="s">
        <v>156</v>
      </c>
      <c r="C89" t="s">
        <v>208</v>
      </c>
      <c r="D89" t="s">
        <v>310</v>
      </c>
      <c r="E89" s="32">
        <v>28.077777777777779</v>
      </c>
      <c r="F89" s="32">
        <v>3.2249386624455871</v>
      </c>
      <c r="G89" s="32">
        <v>3.0223268698060939</v>
      </c>
      <c r="H89" s="32">
        <v>0.59842105263157896</v>
      </c>
      <c r="I89" s="32">
        <v>0.39580925999208549</v>
      </c>
      <c r="J89" s="32">
        <v>90.549111111111102</v>
      </c>
      <c r="K89" s="32">
        <v>84.86022222222222</v>
      </c>
      <c r="L89" s="32">
        <v>16.802333333333333</v>
      </c>
      <c r="M89" s="32">
        <v>11.113444444444445</v>
      </c>
      <c r="N89" s="32">
        <v>0</v>
      </c>
      <c r="O89" s="32">
        <v>5.6888888888888891</v>
      </c>
      <c r="P89" s="32">
        <v>16.34922222222222</v>
      </c>
      <c r="Q89" s="32">
        <v>16.34922222222222</v>
      </c>
      <c r="R89" s="32">
        <v>0</v>
      </c>
      <c r="S89" s="32">
        <v>57.397555555555549</v>
      </c>
      <c r="T89" s="32">
        <v>56.29688888888888</v>
      </c>
      <c r="U89" s="32">
        <v>1.1006666666666667</v>
      </c>
      <c r="V89" s="32">
        <v>0</v>
      </c>
      <c r="W89" s="32">
        <v>8.5566666666666666</v>
      </c>
      <c r="X89" s="32">
        <v>2.5052222222222222</v>
      </c>
      <c r="Y89" s="32">
        <v>0</v>
      </c>
      <c r="Z89" s="32">
        <v>0</v>
      </c>
      <c r="AA89" s="32">
        <v>0</v>
      </c>
      <c r="AB89" s="32">
        <v>0</v>
      </c>
      <c r="AC89" s="32">
        <v>6.051444444444444</v>
      </c>
      <c r="AD89" s="32">
        <v>0</v>
      </c>
      <c r="AE89" s="32">
        <v>0</v>
      </c>
      <c r="AF89" t="s">
        <v>55</v>
      </c>
      <c r="AG89">
        <v>8</v>
      </c>
      <c r="AH89"/>
    </row>
    <row r="90" spans="1:34" x14ac:dyDescent="0.25">
      <c r="A90" t="s">
        <v>373</v>
      </c>
      <c r="B90" t="s">
        <v>163</v>
      </c>
      <c r="C90" t="s">
        <v>257</v>
      </c>
      <c r="D90" t="s">
        <v>281</v>
      </c>
      <c r="E90" s="32">
        <v>53.133333333333333</v>
      </c>
      <c r="F90" s="32">
        <v>4.2033145127561697</v>
      </c>
      <c r="G90" s="32">
        <v>3.9763320786281895</v>
      </c>
      <c r="H90" s="32">
        <v>0.6961396905060645</v>
      </c>
      <c r="I90" s="32">
        <v>0.50857590966122967</v>
      </c>
      <c r="J90" s="32">
        <v>223.33611111111114</v>
      </c>
      <c r="K90" s="32">
        <v>211.27577777777779</v>
      </c>
      <c r="L90" s="32">
        <v>36.988222222222227</v>
      </c>
      <c r="M90" s="32">
        <v>27.022333333333336</v>
      </c>
      <c r="N90" s="32">
        <v>4.8742222222222225</v>
      </c>
      <c r="O90" s="32">
        <v>5.0916666666666668</v>
      </c>
      <c r="P90" s="32">
        <v>33.551444444444456</v>
      </c>
      <c r="Q90" s="32">
        <v>31.457000000000011</v>
      </c>
      <c r="R90" s="32">
        <v>2.0944444444444446</v>
      </c>
      <c r="S90" s="32">
        <v>152.79644444444443</v>
      </c>
      <c r="T90" s="32">
        <v>150.83755555555555</v>
      </c>
      <c r="U90" s="32">
        <v>1.9588888888888891</v>
      </c>
      <c r="V90" s="32">
        <v>0</v>
      </c>
      <c r="W90" s="32">
        <v>81.716222222222228</v>
      </c>
      <c r="X90" s="32">
        <v>1.82</v>
      </c>
      <c r="Y90" s="32">
        <v>0</v>
      </c>
      <c r="Z90" s="32">
        <v>0</v>
      </c>
      <c r="AA90" s="32">
        <v>10.213888888888889</v>
      </c>
      <c r="AB90" s="32">
        <v>0</v>
      </c>
      <c r="AC90" s="32">
        <v>69.682333333333332</v>
      </c>
      <c r="AD90" s="32">
        <v>0</v>
      </c>
      <c r="AE90" s="32">
        <v>0</v>
      </c>
      <c r="AF90" t="s">
        <v>62</v>
      </c>
      <c r="AG90">
        <v>8</v>
      </c>
      <c r="AH90"/>
    </row>
    <row r="91" spans="1:34" x14ac:dyDescent="0.25">
      <c r="A91" t="s">
        <v>373</v>
      </c>
      <c r="B91" t="s">
        <v>112</v>
      </c>
      <c r="C91" t="s">
        <v>231</v>
      </c>
      <c r="D91" t="s">
        <v>300</v>
      </c>
      <c r="E91" s="32">
        <v>36.322222222222223</v>
      </c>
      <c r="F91" s="32">
        <v>3.4544019577852558</v>
      </c>
      <c r="G91" s="32">
        <v>3.2619027225451211</v>
      </c>
      <c r="H91" s="32">
        <v>0.59467727133680026</v>
      </c>
      <c r="I91" s="32">
        <v>0.4405016824717039</v>
      </c>
      <c r="J91" s="32">
        <v>125.47155555555557</v>
      </c>
      <c r="K91" s="32">
        <v>118.47955555555556</v>
      </c>
      <c r="L91" s="32">
        <v>21.6</v>
      </c>
      <c r="M91" s="32">
        <v>16</v>
      </c>
      <c r="N91" s="32">
        <v>0</v>
      </c>
      <c r="O91" s="32">
        <v>5.6</v>
      </c>
      <c r="P91" s="32">
        <v>25.152000000000005</v>
      </c>
      <c r="Q91" s="32">
        <v>23.760000000000005</v>
      </c>
      <c r="R91" s="32">
        <v>1.3919999999999999</v>
      </c>
      <c r="S91" s="32">
        <v>78.719555555555559</v>
      </c>
      <c r="T91" s="32">
        <v>71.482777777777784</v>
      </c>
      <c r="U91" s="32">
        <v>1.7211111111111113</v>
      </c>
      <c r="V91" s="32">
        <v>5.5156666666666654</v>
      </c>
      <c r="W91" s="32">
        <v>4.5277777777777777</v>
      </c>
      <c r="X91" s="32">
        <v>0</v>
      </c>
      <c r="Y91" s="32">
        <v>0</v>
      </c>
      <c r="Z91" s="32">
        <v>0</v>
      </c>
      <c r="AA91" s="32">
        <v>0</v>
      </c>
      <c r="AB91" s="32">
        <v>1.3722222222222222</v>
      </c>
      <c r="AC91" s="32">
        <v>3.1555555555555554</v>
      </c>
      <c r="AD91" s="32">
        <v>0</v>
      </c>
      <c r="AE91" s="32">
        <v>0</v>
      </c>
      <c r="AF91" t="s">
        <v>9</v>
      </c>
      <c r="AG91">
        <v>8</v>
      </c>
      <c r="AH91"/>
    </row>
    <row r="92" spans="1:34" x14ac:dyDescent="0.25">
      <c r="A92" t="s">
        <v>373</v>
      </c>
      <c r="B92" t="s">
        <v>149</v>
      </c>
      <c r="C92" t="s">
        <v>222</v>
      </c>
      <c r="D92" t="s">
        <v>314</v>
      </c>
      <c r="E92" s="32">
        <v>72.711111111111109</v>
      </c>
      <c r="F92" s="32">
        <v>3.8649923594132036</v>
      </c>
      <c r="G92" s="32">
        <v>3.5599694376528119</v>
      </c>
      <c r="H92" s="32">
        <v>0.80137530562347215</v>
      </c>
      <c r="I92" s="32">
        <v>0.49635238386308089</v>
      </c>
      <c r="J92" s="32">
        <v>281.02788888888892</v>
      </c>
      <c r="K92" s="32">
        <v>258.84933333333333</v>
      </c>
      <c r="L92" s="32">
        <v>58.26888888888891</v>
      </c>
      <c r="M92" s="32">
        <v>36.090333333333348</v>
      </c>
      <c r="N92" s="32">
        <v>22.178555555555565</v>
      </c>
      <c r="O92" s="32">
        <v>0</v>
      </c>
      <c r="P92" s="32">
        <v>25.15066666666667</v>
      </c>
      <c r="Q92" s="32">
        <v>25.15066666666667</v>
      </c>
      <c r="R92" s="32">
        <v>0</v>
      </c>
      <c r="S92" s="32">
        <v>197.60833333333335</v>
      </c>
      <c r="T92" s="32">
        <v>135.73366666666666</v>
      </c>
      <c r="U92" s="32">
        <v>12.975555555555555</v>
      </c>
      <c r="V92" s="32">
        <v>48.899111111111125</v>
      </c>
      <c r="W92" s="32">
        <v>43.617555555555569</v>
      </c>
      <c r="X92" s="32">
        <v>1.4467777777777775</v>
      </c>
      <c r="Y92" s="32">
        <v>0</v>
      </c>
      <c r="Z92" s="32">
        <v>0</v>
      </c>
      <c r="AA92" s="32">
        <v>11.555111111111112</v>
      </c>
      <c r="AB92" s="32">
        <v>0</v>
      </c>
      <c r="AC92" s="32">
        <v>30.615666666666677</v>
      </c>
      <c r="AD92" s="32">
        <v>0</v>
      </c>
      <c r="AE92" s="32">
        <v>0</v>
      </c>
      <c r="AF92" t="s">
        <v>48</v>
      </c>
      <c r="AG92">
        <v>8</v>
      </c>
      <c r="AH92"/>
    </row>
    <row r="93" spans="1:34" x14ac:dyDescent="0.25">
      <c r="A93" t="s">
        <v>373</v>
      </c>
      <c r="B93" t="s">
        <v>139</v>
      </c>
      <c r="C93" t="s">
        <v>202</v>
      </c>
      <c r="D93" t="s">
        <v>290</v>
      </c>
      <c r="E93" s="32">
        <v>52.87777777777778</v>
      </c>
      <c r="F93" s="32">
        <v>3.5196259718428244</v>
      </c>
      <c r="G93" s="32">
        <v>3.2279890733347347</v>
      </c>
      <c r="H93" s="32">
        <v>0.86377390208026916</v>
      </c>
      <c r="I93" s="32">
        <v>0.57213700357217923</v>
      </c>
      <c r="J93" s="32">
        <v>186.11</v>
      </c>
      <c r="K93" s="32">
        <v>170.68888888888893</v>
      </c>
      <c r="L93" s="32">
        <v>45.674444444444454</v>
      </c>
      <c r="M93" s="32">
        <v>30.253333333333345</v>
      </c>
      <c r="N93" s="32">
        <v>9.432222222222217</v>
      </c>
      <c r="O93" s="32">
        <v>5.9888888888888943</v>
      </c>
      <c r="P93" s="32">
        <v>11.085555555555544</v>
      </c>
      <c r="Q93" s="32">
        <v>11.085555555555544</v>
      </c>
      <c r="R93" s="32">
        <v>0</v>
      </c>
      <c r="S93" s="32">
        <v>129.35000000000002</v>
      </c>
      <c r="T93" s="32">
        <v>129.35000000000002</v>
      </c>
      <c r="U93" s="32">
        <v>0</v>
      </c>
      <c r="V93" s="32">
        <v>0</v>
      </c>
      <c r="W93" s="32">
        <v>25.495555555555548</v>
      </c>
      <c r="X93" s="32">
        <v>0.84666666666666657</v>
      </c>
      <c r="Y93" s="32">
        <v>0</v>
      </c>
      <c r="Z93" s="32">
        <v>0</v>
      </c>
      <c r="AA93" s="32">
        <v>5.305555555555558</v>
      </c>
      <c r="AB93" s="32">
        <v>0</v>
      </c>
      <c r="AC93" s="32">
        <v>19.343333333333323</v>
      </c>
      <c r="AD93" s="32">
        <v>0</v>
      </c>
      <c r="AE93" s="32">
        <v>0</v>
      </c>
      <c r="AF93" t="s">
        <v>36</v>
      </c>
      <c r="AG93">
        <v>8</v>
      </c>
      <c r="AH93"/>
    </row>
    <row r="94" spans="1:34" x14ac:dyDescent="0.25">
      <c r="A94" t="s">
        <v>373</v>
      </c>
      <c r="B94" t="s">
        <v>146</v>
      </c>
      <c r="C94" t="s">
        <v>222</v>
      </c>
      <c r="D94" t="s">
        <v>314</v>
      </c>
      <c r="E94" s="32">
        <v>50.455555555555556</v>
      </c>
      <c r="F94" s="32">
        <v>4.0850297291345523</v>
      </c>
      <c r="G94" s="32">
        <v>3.9753622550099101</v>
      </c>
      <c r="H94" s="32">
        <v>0.72963223959480294</v>
      </c>
      <c r="I94" s="32">
        <v>0.61996476547016077</v>
      </c>
      <c r="J94" s="32">
        <v>206.11244444444446</v>
      </c>
      <c r="K94" s="32">
        <v>200.57911111111113</v>
      </c>
      <c r="L94" s="32">
        <v>36.814</v>
      </c>
      <c r="M94" s="32">
        <v>31.280666666666669</v>
      </c>
      <c r="N94" s="32">
        <v>0</v>
      </c>
      <c r="O94" s="32">
        <v>5.5333333333333332</v>
      </c>
      <c r="P94" s="32">
        <v>29.019222222222222</v>
      </c>
      <c r="Q94" s="32">
        <v>29.019222222222222</v>
      </c>
      <c r="R94" s="32">
        <v>0</v>
      </c>
      <c r="S94" s="32">
        <v>140.27922222222224</v>
      </c>
      <c r="T94" s="32">
        <v>136.97644444444447</v>
      </c>
      <c r="U94" s="32">
        <v>0</v>
      </c>
      <c r="V94" s="32">
        <v>3.3027777777777776</v>
      </c>
      <c r="W94" s="32">
        <v>6.0166666666666666</v>
      </c>
      <c r="X94" s="32">
        <v>0.48333333333333334</v>
      </c>
      <c r="Y94" s="32">
        <v>0</v>
      </c>
      <c r="Z94" s="32">
        <v>5.5333333333333332</v>
      </c>
      <c r="AA94" s="32">
        <v>0</v>
      </c>
      <c r="AB94" s="32">
        <v>0</v>
      </c>
      <c r="AC94" s="32">
        <v>0</v>
      </c>
      <c r="AD94" s="32">
        <v>0</v>
      </c>
      <c r="AE94" s="32">
        <v>0</v>
      </c>
      <c r="AF94" t="s">
        <v>45</v>
      </c>
      <c r="AG94">
        <v>8</v>
      </c>
      <c r="AH94"/>
    </row>
    <row r="95" spans="1:34" x14ac:dyDescent="0.25">
      <c r="A95" t="s">
        <v>373</v>
      </c>
      <c r="B95" t="s">
        <v>157</v>
      </c>
      <c r="C95" t="s">
        <v>252</v>
      </c>
      <c r="D95" t="s">
        <v>281</v>
      </c>
      <c r="E95" s="32">
        <v>29.633333333333333</v>
      </c>
      <c r="F95" s="32">
        <v>3.4782114735658047</v>
      </c>
      <c r="G95" s="32">
        <v>3.142508436445445</v>
      </c>
      <c r="H95" s="32">
        <v>0.99924634420697434</v>
      </c>
      <c r="I95" s="32">
        <v>0.66354330708661435</v>
      </c>
      <c r="J95" s="32">
        <v>103.07100000000001</v>
      </c>
      <c r="K95" s="32">
        <v>93.123000000000019</v>
      </c>
      <c r="L95" s="32">
        <v>29.611000000000004</v>
      </c>
      <c r="M95" s="32">
        <v>19.663000000000004</v>
      </c>
      <c r="N95" s="32">
        <v>5.2368888888888891</v>
      </c>
      <c r="O95" s="32">
        <v>4.7111111111111112</v>
      </c>
      <c r="P95" s="32">
        <v>5.7823333333333329</v>
      </c>
      <c r="Q95" s="32">
        <v>5.7823333333333329</v>
      </c>
      <c r="R95" s="32">
        <v>0</v>
      </c>
      <c r="S95" s="32">
        <v>67.677666666666681</v>
      </c>
      <c r="T95" s="32">
        <v>62.876555555555562</v>
      </c>
      <c r="U95" s="32">
        <v>0</v>
      </c>
      <c r="V95" s="32">
        <v>4.801111111111112</v>
      </c>
      <c r="W95" s="32">
        <v>10.483999999999998</v>
      </c>
      <c r="X95" s="32">
        <v>0</v>
      </c>
      <c r="Y95" s="32">
        <v>0</v>
      </c>
      <c r="Z95" s="32">
        <v>0</v>
      </c>
      <c r="AA95" s="32">
        <v>5.7823333333333329</v>
      </c>
      <c r="AB95" s="32">
        <v>0</v>
      </c>
      <c r="AC95" s="32">
        <v>4.7016666666666662</v>
      </c>
      <c r="AD95" s="32">
        <v>0</v>
      </c>
      <c r="AE95" s="32">
        <v>0</v>
      </c>
      <c r="AF95" t="s">
        <v>56</v>
      </c>
      <c r="AG95">
        <v>8</v>
      </c>
      <c r="AH95"/>
    </row>
    <row r="96" spans="1:34" x14ac:dyDescent="0.25">
      <c r="A96" t="s">
        <v>373</v>
      </c>
      <c r="B96" t="s">
        <v>181</v>
      </c>
      <c r="C96" t="s">
        <v>267</v>
      </c>
      <c r="D96" t="s">
        <v>324</v>
      </c>
      <c r="E96" s="32">
        <v>41.211111111111109</v>
      </c>
      <c r="F96" s="32">
        <v>3.580172553248854</v>
      </c>
      <c r="G96" s="32">
        <v>3.4628363440280396</v>
      </c>
      <c r="H96" s="32">
        <v>0.62731733620922103</v>
      </c>
      <c r="I96" s="32">
        <v>0.5099811269884067</v>
      </c>
      <c r="J96" s="32">
        <v>147.54288888888888</v>
      </c>
      <c r="K96" s="32">
        <v>142.70733333333331</v>
      </c>
      <c r="L96" s="32">
        <v>25.852444444444451</v>
      </c>
      <c r="M96" s="32">
        <v>21.016888888888893</v>
      </c>
      <c r="N96" s="32">
        <v>4.83555555555556</v>
      </c>
      <c r="O96" s="32">
        <v>0</v>
      </c>
      <c r="P96" s="32">
        <v>24.067000000000004</v>
      </c>
      <c r="Q96" s="32">
        <v>24.067000000000004</v>
      </c>
      <c r="R96" s="32">
        <v>0</v>
      </c>
      <c r="S96" s="32">
        <v>97.623444444444431</v>
      </c>
      <c r="T96" s="32">
        <v>73.899888888888881</v>
      </c>
      <c r="U96" s="32">
        <v>4.7577777777777772</v>
      </c>
      <c r="V96" s="32">
        <v>18.96577777777777</v>
      </c>
      <c r="W96" s="32">
        <v>0</v>
      </c>
      <c r="X96" s="32">
        <v>0</v>
      </c>
      <c r="Y96" s="32">
        <v>0</v>
      </c>
      <c r="Z96" s="32">
        <v>0</v>
      </c>
      <c r="AA96" s="32">
        <v>0</v>
      </c>
      <c r="AB96" s="32">
        <v>0</v>
      </c>
      <c r="AC96" s="32">
        <v>0</v>
      </c>
      <c r="AD96" s="32">
        <v>0</v>
      </c>
      <c r="AE96" s="32">
        <v>0</v>
      </c>
      <c r="AF96" t="s">
        <v>80</v>
      </c>
      <c r="AG96">
        <v>8</v>
      </c>
      <c r="AH96"/>
    </row>
    <row r="97" spans="1:34" x14ac:dyDescent="0.25">
      <c r="A97" t="s">
        <v>373</v>
      </c>
      <c r="B97" t="s">
        <v>187</v>
      </c>
      <c r="C97" t="s">
        <v>269</v>
      </c>
      <c r="D97" t="s">
        <v>327</v>
      </c>
      <c r="E97" s="32">
        <v>30.266666666666666</v>
      </c>
      <c r="F97" s="32">
        <v>3.690844346549194</v>
      </c>
      <c r="G97" s="32">
        <v>3.3504331864904562</v>
      </c>
      <c r="H97" s="32">
        <v>0.88569750367107203</v>
      </c>
      <c r="I97" s="32">
        <v>0.55660425844346562</v>
      </c>
      <c r="J97" s="32">
        <v>111.7095555555556</v>
      </c>
      <c r="K97" s="32">
        <v>101.40644444444447</v>
      </c>
      <c r="L97" s="32">
        <v>26.807111111111112</v>
      </c>
      <c r="M97" s="32">
        <v>16.846555555555558</v>
      </c>
      <c r="N97" s="32">
        <v>4.6272222222222226</v>
      </c>
      <c r="O97" s="32">
        <v>5.333333333333333</v>
      </c>
      <c r="P97" s="32">
        <v>11.773555555555554</v>
      </c>
      <c r="Q97" s="32">
        <v>11.430999999999997</v>
      </c>
      <c r="R97" s="32">
        <v>0.34255555555555556</v>
      </c>
      <c r="S97" s="32">
        <v>73.128888888888923</v>
      </c>
      <c r="T97" s="32">
        <v>68.095555555555592</v>
      </c>
      <c r="U97" s="32">
        <v>0</v>
      </c>
      <c r="V97" s="32">
        <v>5.0333333333333323</v>
      </c>
      <c r="W97" s="32">
        <v>11.473333333333333</v>
      </c>
      <c r="X97" s="32">
        <v>0</v>
      </c>
      <c r="Y97" s="32">
        <v>0</v>
      </c>
      <c r="Z97" s="32">
        <v>0</v>
      </c>
      <c r="AA97" s="32">
        <v>0</v>
      </c>
      <c r="AB97" s="32">
        <v>0</v>
      </c>
      <c r="AC97" s="32">
        <v>11.473333333333333</v>
      </c>
      <c r="AD97" s="32">
        <v>0</v>
      </c>
      <c r="AE97" s="32">
        <v>0</v>
      </c>
      <c r="AF97" t="s">
        <v>86</v>
      </c>
      <c r="AG97">
        <v>8</v>
      </c>
      <c r="AH97"/>
    </row>
    <row r="98" spans="1:34" x14ac:dyDescent="0.25">
      <c r="A98" t="s">
        <v>373</v>
      </c>
      <c r="B98" t="s">
        <v>107</v>
      </c>
      <c r="C98" t="s">
        <v>228</v>
      </c>
      <c r="D98" t="s">
        <v>293</v>
      </c>
      <c r="E98" s="32">
        <v>36.055555555555557</v>
      </c>
      <c r="F98" s="32">
        <v>4.3065516178736516</v>
      </c>
      <c r="G98" s="32">
        <v>3.9193405238828958</v>
      </c>
      <c r="H98" s="32">
        <v>1.0013127889060092</v>
      </c>
      <c r="I98" s="32">
        <v>0.61410169491525424</v>
      </c>
      <c r="J98" s="32">
        <v>155.2751111111111</v>
      </c>
      <c r="K98" s="32">
        <v>141.31399999999996</v>
      </c>
      <c r="L98" s="32">
        <v>36.102888888888891</v>
      </c>
      <c r="M98" s="32">
        <v>22.141777777777779</v>
      </c>
      <c r="N98" s="32">
        <v>8.7166666666666668</v>
      </c>
      <c r="O98" s="32">
        <v>5.2444444444444445</v>
      </c>
      <c r="P98" s="32">
        <v>25.602777777777778</v>
      </c>
      <c r="Q98" s="32">
        <v>25.602777777777778</v>
      </c>
      <c r="R98" s="32">
        <v>0</v>
      </c>
      <c r="S98" s="32">
        <v>93.569444444444429</v>
      </c>
      <c r="T98" s="32">
        <v>83.816666666666649</v>
      </c>
      <c r="U98" s="32">
        <v>0</v>
      </c>
      <c r="V98" s="32">
        <v>9.7527777777777782</v>
      </c>
      <c r="W98" s="32">
        <v>0</v>
      </c>
      <c r="X98" s="32">
        <v>0</v>
      </c>
      <c r="Y98" s="32">
        <v>0</v>
      </c>
      <c r="Z98" s="32">
        <v>0</v>
      </c>
      <c r="AA98" s="32">
        <v>0</v>
      </c>
      <c r="AB98" s="32">
        <v>0</v>
      </c>
      <c r="AC98" s="32">
        <v>0</v>
      </c>
      <c r="AD98" s="32">
        <v>0</v>
      </c>
      <c r="AE98" s="32">
        <v>0</v>
      </c>
      <c r="AF98" t="s">
        <v>4</v>
      </c>
      <c r="AG98">
        <v>8</v>
      </c>
      <c r="AH98"/>
    </row>
    <row r="99" spans="1:34" x14ac:dyDescent="0.25">
      <c r="A99" t="s">
        <v>373</v>
      </c>
      <c r="B99" t="s">
        <v>167</v>
      </c>
      <c r="C99" t="s">
        <v>259</v>
      </c>
      <c r="D99" t="s">
        <v>280</v>
      </c>
      <c r="E99" s="32">
        <v>37.366666666666667</v>
      </c>
      <c r="F99" s="32">
        <v>2.6954415700267611</v>
      </c>
      <c r="G99" s="32">
        <v>2.5293696104668437</v>
      </c>
      <c r="H99" s="32">
        <v>0.58162355040142732</v>
      </c>
      <c r="I99" s="32">
        <v>0.41555159084151055</v>
      </c>
      <c r="J99" s="32">
        <v>100.71966666666664</v>
      </c>
      <c r="K99" s="32">
        <v>94.514111111111063</v>
      </c>
      <c r="L99" s="32">
        <v>21.733333333333334</v>
      </c>
      <c r="M99" s="32">
        <v>15.527777777777779</v>
      </c>
      <c r="N99" s="32">
        <v>0.68333333333333335</v>
      </c>
      <c r="O99" s="32">
        <v>5.5222222222222221</v>
      </c>
      <c r="P99" s="32">
        <v>11.033333333333333</v>
      </c>
      <c r="Q99" s="32">
        <v>11.033333333333333</v>
      </c>
      <c r="R99" s="32">
        <v>0</v>
      </c>
      <c r="S99" s="32">
        <v>67.95299999999996</v>
      </c>
      <c r="T99" s="32">
        <v>57.008555555555517</v>
      </c>
      <c r="U99" s="32">
        <v>5.0805555555555557</v>
      </c>
      <c r="V99" s="32">
        <v>5.8638888888888889</v>
      </c>
      <c r="W99" s="32">
        <v>5.2141111111111096</v>
      </c>
      <c r="X99" s="32">
        <v>0</v>
      </c>
      <c r="Y99" s="32">
        <v>0</v>
      </c>
      <c r="Z99" s="32">
        <v>0</v>
      </c>
      <c r="AA99" s="32">
        <v>0</v>
      </c>
      <c r="AB99" s="32">
        <v>0</v>
      </c>
      <c r="AC99" s="32">
        <v>5.2141111111111096</v>
      </c>
      <c r="AD99" s="32">
        <v>0</v>
      </c>
      <c r="AE99" s="32">
        <v>0</v>
      </c>
      <c r="AF99" t="s">
        <v>66</v>
      </c>
      <c r="AG99">
        <v>8</v>
      </c>
      <c r="AH99"/>
    </row>
    <row r="100" spans="1:34" x14ac:dyDescent="0.25">
      <c r="A100" t="s">
        <v>373</v>
      </c>
      <c r="B100" t="s">
        <v>194</v>
      </c>
      <c r="C100" t="s">
        <v>274</v>
      </c>
      <c r="D100" t="s">
        <v>331</v>
      </c>
      <c r="E100" s="32">
        <v>35.799999999999997</v>
      </c>
      <c r="F100" s="32">
        <v>2.4387026691495968</v>
      </c>
      <c r="G100" s="32">
        <v>2.1541744258224704</v>
      </c>
      <c r="H100" s="32">
        <v>0.48184357541899447</v>
      </c>
      <c r="I100" s="32">
        <v>0.32735878336437002</v>
      </c>
      <c r="J100" s="32">
        <v>87.305555555555557</v>
      </c>
      <c r="K100" s="32">
        <v>77.11944444444444</v>
      </c>
      <c r="L100" s="32">
        <v>17.25</v>
      </c>
      <c r="M100" s="32">
        <v>11.719444444444445</v>
      </c>
      <c r="N100" s="32">
        <v>0</v>
      </c>
      <c r="O100" s="32">
        <v>5.5305555555555559</v>
      </c>
      <c r="P100" s="32">
        <v>28.633333333333333</v>
      </c>
      <c r="Q100" s="32">
        <v>23.977777777777778</v>
      </c>
      <c r="R100" s="32">
        <v>4.6555555555555559</v>
      </c>
      <c r="S100" s="32">
        <v>41.422222222222224</v>
      </c>
      <c r="T100" s="32">
        <v>41.422222222222224</v>
      </c>
      <c r="U100" s="32">
        <v>0</v>
      </c>
      <c r="V100" s="32">
        <v>0</v>
      </c>
      <c r="W100" s="32">
        <v>0</v>
      </c>
      <c r="X100" s="32">
        <v>0</v>
      </c>
      <c r="Y100" s="32">
        <v>0</v>
      </c>
      <c r="Z100" s="32">
        <v>0</v>
      </c>
      <c r="AA100" s="32">
        <v>0</v>
      </c>
      <c r="AB100" s="32">
        <v>0</v>
      </c>
      <c r="AC100" s="32">
        <v>0</v>
      </c>
      <c r="AD100" s="32">
        <v>0</v>
      </c>
      <c r="AE100" s="32">
        <v>0</v>
      </c>
      <c r="AF100" t="s">
        <v>93</v>
      </c>
      <c r="AG100">
        <v>8</v>
      </c>
      <c r="AH100"/>
    </row>
    <row r="101" spans="1:34" x14ac:dyDescent="0.25">
      <c r="A101" t="s">
        <v>373</v>
      </c>
      <c r="B101" t="s">
        <v>178</v>
      </c>
      <c r="C101" t="s">
        <v>265</v>
      </c>
      <c r="D101" t="s">
        <v>300</v>
      </c>
      <c r="E101" s="32">
        <v>24.7</v>
      </c>
      <c r="F101" s="32">
        <v>2.6708322087269458</v>
      </c>
      <c r="G101" s="32">
        <v>2.6708322087269458</v>
      </c>
      <c r="H101" s="32">
        <v>0.44302744039586139</v>
      </c>
      <c r="I101" s="32">
        <v>0.44302744039586139</v>
      </c>
      <c r="J101" s="32">
        <v>65.969555555555559</v>
      </c>
      <c r="K101" s="32">
        <v>65.969555555555559</v>
      </c>
      <c r="L101" s="32">
        <v>10.942777777777776</v>
      </c>
      <c r="M101" s="32">
        <v>10.942777777777776</v>
      </c>
      <c r="N101" s="32">
        <v>0</v>
      </c>
      <c r="O101" s="32">
        <v>0</v>
      </c>
      <c r="P101" s="32">
        <v>12.600888888888891</v>
      </c>
      <c r="Q101" s="32">
        <v>12.600888888888891</v>
      </c>
      <c r="R101" s="32">
        <v>0</v>
      </c>
      <c r="S101" s="32">
        <v>42.425888888888885</v>
      </c>
      <c r="T101" s="32">
        <v>35.300888888888885</v>
      </c>
      <c r="U101" s="32">
        <v>0</v>
      </c>
      <c r="V101" s="32">
        <v>7.125</v>
      </c>
      <c r="W101" s="32">
        <v>0</v>
      </c>
      <c r="X101" s="32">
        <v>0</v>
      </c>
      <c r="Y101" s="32">
        <v>0</v>
      </c>
      <c r="Z101" s="32">
        <v>0</v>
      </c>
      <c r="AA101" s="32">
        <v>0</v>
      </c>
      <c r="AB101" s="32">
        <v>0</v>
      </c>
      <c r="AC101" s="32">
        <v>0</v>
      </c>
      <c r="AD101" s="32">
        <v>0</v>
      </c>
      <c r="AE101" s="32">
        <v>0</v>
      </c>
      <c r="AF101" t="s">
        <v>77</v>
      </c>
      <c r="AG101">
        <v>8</v>
      </c>
      <c r="AH101"/>
    </row>
    <row r="102" spans="1:34" x14ac:dyDescent="0.25">
      <c r="A102" t="s">
        <v>373</v>
      </c>
      <c r="B102" t="s">
        <v>128</v>
      </c>
      <c r="C102" t="s">
        <v>236</v>
      </c>
      <c r="D102" t="s">
        <v>306</v>
      </c>
      <c r="E102" s="32">
        <v>36.077777777777776</v>
      </c>
      <c r="F102" s="32">
        <v>4.5915460425007684</v>
      </c>
      <c r="G102" s="32">
        <v>4.3038743455497368</v>
      </c>
      <c r="H102" s="32">
        <v>0.8832060363412384</v>
      </c>
      <c r="I102" s="32">
        <v>0.59553433939020672</v>
      </c>
      <c r="J102" s="32">
        <v>165.65277777777771</v>
      </c>
      <c r="K102" s="32">
        <v>155.27422222222216</v>
      </c>
      <c r="L102" s="32">
        <v>31.864111111111121</v>
      </c>
      <c r="M102" s="32">
        <v>21.485555555555568</v>
      </c>
      <c r="N102" s="32">
        <v>5.0118888888888877</v>
      </c>
      <c r="O102" s="32">
        <v>5.3666666666666663</v>
      </c>
      <c r="P102" s="32">
        <v>9.303333333333331</v>
      </c>
      <c r="Q102" s="32">
        <v>9.303333333333331</v>
      </c>
      <c r="R102" s="32">
        <v>0</v>
      </c>
      <c r="S102" s="32">
        <v>124.48533333333327</v>
      </c>
      <c r="T102" s="32">
        <v>109.39133333333328</v>
      </c>
      <c r="U102" s="32">
        <v>3.38411111111111</v>
      </c>
      <c r="V102" s="32">
        <v>11.709888888888891</v>
      </c>
      <c r="W102" s="32">
        <v>78.071444444444467</v>
      </c>
      <c r="X102" s="32">
        <v>19.572888888888897</v>
      </c>
      <c r="Y102" s="32">
        <v>0</v>
      </c>
      <c r="Z102" s="32">
        <v>0</v>
      </c>
      <c r="AA102" s="32">
        <v>7.9297777777777769</v>
      </c>
      <c r="AB102" s="32">
        <v>0</v>
      </c>
      <c r="AC102" s="32">
        <v>50.568777777777797</v>
      </c>
      <c r="AD102" s="32">
        <v>0</v>
      </c>
      <c r="AE102" s="32">
        <v>0</v>
      </c>
      <c r="AF102" t="s">
        <v>25</v>
      </c>
      <c r="AG102">
        <v>8</v>
      </c>
      <c r="AH102"/>
    </row>
    <row r="103" spans="1:34" x14ac:dyDescent="0.25">
      <c r="AH103"/>
    </row>
    <row r="104" spans="1:34" x14ac:dyDescent="0.25">
      <c r="AH104"/>
    </row>
    <row r="105" spans="1:34" x14ac:dyDescent="0.25">
      <c r="AH105"/>
    </row>
    <row r="106" spans="1:34" x14ac:dyDescent="0.25">
      <c r="AH106"/>
    </row>
    <row r="107" spans="1:34" x14ac:dyDescent="0.25">
      <c r="AH107"/>
    </row>
    <row r="108" spans="1:34" x14ac:dyDescent="0.25">
      <c r="AH108"/>
    </row>
    <row r="109" spans="1:34" x14ac:dyDescent="0.25">
      <c r="AH109"/>
    </row>
    <row r="110" spans="1:34" x14ac:dyDescent="0.25">
      <c r="AH110"/>
    </row>
    <row r="111" spans="1:34" x14ac:dyDescent="0.25">
      <c r="AH111"/>
    </row>
    <row r="112" spans="1: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401" spans="34:34" x14ac:dyDescent="0.25">
      <c r="AH3401"/>
    </row>
  </sheetData>
  <pageMargins left="0.7" right="0.7" top="0.75" bottom="0.75" header="0.3" footer="0.3"/>
  <pageSetup orientation="portrait" horizontalDpi="1200" verticalDpi="1200" r:id="rId1"/>
  <ignoredErrors>
    <ignoredError sqref="AF2:AF10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401"/>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389</v>
      </c>
      <c r="B1" s="29" t="s">
        <v>456</v>
      </c>
      <c r="C1" s="29" t="s">
        <v>457</v>
      </c>
      <c r="D1" s="29" t="s">
        <v>429</v>
      </c>
      <c r="E1" s="29" t="s">
        <v>430</v>
      </c>
      <c r="F1" s="29" t="s">
        <v>433</v>
      </c>
      <c r="G1" s="29" t="s">
        <v>460</v>
      </c>
      <c r="H1" s="35" t="s">
        <v>461</v>
      </c>
      <c r="I1" s="29" t="s">
        <v>434</v>
      </c>
      <c r="J1" s="29" t="s">
        <v>462</v>
      </c>
      <c r="K1" s="35" t="s">
        <v>463</v>
      </c>
      <c r="L1" s="29" t="s">
        <v>435</v>
      </c>
      <c r="M1" s="29" t="s">
        <v>464</v>
      </c>
      <c r="N1" s="35" t="s">
        <v>465</v>
      </c>
      <c r="O1" s="29" t="s">
        <v>436</v>
      </c>
      <c r="P1" s="29" t="s">
        <v>447</v>
      </c>
      <c r="Q1" s="36" t="s">
        <v>466</v>
      </c>
      <c r="R1" s="29" t="s">
        <v>437</v>
      </c>
      <c r="S1" s="29" t="s">
        <v>448</v>
      </c>
      <c r="T1" s="35" t="s">
        <v>467</v>
      </c>
      <c r="U1" s="29" t="s">
        <v>438</v>
      </c>
      <c r="V1" s="29" t="s">
        <v>449</v>
      </c>
      <c r="W1" s="35" t="s">
        <v>468</v>
      </c>
      <c r="X1" s="29" t="s">
        <v>439</v>
      </c>
      <c r="Y1" s="29" t="s">
        <v>450</v>
      </c>
      <c r="Z1" s="35" t="s">
        <v>473</v>
      </c>
      <c r="AA1" s="29" t="s">
        <v>441</v>
      </c>
      <c r="AB1" s="29" t="s">
        <v>451</v>
      </c>
      <c r="AC1" s="35" t="s">
        <v>472</v>
      </c>
      <c r="AD1" s="29" t="s">
        <v>443</v>
      </c>
      <c r="AE1" s="29" t="s">
        <v>452</v>
      </c>
      <c r="AF1" s="35" t="s">
        <v>470</v>
      </c>
      <c r="AG1" s="29" t="s">
        <v>444</v>
      </c>
      <c r="AH1" s="29" t="s">
        <v>453</v>
      </c>
      <c r="AI1" s="35" t="s">
        <v>471</v>
      </c>
      <c r="AJ1" s="29" t="s">
        <v>445</v>
      </c>
      <c r="AK1" s="29" t="s">
        <v>454</v>
      </c>
      <c r="AL1" s="35" t="s">
        <v>474</v>
      </c>
      <c r="AM1" s="29" t="s">
        <v>455</v>
      </c>
      <c r="AN1" s="31" t="s">
        <v>383</v>
      </c>
    </row>
    <row r="2" spans="1:51" x14ac:dyDescent="0.25">
      <c r="A2" t="s">
        <v>373</v>
      </c>
      <c r="B2" t="s">
        <v>115</v>
      </c>
      <c r="C2" t="s">
        <v>219</v>
      </c>
      <c r="D2" t="s">
        <v>291</v>
      </c>
      <c r="E2" s="32">
        <v>62.1</v>
      </c>
      <c r="F2" s="32">
        <v>214.77411111111115</v>
      </c>
      <c r="G2" s="32">
        <v>36.796777777777777</v>
      </c>
      <c r="H2" s="37">
        <v>0.17132780849336793</v>
      </c>
      <c r="I2" s="32">
        <v>202.76100000000005</v>
      </c>
      <c r="J2" s="32">
        <v>34.715333333333334</v>
      </c>
      <c r="K2" s="37">
        <v>0.17121307023211232</v>
      </c>
      <c r="L2" s="32">
        <v>51.654111111111114</v>
      </c>
      <c r="M2" s="32">
        <v>15.790222222222221</v>
      </c>
      <c r="N2" s="37">
        <v>0.30569149062030126</v>
      </c>
      <c r="O2" s="32">
        <v>42.829666666666668</v>
      </c>
      <c r="P2" s="32">
        <v>15.790222222222221</v>
      </c>
      <c r="Q2" s="37">
        <v>0.36867488008052568</v>
      </c>
      <c r="R2" s="32">
        <v>3.2244444444444431</v>
      </c>
      <c r="S2" s="32">
        <v>0</v>
      </c>
      <c r="T2" s="37">
        <v>0</v>
      </c>
      <c r="U2" s="32">
        <v>5.6</v>
      </c>
      <c r="V2" s="32">
        <v>0</v>
      </c>
      <c r="W2" s="37">
        <v>0</v>
      </c>
      <c r="X2" s="32">
        <v>17.961666666666666</v>
      </c>
      <c r="Y2" s="32">
        <v>9.1489999999999974</v>
      </c>
      <c r="Z2" s="37">
        <v>0.50936253131669285</v>
      </c>
      <c r="AA2" s="32">
        <v>3.1886666666666668</v>
      </c>
      <c r="AB2" s="32">
        <v>2.0814444444444442</v>
      </c>
      <c r="AC2" s="37">
        <v>0.6527632587636768</v>
      </c>
      <c r="AD2" s="32">
        <v>135.43000000000004</v>
      </c>
      <c r="AE2" s="32">
        <v>9.7761111111111099</v>
      </c>
      <c r="AF2" s="37">
        <v>7.218571299646391E-2</v>
      </c>
      <c r="AG2" s="32">
        <v>0</v>
      </c>
      <c r="AH2" s="32">
        <v>0</v>
      </c>
      <c r="AI2" s="37" t="s">
        <v>469</v>
      </c>
      <c r="AJ2" s="32">
        <v>6.5396666666666698</v>
      </c>
      <c r="AK2" s="32">
        <v>0</v>
      </c>
      <c r="AL2" s="37">
        <v>0</v>
      </c>
      <c r="AM2" t="s">
        <v>12</v>
      </c>
      <c r="AN2" s="34">
        <v>8</v>
      </c>
      <c r="AX2"/>
      <c r="AY2"/>
    </row>
    <row r="3" spans="1:51" x14ac:dyDescent="0.25">
      <c r="A3" t="s">
        <v>373</v>
      </c>
      <c r="B3" t="s">
        <v>134</v>
      </c>
      <c r="C3" t="s">
        <v>239</v>
      </c>
      <c r="D3" t="s">
        <v>283</v>
      </c>
      <c r="E3" s="32">
        <v>32.966666666666669</v>
      </c>
      <c r="F3" s="32">
        <v>89.063888888888897</v>
      </c>
      <c r="G3" s="32">
        <v>5.6138888888888889</v>
      </c>
      <c r="H3" s="37">
        <v>6.3032155443969673E-2</v>
      </c>
      <c r="I3" s="32">
        <v>89.063888888888897</v>
      </c>
      <c r="J3" s="32">
        <v>5.6138888888888889</v>
      </c>
      <c r="K3" s="37">
        <v>6.3032155443969673E-2</v>
      </c>
      <c r="L3" s="32">
        <v>13.713888888888889</v>
      </c>
      <c r="M3" s="32">
        <v>1.288888888888889</v>
      </c>
      <c r="N3" s="37">
        <v>9.3984200931739925E-2</v>
      </c>
      <c r="O3" s="32">
        <v>13.713888888888889</v>
      </c>
      <c r="P3" s="32">
        <v>1.288888888888889</v>
      </c>
      <c r="Q3" s="37">
        <v>9.3984200931739925E-2</v>
      </c>
      <c r="R3" s="32">
        <v>0</v>
      </c>
      <c r="S3" s="32">
        <v>0</v>
      </c>
      <c r="T3" s="37" t="s">
        <v>469</v>
      </c>
      <c r="U3" s="32">
        <v>0</v>
      </c>
      <c r="V3" s="32">
        <v>0</v>
      </c>
      <c r="W3" s="37" t="s">
        <v>469</v>
      </c>
      <c r="X3" s="32">
        <v>15.775</v>
      </c>
      <c r="Y3" s="32">
        <v>0.1361111111111111</v>
      </c>
      <c r="Z3" s="37">
        <v>8.6282796266948392E-3</v>
      </c>
      <c r="AA3" s="32">
        <v>0</v>
      </c>
      <c r="AB3" s="32">
        <v>0</v>
      </c>
      <c r="AC3" s="37" t="s">
        <v>469</v>
      </c>
      <c r="AD3" s="32">
        <v>59.102777777777774</v>
      </c>
      <c r="AE3" s="32">
        <v>3.7166666666666668</v>
      </c>
      <c r="AF3" s="37">
        <v>6.2884805188701418E-2</v>
      </c>
      <c r="AG3" s="32">
        <v>0</v>
      </c>
      <c r="AH3" s="32">
        <v>0</v>
      </c>
      <c r="AI3" s="37" t="s">
        <v>469</v>
      </c>
      <c r="AJ3" s="32">
        <v>0.47222222222222221</v>
      </c>
      <c r="AK3" s="32">
        <v>0.47222222222222221</v>
      </c>
      <c r="AL3" s="37">
        <v>1</v>
      </c>
      <c r="AM3" t="s">
        <v>31</v>
      </c>
      <c r="AN3" s="34">
        <v>8</v>
      </c>
      <c r="AX3"/>
      <c r="AY3"/>
    </row>
    <row r="4" spans="1:51" x14ac:dyDescent="0.25">
      <c r="A4" t="s">
        <v>373</v>
      </c>
      <c r="B4" t="s">
        <v>186</v>
      </c>
      <c r="C4" t="s">
        <v>218</v>
      </c>
      <c r="D4" t="s">
        <v>326</v>
      </c>
      <c r="E4" s="32">
        <v>33.87777777777778</v>
      </c>
      <c r="F4" s="32">
        <v>16.800111111111114</v>
      </c>
      <c r="G4" s="32">
        <v>0</v>
      </c>
      <c r="H4" s="37">
        <v>0</v>
      </c>
      <c r="I4" s="32">
        <v>15.243333333333334</v>
      </c>
      <c r="J4" s="32">
        <v>0</v>
      </c>
      <c r="K4" s="37">
        <v>0</v>
      </c>
      <c r="L4" s="32">
        <v>4.2028888888888893</v>
      </c>
      <c r="M4" s="32">
        <v>0</v>
      </c>
      <c r="N4" s="37">
        <v>0</v>
      </c>
      <c r="O4" s="32">
        <v>2.6461111111111109</v>
      </c>
      <c r="P4" s="32">
        <v>0</v>
      </c>
      <c r="Q4" s="37">
        <v>0</v>
      </c>
      <c r="R4" s="32">
        <v>0.92400000000000015</v>
      </c>
      <c r="S4" s="32">
        <v>0</v>
      </c>
      <c r="T4" s="37">
        <v>0</v>
      </c>
      <c r="U4" s="32">
        <v>0.63277777777777777</v>
      </c>
      <c r="V4" s="32">
        <v>0</v>
      </c>
      <c r="W4" s="37">
        <v>0</v>
      </c>
      <c r="X4" s="32">
        <v>1.8722222222222222</v>
      </c>
      <c r="Y4" s="32">
        <v>0</v>
      </c>
      <c r="Z4" s="37">
        <v>0</v>
      </c>
      <c r="AA4" s="32">
        <v>0</v>
      </c>
      <c r="AB4" s="32">
        <v>0</v>
      </c>
      <c r="AC4" s="37" t="s">
        <v>469</v>
      </c>
      <c r="AD4" s="32">
        <v>8.9278888888888908</v>
      </c>
      <c r="AE4" s="32">
        <v>0</v>
      </c>
      <c r="AF4" s="37">
        <v>0</v>
      </c>
      <c r="AG4" s="32">
        <v>0</v>
      </c>
      <c r="AH4" s="32">
        <v>0</v>
      </c>
      <c r="AI4" s="37" t="s">
        <v>469</v>
      </c>
      <c r="AJ4" s="32">
        <v>1.7971111111111109</v>
      </c>
      <c r="AK4" s="32">
        <v>0</v>
      </c>
      <c r="AL4" s="37">
        <v>0</v>
      </c>
      <c r="AM4" t="s">
        <v>85</v>
      </c>
      <c r="AN4" s="34">
        <v>8</v>
      </c>
      <c r="AX4"/>
      <c r="AY4"/>
    </row>
    <row r="5" spans="1:51" x14ac:dyDescent="0.25">
      <c r="A5" t="s">
        <v>373</v>
      </c>
      <c r="B5" t="s">
        <v>124</v>
      </c>
      <c r="C5" t="s">
        <v>215</v>
      </c>
      <c r="D5" t="s">
        <v>303</v>
      </c>
      <c r="E5" s="32">
        <v>19.566666666666666</v>
      </c>
      <c r="F5" s="32">
        <v>79.066444444444443</v>
      </c>
      <c r="G5" s="32">
        <v>21.641666666666666</v>
      </c>
      <c r="H5" s="37">
        <v>0.27371493455574636</v>
      </c>
      <c r="I5" s="32">
        <v>72.472000000000008</v>
      </c>
      <c r="J5" s="32">
        <v>21.641666666666666</v>
      </c>
      <c r="K5" s="37">
        <v>0.29862107664569298</v>
      </c>
      <c r="L5" s="32">
        <v>25.425000000000001</v>
      </c>
      <c r="M5" s="32">
        <v>1.4083333333333334</v>
      </c>
      <c r="N5" s="37">
        <v>5.5391674860701415E-2</v>
      </c>
      <c r="O5" s="32">
        <v>18.830555555555556</v>
      </c>
      <c r="P5" s="32">
        <v>1.4083333333333334</v>
      </c>
      <c r="Q5" s="37">
        <v>7.4789792004720468E-2</v>
      </c>
      <c r="R5" s="32">
        <v>4.9111111111111114</v>
      </c>
      <c r="S5" s="32">
        <v>0</v>
      </c>
      <c r="T5" s="37">
        <v>0</v>
      </c>
      <c r="U5" s="32">
        <v>1.6833333333333333</v>
      </c>
      <c r="V5" s="32">
        <v>0</v>
      </c>
      <c r="W5" s="37">
        <v>0</v>
      </c>
      <c r="X5" s="32">
        <v>13.805555555555555</v>
      </c>
      <c r="Y5" s="32">
        <v>0.98888888888888893</v>
      </c>
      <c r="Z5" s="37">
        <v>7.1629778672032199E-2</v>
      </c>
      <c r="AA5" s="32">
        <v>0</v>
      </c>
      <c r="AB5" s="32">
        <v>0</v>
      </c>
      <c r="AC5" s="37" t="s">
        <v>469</v>
      </c>
      <c r="AD5" s="32">
        <v>39.835888888888888</v>
      </c>
      <c r="AE5" s="32">
        <v>19.244444444444444</v>
      </c>
      <c r="AF5" s="37">
        <v>0.48309313488953287</v>
      </c>
      <c r="AG5" s="32">
        <v>0</v>
      </c>
      <c r="AH5" s="32">
        <v>0</v>
      </c>
      <c r="AI5" s="37" t="s">
        <v>469</v>
      </c>
      <c r="AJ5" s="32">
        <v>0</v>
      </c>
      <c r="AK5" s="32">
        <v>0</v>
      </c>
      <c r="AL5" s="37" t="s">
        <v>469</v>
      </c>
      <c r="AM5" t="s">
        <v>21</v>
      </c>
      <c r="AN5" s="34">
        <v>8</v>
      </c>
      <c r="AX5"/>
      <c r="AY5"/>
    </row>
    <row r="6" spans="1:51" x14ac:dyDescent="0.25">
      <c r="A6" t="s">
        <v>373</v>
      </c>
      <c r="B6" t="s">
        <v>129</v>
      </c>
      <c r="C6" t="s">
        <v>237</v>
      </c>
      <c r="D6" t="s">
        <v>289</v>
      </c>
      <c r="E6" s="32">
        <v>20.333333333333332</v>
      </c>
      <c r="F6" s="32">
        <v>75.597222222222229</v>
      </c>
      <c r="G6" s="32">
        <v>11.980555555555556</v>
      </c>
      <c r="H6" s="37">
        <v>0.15847878008451222</v>
      </c>
      <c r="I6" s="32">
        <v>68.227777777777774</v>
      </c>
      <c r="J6" s="32">
        <v>11.980555555555556</v>
      </c>
      <c r="K6" s="37">
        <v>0.17559644980050487</v>
      </c>
      <c r="L6" s="32">
        <v>26</v>
      </c>
      <c r="M6" s="32">
        <v>4.4527777777777775</v>
      </c>
      <c r="N6" s="37">
        <v>0.17126068376068376</v>
      </c>
      <c r="O6" s="32">
        <v>18.630555555555556</v>
      </c>
      <c r="P6" s="32">
        <v>4.4527777777777775</v>
      </c>
      <c r="Q6" s="37">
        <v>0.23900402564484863</v>
      </c>
      <c r="R6" s="32">
        <v>5.6</v>
      </c>
      <c r="S6" s="32">
        <v>0</v>
      </c>
      <c r="T6" s="37">
        <v>0</v>
      </c>
      <c r="U6" s="32">
        <v>1.7694444444444444</v>
      </c>
      <c r="V6" s="32">
        <v>0</v>
      </c>
      <c r="W6" s="37">
        <v>0</v>
      </c>
      <c r="X6" s="32">
        <v>5.5166666666666666</v>
      </c>
      <c r="Y6" s="32">
        <v>0.4</v>
      </c>
      <c r="Z6" s="37">
        <v>7.2507552870090641E-2</v>
      </c>
      <c r="AA6" s="32">
        <v>0</v>
      </c>
      <c r="AB6" s="32">
        <v>0</v>
      </c>
      <c r="AC6" s="37" t="s">
        <v>469</v>
      </c>
      <c r="AD6" s="32">
        <v>44.080555555555556</v>
      </c>
      <c r="AE6" s="32">
        <v>7.1277777777777782</v>
      </c>
      <c r="AF6" s="37">
        <v>0.16169890982418553</v>
      </c>
      <c r="AG6" s="32">
        <v>0</v>
      </c>
      <c r="AH6" s="32">
        <v>0</v>
      </c>
      <c r="AI6" s="37" t="s">
        <v>469</v>
      </c>
      <c r="AJ6" s="32">
        <v>0</v>
      </c>
      <c r="AK6" s="32">
        <v>0</v>
      </c>
      <c r="AL6" s="37" t="s">
        <v>469</v>
      </c>
      <c r="AM6" t="s">
        <v>26</v>
      </c>
      <c r="AN6" s="34">
        <v>8</v>
      </c>
      <c r="AX6"/>
      <c r="AY6"/>
    </row>
    <row r="7" spans="1:51" x14ac:dyDescent="0.25">
      <c r="A7" t="s">
        <v>373</v>
      </c>
      <c r="B7" t="s">
        <v>125</v>
      </c>
      <c r="C7" t="s">
        <v>228</v>
      </c>
      <c r="D7" t="s">
        <v>293</v>
      </c>
      <c r="E7" s="32">
        <v>51.333333333333336</v>
      </c>
      <c r="F7" s="32">
        <v>154.27777777777777</v>
      </c>
      <c r="G7" s="32">
        <v>7.6222222222222218</v>
      </c>
      <c r="H7" s="37">
        <v>4.9405833633417356E-2</v>
      </c>
      <c r="I7" s="32">
        <v>137.77222222222224</v>
      </c>
      <c r="J7" s="32">
        <v>7.6222222222222218</v>
      </c>
      <c r="K7" s="37">
        <v>5.5324811484334033E-2</v>
      </c>
      <c r="L7" s="32">
        <v>54.236111111111107</v>
      </c>
      <c r="M7" s="32">
        <v>4.3638888888888889</v>
      </c>
      <c r="N7" s="37">
        <v>8.0460947503201027E-2</v>
      </c>
      <c r="O7" s="32">
        <v>38.086111111111109</v>
      </c>
      <c r="P7" s="32">
        <v>4.3638888888888889</v>
      </c>
      <c r="Q7" s="37">
        <v>0.11457953468018381</v>
      </c>
      <c r="R7" s="32">
        <v>10.46111111111111</v>
      </c>
      <c r="S7" s="32">
        <v>0</v>
      </c>
      <c r="T7" s="37">
        <v>0</v>
      </c>
      <c r="U7" s="32">
        <v>5.6888888888888891</v>
      </c>
      <c r="V7" s="32">
        <v>0</v>
      </c>
      <c r="W7" s="37">
        <v>0</v>
      </c>
      <c r="X7" s="32">
        <v>16.930555555555557</v>
      </c>
      <c r="Y7" s="32">
        <v>2.9750000000000001</v>
      </c>
      <c r="Z7" s="37">
        <v>0.17571780147662017</v>
      </c>
      <c r="AA7" s="32">
        <v>0.35555555555555557</v>
      </c>
      <c r="AB7" s="32">
        <v>0</v>
      </c>
      <c r="AC7" s="37">
        <v>0</v>
      </c>
      <c r="AD7" s="32">
        <v>82.75555555555556</v>
      </c>
      <c r="AE7" s="32">
        <v>0.28333333333333333</v>
      </c>
      <c r="AF7" s="37">
        <v>3.4237379162191189E-3</v>
      </c>
      <c r="AG7" s="32">
        <v>0</v>
      </c>
      <c r="AH7" s="32">
        <v>0</v>
      </c>
      <c r="AI7" s="37" t="s">
        <v>469</v>
      </c>
      <c r="AJ7" s="32">
        <v>0</v>
      </c>
      <c r="AK7" s="32">
        <v>0</v>
      </c>
      <c r="AL7" s="37" t="s">
        <v>469</v>
      </c>
      <c r="AM7" t="s">
        <v>22</v>
      </c>
      <c r="AN7" s="34">
        <v>8</v>
      </c>
      <c r="AX7"/>
      <c r="AY7"/>
    </row>
    <row r="8" spans="1:51" x14ac:dyDescent="0.25">
      <c r="A8" t="s">
        <v>373</v>
      </c>
      <c r="B8" t="s">
        <v>130</v>
      </c>
      <c r="C8" t="s">
        <v>220</v>
      </c>
      <c r="D8" t="s">
        <v>284</v>
      </c>
      <c r="E8" s="32">
        <v>28.244444444444444</v>
      </c>
      <c r="F8" s="32">
        <v>87.686999999999998</v>
      </c>
      <c r="G8" s="32">
        <v>3.1555555555555554</v>
      </c>
      <c r="H8" s="37">
        <v>3.5986583593412426E-2</v>
      </c>
      <c r="I8" s="32">
        <v>77.014777777777766</v>
      </c>
      <c r="J8" s="32">
        <v>3.1555555555555554</v>
      </c>
      <c r="K8" s="37">
        <v>4.0973377403759455E-2</v>
      </c>
      <c r="L8" s="32">
        <v>17</v>
      </c>
      <c r="M8" s="32">
        <v>0</v>
      </c>
      <c r="N8" s="37">
        <v>0</v>
      </c>
      <c r="O8" s="32">
        <v>6.3277777777777775</v>
      </c>
      <c r="P8" s="32">
        <v>0</v>
      </c>
      <c r="Q8" s="37">
        <v>0</v>
      </c>
      <c r="R8" s="32">
        <v>5.333333333333333</v>
      </c>
      <c r="S8" s="32">
        <v>0</v>
      </c>
      <c r="T8" s="37">
        <v>0</v>
      </c>
      <c r="U8" s="32">
        <v>5.3388888888888886</v>
      </c>
      <c r="V8" s="32">
        <v>0</v>
      </c>
      <c r="W8" s="37">
        <v>0</v>
      </c>
      <c r="X8" s="32">
        <v>21.305555555555557</v>
      </c>
      <c r="Y8" s="32">
        <v>0</v>
      </c>
      <c r="Z8" s="37">
        <v>0</v>
      </c>
      <c r="AA8" s="32">
        <v>0</v>
      </c>
      <c r="AB8" s="32">
        <v>0</v>
      </c>
      <c r="AC8" s="37" t="s">
        <v>469</v>
      </c>
      <c r="AD8" s="32">
        <v>49.38144444444444</v>
      </c>
      <c r="AE8" s="32">
        <v>3.1555555555555554</v>
      </c>
      <c r="AF8" s="37">
        <v>6.3901645467370788E-2</v>
      </c>
      <c r="AG8" s="32">
        <v>0</v>
      </c>
      <c r="AH8" s="32">
        <v>0</v>
      </c>
      <c r="AI8" s="37" t="s">
        <v>469</v>
      </c>
      <c r="AJ8" s="32">
        <v>0</v>
      </c>
      <c r="AK8" s="32">
        <v>0</v>
      </c>
      <c r="AL8" s="37" t="s">
        <v>469</v>
      </c>
      <c r="AM8" t="s">
        <v>27</v>
      </c>
      <c r="AN8" s="34">
        <v>8</v>
      </c>
      <c r="AX8"/>
      <c r="AY8"/>
    </row>
    <row r="9" spans="1:51" x14ac:dyDescent="0.25">
      <c r="A9" t="s">
        <v>373</v>
      </c>
      <c r="B9" t="s">
        <v>122</v>
      </c>
      <c r="C9" t="s">
        <v>209</v>
      </c>
      <c r="D9" t="s">
        <v>291</v>
      </c>
      <c r="E9" s="32">
        <v>27.477777777777778</v>
      </c>
      <c r="F9" s="32">
        <v>70.163888888888891</v>
      </c>
      <c r="G9" s="32">
        <v>6.8388888888888886</v>
      </c>
      <c r="H9" s="37">
        <v>9.7470208638505085E-2</v>
      </c>
      <c r="I9" s="32">
        <v>65.297222222222231</v>
      </c>
      <c r="J9" s="32">
        <v>6.8388888888888886</v>
      </c>
      <c r="K9" s="37">
        <v>0.10473475985876546</v>
      </c>
      <c r="L9" s="32">
        <v>13.68888888888889</v>
      </c>
      <c r="M9" s="32">
        <v>0</v>
      </c>
      <c r="N9" s="37">
        <v>0</v>
      </c>
      <c r="O9" s="32">
        <v>8.8222222222222229</v>
      </c>
      <c r="P9" s="32">
        <v>0</v>
      </c>
      <c r="Q9" s="37">
        <v>0</v>
      </c>
      <c r="R9" s="32">
        <v>3.161111111111111</v>
      </c>
      <c r="S9" s="32">
        <v>0</v>
      </c>
      <c r="T9" s="37">
        <v>0</v>
      </c>
      <c r="U9" s="32">
        <v>1.7055555555555555</v>
      </c>
      <c r="V9" s="32">
        <v>0</v>
      </c>
      <c r="W9" s="37">
        <v>0</v>
      </c>
      <c r="X9" s="32">
        <v>25.094444444444445</v>
      </c>
      <c r="Y9" s="32">
        <v>0</v>
      </c>
      <c r="Z9" s="37">
        <v>0</v>
      </c>
      <c r="AA9" s="32">
        <v>0</v>
      </c>
      <c r="AB9" s="32">
        <v>0</v>
      </c>
      <c r="AC9" s="37" t="s">
        <v>469</v>
      </c>
      <c r="AD9" s="32">
        <v>31.380555555555556</v>
      </c>
      <c r="AE9" s="32">
        <v>6.8388888888888886</v>
      </c>
      <c r="AF9" s="37">
        <v>0.2179339647694078</v>
      </c>
      <c r="AG9" s="32">
        <v>0</v>
      </c>
      <c r="AH9" s="32">
        <v>0</v>
      </c>
      <c r="AI9" s="37" t="s">
        <v>469</v>
      </c>
      <c r="AJ9" s="32">
        <v>0</v>
      </c>
      <c r="AK9" s="32">
        <v>0</v>
      </c>
      <c r="AL9" s="37" t="s">
        <v>469</v>
      </c>
      <c r="AM9" t="s">
        <v>19</v>
      </c>
      <c r="AN9" s="34">
        <v>8</v>
      </c>
      <c r="AX9"/>
      <c r="AY9"/>
    </row>
    <row r="10" spans="1:51" x14ac:dyDescent="0.25">
      <c r="A10" t="s">
        <v>373</v>
      </c>
      <c r="B10" t="s">
        <v>105</v>
      </c>
      <c r="C10" t="s">
        <v>221</v>
      </c>
      <c r="D10" t="s">
        <v>297</v>
      </c>
      <c r="E10" s="32">
        <v>69.677777777777777</v>
      </c>
      <c r="F10" s="32">
        <v>222.68055555555554</v>
      </c>
      <c r="G10" s="32">
        <v>0</v>
      </c>
      <c r="H10" s="37">
        <v>0</v>
      </c>
      <c r="I10" s="32">
        <v>217.22222222222223</v>
      </c>
      <c r="J10" s="32">
        <v>0</v>
      </c>
      <c r="K10" s="37">
        <v>0</v>
      </c>
      <c r="L10" s="32">
        <v>54.394444444444446</v>
      </c>
      <c r="M10" s="32">
        <v>0</v>
      </c>
      <c r="N10" s="37">
        <v>0</v>
      </c>
      <c r="O10" s="32">
        <v>49.016666666666666</v>
      </c>
      <c r="P10" s="32">
        <v>0</v>
      </c>
      <c r="Q10" s="37">
        <v>0</v>
      </c>
      <c r="R10" s="32">
        <v>0</v>
      </c>
      <c r="S10" s="32">
        <v>0</v>
      </c>
      <c r="T10" s="37" t="s">
        <v>469</v>
      </c>
      <c r="U10" s="32">
        <v>5.3777777777777782</v>
      </c>
      <c r="V10" s="32">
        <v>0</v>
      </c>
      <c r="W10" s="37">
        <v>0</v>
      </c>
      <c r="X10" s="32">
        <v>22.594444444444445</v>
      </c>
      <c r="Y10" s="32">
        <v>0</v>
      </c>
      <c r="Z10" s="37">
        <v>0</v>
      </c>
      <c r="AA10" s="32">
        <v>8.0555555555555561E-2</v>
      </c>
      <c r="AB10" s="32">
        <v>0</v>
      </c>
      <c r="AC10" s="37">
        <v>0</v>
      </c>
      <c r="AD10" s="32">
        <v>145.61111111111111</v>
      </c>
      <c r="AE10" s="32">
        <v>0</v>
      </c>
      <c r="AF10" s="37">
        <v>0</v>
      </c>
      <c r="AG10" s="32">
        <v>0</v>
      </c>
      <c r="AH10" s="32">
        <v>0</v>
      </c>
      <c r="AI10" s="37" t="s">
        <v>469</v>
      </c>
      <c r="AJ10" s="32">
        <v>0</v>
      </c>
      <c r="AK10" s="32">
        <v>0</v>
      </c>
      <c r="AL10" s="37" t="s">
        <v>469</v>
      </c>
      <c r="AM10" t="s">
        <v>2</v>
      </c>
      <c r="AN10" s="34">
        <v>8</v>
      </c>
      <c r="AX10"/>
      <c r="AY10"/>
    </row>
    <row r="11" spans="1:51" x14ac:dyDescent="0.25">
      <c r="A11" t="s">
        <v>373</v>
      </c>
      <c r="B11" t="s">
        <v>127</v>
      </c>
      <c r="C11" t="s">
        <v>235</v>
      </c>
      <c r="D11" t="s">
        <v>305</v>
      </c>
      <c r="E11" s="32">
        <v>19.922222222222221</v>
      </c>
      <c r="F11" s="32">
        <v>67.054999999999993</v>
      </c>
      <c r="G11" s="32">
        <v>14.875</v>
      </c>
      <c r="H11" s="37">
        <v>0.22183282380135713</v>
      </c>
      <c r="I11" s="32">
        <v>61.213333333333324</v>
      </c>
      <c r="J11" s="32">
        <v>14.875</v>
      </c>
      <c r="K11" s="37">
        <v>0.24300261380962757</v>
      </c>
      <c r="L11" s="32">
        <v>14.863888888888889</v>
      </c>
      <c r="M11" s="32">
        <v>0</v>
      </c>
      <c r="N11" s="37">
        <v>0</v>
      </c>
      <c r="O11" s="32">
        <v>9.0222222222222221</v>
      </c>
      <c r="P11" s="32">
        <v>0</v>
      </c>
      <c r="Q11" s="37">
        <v>0</v>
      </c>
      <c r="R11" s="32">
        <v>2.4527777777777779</v>
      </c>
      <c r="S11" s="32">
        <v>0</v>
      </c>
      <c r="T11" s="37">
        <v>0</v>
      </c>
      <c r="U11" s="32">
        <v>3.3888888888888888</v>
      </c>
      <c r="V11" s="32">
        <v>0</v>
      </c>
      <c r="W11" s="37">
        <v>0</v>
      </c>
      <c r="X11" s="32">
        <v>13.258333333333333</v>
      </c>
      <c r="Y11" s="32">
        <v>1.6277777777777778</v>
      </c>
      <c r="Z11" s="37">
        <v>0.12277393672742511</v>
      </c>
      <c r="AA11" s="32">
        <v>0</v>
      </c>
      <c r="AB11" s="32">
        <v>0</v>
      </c>
      <c r="AC11" s="37" t="s">
        <v>469</v>
      </c>
      <c r="AD11" s="32">
        <v>38.932777777777773</v>
      </c>
      <c r="AE11" s="32">
        <v>13.247222222222222</v>
      </c>
      <c r="AF11" s="37">
        <v>0.34025885072560969</v>
      </c>
      <c r="AG11" s="32">
        <v>0</v>
      </c>
      <c r="AH11" s="32">
        <v>0</v>
      </c>
      <c r="AI11" s="37" t="s">
        <v>469</v>
      </c>
      <c r="AJ11" s="32">
        <v>0</v>
      </c>
      <c r="AK11" s="32">
        <v>0</v>
      </c>
      <c r="AL11" s="37" t="s">
        <v>469</v>
      </c>
      <c r="AM11" t="s">
        <v>24</v>
      </c>
      <c r="AN11" s="34">
        <v>8</v>
      </c>
      <c r="AX11"/>
      <c r="AY11"/>
    </row>
    <row r="12" spans="1:51" x14ac:dyDescent="0.25">
      <c r="A12" t="s">
        <v>373</v>
      </c>
      <c r="B12" t="s">
        <v>131</v>
      </c>
      <c r="C12" t="s">
        <v>238</v>
      </c>
      <c r="D12" t="s">
        <v>307</v>
      </c>
      <c r="E12" s="32">
        <v>40.388888888888886</v>
      </c>
      <c r="F12" s="32">
        <v>127.82777777777777</v>
      </c>
      <c r="G12" s="32">
        <v>2.8333333333333335</v>
      </c>
      <c r="H12" s="37">
        <v>2.2165239688817423E-2</v>
      </c>
      <c r="I12" s="32">
        <v>115.10555555555555</v>
      </c>
      <c r="J12" s="32">
        <v>2.8333333333333335</v>
      </c>
      <c r="K12" s="37">
        <v>2.4615087600752934E-2</v>
      </c>
      <c r="L12" s="32">
        <v>28.102777777777778</v>
      </c>
      <c r="M12" s="32">
        <v>0.13333333333333333</v>
      </c>
      <c r="N12" s="37">
        <v>4.7444894731639813E-3</v>
      </c>
      <c r="O12" s="32">
        <v>15.380555555555556</v>
      </c>
      <c r="P12" s="32">
        <v>0.13333333333333333</v>
      </c>
      <c r="Q12" s="37">
        <v>8.6689543073866712E-3</v>
      </c>
      <c r="R12" s="32">
        <v>8.4333333333333336</v>
      </c>
      <c r="S12" s="32">
        <v>0</v>
      </c>
      <c r="T12" s="37">
        <v>0</v>
      </c>
      <c r="U12" s="32">
        <v>4.2888888888888888</v>
      </c>
      <c r="V12" s="32">
        <v>0</v>
      </c>
      <c r="W12" s="37">
        <v>0</v>
      </c>
      <c r="X12" s="32">
        <v>16.677777777777777</v>
      </c>
      <c r="Y12" s="32">
        <v>0</v>
      </c>
      <c r="Z12" s="37">
        <v>0</v>
      </c>
      <c r="AA12" s="32">
        <v>0</v>
      </c>
      <c r="AB12" s="32">
        <v>0</v>
      </c>
      <c r="AC12" s="37" t="s">
        <v>469</v>
      </c>
      <c r="AD12" s="32">
        <v>83.047222222222217</v>
      </c>
      <c r="AE12" s="32">
        <v>2.7</v>
      </c>
      <c r="AF12" s="37">
        <v>3.2511623239789948E-2</v>
      </c>
      <c r="AG12" s="32">
        <v>0</v>
      </c>
      <c r="AH12" s="32">
        <v>0</v>
      </c>
      <c r="AI12" s="37" t="s">
        <v>469</v>
      </c>
      <c r="AJ12" s="32">
        <v>0</v>
      </c>
      <c r="AK12" s="32">
        <v>0</v>
      </c>
      <c r="AL12" s="37" t="s">
        <v>469</v>
      </c>
      <c r="AM12" t="s">
        <v>28</v>
      </c>
      <c r="AN12" s="34">
        <v>8</v>
      </c>
      <c r="AX12"/>
      <c r="AY12"/>
    </row>
    <row r="13" spans="1:51" x14ac:dyDescent="0.25">
      <c r="A13" t="s">
        <v>373</v>
      </c>
      <c r="B13" t="s">
        <v>104</v>
      </c>
      <c r="C13" t="s">
        <v>226</v>
      </c>
      <c r="D13" t="s">
        <v>285</v>
      </c>
      <c r="E13" s="32">
        <v>44.611111111111114</v>
      </c>
      <c r="F13" s="32">
        <v>110.37777777777778</v>
      </c>
      <c r="G13" s="32">
        <v>0</v>
      </c>
      <c r="H13" s="37">
        <v>0</v>
      </c>
      <c r="I13" s="32">
        <v>104.78055555555555</v>
      </c>
      <c r="J13" s="32">
        <v>0</v>
      </c>
      <c r="K13" s="37">
        <v>0</v>
      </c>
      <c r="L13" s="32">
        <v>22.063888888888886</v>
      </c>
      <c r="M13" s="32">
        <v>0</v>
      </c>
      <c r="N13" s="37">
        <v>0</v>
      </c>
      <c r="O13" s="32">
        <v>16.466666666666665</v>
      </c>
      <c r="P13" s="32">
        <v>0</v>
      </c>
      <c r="Q13" s="37">
        <v>0</v>
      </c>
      <c r="R13" s="32">
        <v>0</v>
      </c>
      <c r="S13" s="32">
        <v>0</v>
      </c>
      <c r="T13" s="37" t="s">
        <v>469</v>
      </c>
      <c r="U13" s="32">
        <v>5.5972222222222223</v>
      </c>
      <c r="V13" s="32">
        <v>0</v>
      </c>
      <c r="W13" s="37">
        <v>0</v>
      </c>
      <c r="X13" s="32">
        <v>31.027777777777779</v>
      </c>
      <c r="Y13" s="32">
        <v>0</v>
      </c>
      <c r="Z13" s="37">
        <v>0</v>
      </c>
      <c r="AA13" s="32">
        <v>0</v>
      </c>
      <c r="AB13" s="32">
        <v>0</v>
      </c>
      <c r="AC13" s="37" t="s">
        <v>469</v>
      </c>
      <c r="AD13" s="32">
        <v>57.286111111111111</v>
      </c>
      <c r="AE13" s="32">
        <v>0</v>
      </c>
      <c r="AF13" s="37">
        <v>0</v>
      </c>
      <c r="AG13" s="32">
        <v>0</v>
      </c>
      <c r="AH13" s="32">
        <v>0</v>
      </c>
      <c r="AI13" s="37" t="s">
        <v>469</v>
      </c>
      <c r="AJ13" s="32">
        <v>0</v>
      </c>
      <c r="AK13" s="32">
        <v>0</v>
      </c>
      <c r="AL13" s="37" t="s">
        <v>469</v>
      </c>
      <c r="AM13" t="s">
        <v>1</v>
      </c>
      <c r="AN13" s="34">
        <v>8</v>
      </c>
      <c r="AX13"/>
      <c r="AY13"/>
    </row>
    <row r="14" spans="1:51" x14ac:dyDescent="0.25">
      <c r="A14" t="s">
        <v>373</v>
      </c>
      <c r="B14" t="s">
        <v>114</v>
      </c>
      <c r="C14" t="s">
        <v>228</v>
      </c>
      <c r="D14" t="s">
        <v>293</v>
      </c>
      <c r="E14" s="32">
        <v>68.344444444444449</v>
      </c>
      <c r="F14" s="32">
        <v>238.32511111111111</v>
      </c>
      <c r="G14" s="32">
        <v>0</v>
      </c>
      <c r="H14" s="37">
        <v>0</v>
      </c>
      <c r="I14" s="32">
        <v>219.17711111111112</v>
      </c>
      <c r="J14" s="32">
        <v>0</v>
      </c>
      <c r="K14" s="37">
        <v>0</v>
      </c>
      <c r="L14" s="32">
        <v>57.314</v>
      </c>
      <c r="M14" s="32">
        <v>0</v>
      </c>
      <c r="N14" s="37">
        <v>0</v>
      </c>
      <c r="O14" s="32">
        <v>38.165999999999997</v>
      </c>
      <c r="P14" s="32">
        <v>0</v>
      </c>
      <c r="Q14" s="37">
        <v>0</v>
      </c>
      <c r="R14" s="32">
        <v>14.031333333333334</v>
      </c>
      <c r="S14" s="32">
        <v>0</v>
      </c>
      <c r="T14" s="37">
        <v>0</v>
      </c>
      <c r="U14" s="32">
        <v>5.1166666666666663</v>
      </c>
      <c r="V14" s="32">
        <v>0</v>
      </c>
      <c r="W14" s="37">
        <v>0</v>
      </c>
      <c r="X14" s="32">
        <v>47.158333333333331</v>
      </c>
      <c r="Y14" s="32">
        <v>0</v>
      </c>
      <c r="Z14" s="37">
        <v>0</v>
      </c>
      <c r="AA14" s="32">
        <v>0</v>
      </c>
      <c r="AB14" s="32">
        <v>0</v>
      </c>
      <c r="AC14" s="37" t="s">
        <v>469</v>
      </c>
      <c r="AD14" s="32">
        <v>133.85277777777779</v>
      </c>
      <c r="AE14" s="32">
        <v>0</v>
      </c>
      <c r="AF14" s="37">
        <v>0</v>
      </c>
      <c r="AG14" s="32">
        <v>0</v>
      </c>
      <c r="AH14" s="32">
        <v>0</v>
      </c>
      <c r="AI14" s="37" t="s">
        <v>469</v>
      </c>
      <c r="AJ14" s="32">
        <v>0</v>
      </c>
      <c r="AK14" s="32">
        <v>0</v>
      </c>
      <c r="AL14" s="37" t="s">
        <v>469</v>
      </c>
      <c r="AM14" t="s">
        <v>11</v>
      </c>
      <c r="AN14" s="34">
        <v>8</v>
      </c>
      <c r="AX14"/>
      <c r="AY14"/>
    </row>
    <row r="15" spans="1:51" x14ac:dyDescent="0.25">
      <c r="A15" t="s">
        <v>373</v>
      </c>
      <c r="B15" t="s">
        <v>135</v>
      </c>
      <c r="C15" t="s">
        <v>228</v>
      </c>
      <c r="D15" t="s">
        <v>293</v>
      </c>
      <c r="E15" s="32">
        <v>53.033333333333331</v>
      </c>
      <c r="F15" s="32">
        <v>166.69444444444446</v>
      </c>
      <c r="G15" s="32">
        <v>0</v>
      </c>
      <c r="H15" s="37">
        <v>0</v>
      </c>
      <c r="I15" s="32">
        <v>152.01666666666665</v>
      </c>
      <c r="J15" s="32">
        <v>0</v>
      </c>
      <c r="K15" s="37">
        <v>0</v>
      </c>
      <c r="L15" s="32">
        <v>39.44166666666667</v>
      </c>
      <c r="M15" s="32">
        <v>0</v>
      </c>
      <c r="N15" s="37">
        <v>0</v>
      </c>
      <c r="O15" s="32">
        <v>24.763888888888889</v>
      </c>
      <c r="P15" s="32">
        <v>0</v>
      </c>
      <c r="Q15" s="37">
        <v>0</v>
      </c>
      <c r="R15" s="32">
        <v>9.0777777777777775</v>
      </c>
      <c r="S15" s="32">
        <v>0</v>
      </c>
      <c r="T15" s="37">
        <v>0</v>
      </c>
      <c r="U15" s="32">
        <v>5.6</v>
      </c>
      <c r="V15" s="32">
        <v>0</v>
      </c>
      <c r="W15" s="37">
        <v>0</v>
      </c>
      <c r="X15" s="32">
        <v>28.830555555555556</v>
      </c>
      <c r="Y15" s="32">
        <v>0</v>
      </c>
      <c r="Z15" s="37">
        <v>0</v>
      </c>
      <c r="AA15" s="32">
        <v>0</v>
      </c>
      <c r="AB15" s="32">
        <v>0</v>
      </c>
      <c r="AC15" s="37" t="s">
        <v>469</v>
      </c>
      <c r="AD15" s="32">
        <v>98.422222222222217</v>
      </c>
      <c r="AE15" s="32">
        <v>0</v>
      </c>
      <c r="AF15" s="37">
        <v>0</v>
      </c>
      <c r="AG15" s="32">
        <v>0</v>
      </c>
      <c r="AH15" s="32">
        <v>0</v>
      </c>
      <c r="AI15" s="37" t="s">
        <v>469</v>
      </c>
      <c r="AJ15" s="32">
        <v>0</v>
      </c>
      <c r="AK15" s="32">
        <v>0</v>
      </c>
      <c r="AL15" s="37" t="s">
        <v>469</v>
      </c>
      <c r="AM15" t="s">
        <v>32</v>
      </c>
      <c r="AN15" s="34">
        <v>8</v>
      </c>
      <c r="AX15"/>
      <c r="AY15"/>
    </row>
    <row r="16" spans="1:51" x14ac:dyDescent="0.25">
      <c r="A16" t="s">
        <v>373</v>
      </c>
      <c r="B16" t="s">
        <v>113</v>
      </c>
      <c r="C16" t="s">
        <v>232</v>
      </c>
      <c r="D16" t="s">
        <v>301</v>
      </c>
      <c r="E16" s="32">
        <v>55.822222222222223</v>
      </c>
      <c r="F16" s="32">
        <v>241.16522222222221</v>
      </c>
      <c r="G16" s="32">
        <v>62.924999999999997</v>
      </c>
      <c r="H16" s="37">
        <v>0.26092070581394866</v>
      </c>
      <c r="I16" s="32">
        <v>227.88744444444444</v>
      </c>
      <c r="J16" s="32">
        <v>62.924999999999997</v>
      </c>
      <c r="K16" s="37">
        <v>0.27612315436421586</v>
      </c>
      <c r="L16" s="32">
        <v>41.045777777777779</v>
      </c>
      <c r="M16" s="32">
        <v>5.9416666666666664</v>
      </c>
      <c r="N16" s="37">
        <v>0.14475707340313795</v>
      </c>
      <c r="O16" s="32">
        <v>27.767999999999997</v>
      </c>
      <c r="P16" s="32">
        <v>5.9416666666666664</v>
      </c>
      <c r="Q16" s="37">
        <v>0.21397531931239797</v>
      </c>
      <c r="R16" s="32">
        <v>7.9444444444444446</v>
      </c>
      <c r="S16" s="32">
        <v>0</v>
      </c>
      <c r="T16" s="37">
        <v>0</v>
      </c>
      <c r="U16" s="32">
        <v>5.333333333333333</v>
      </c>
      <c r="V16" s="32">
        <v>0</v>
      </c>
      <c r="W16" s="37">
        <v>0</v>
      </c>
      <c r="X16" s="32">
        <v>43.830555555555556</v>
      </c>
      <c r="Y16" s="32">
        <v>13.144444444444444</v>
      </c>
      <c r="Z16" s="37">
        <v>0.29989226186703843</v>
      </c>
      <c r="AA16" s="32">
        <v>0</v>
      </c>
      <c r="AB16" s="32">
        <v>0</v>
      </c>
      <c r="AC16" s="37" t="s">
        <v>469</v>
      </c>
      <c r="AD16" s="32">
        <v>156.28888888888889</v>
      </c>
      <c r="AE16" s="32">
        <v>43.838888888888889</v>
      </c>
      <c r="AF16" s="37">
        <v>0.28049907578558225</v>
      </c>
      <c r="AG16" s="32">
        <v>0</v>
      </c>
      <c r="AH16" s="32">
        <v>0</v>
      </c>
      <c r="AI16" s="37" t="s">
        <v>469</v>
      </c>
      <c r="AJ16" s="32">
        <v>0</v>
      </c>
      <c r="AK16" s="32">
        <v>0</v>
      </c>
      <c r="AL16" s="37" t="s">
        <v>469</v>
      </c>
      <c r="AM16" t="s">
        <v>10</v>
      </c>
      <c r="AN16" s="34">
        <v>8</v>
      </c>
      <c r="AX16"/>
      <c r="AY16"/>
    </row>
    <row r="17" spans="1:51" x14ac:dyDescent="0.25">
      <c r="A17" t="s">
        <v>373</v>
      </c>
      <c r="B17" t="s">
        <v>121</v>
      </c>
      <c r="C17" t="s">
        <v>229</v>
      </c>
      <c r="D17" t="s">
        <v>294</v>
      </c>
      <c r="E17" s="32">
        <v>49.31111111111111</v>
      </c>
      <c r="F17" s="32">
        <v>148.71944444444443</v>
      </c>
      <c r="G17" s="32">
        <v>11.08611111111111</v>
      </c>
      <c r="H17" s="37">
        <v>7.4543790507854091E-2</v>
      </c>
      <c r="I17" s="32">
        <v>137.97499999999999</v>
      </c>
      <c r="J17" s="32">
        <v>11.08611111111111</v>
      </c>
      <c r="K17" s="37">
        <v>8.034869440921262E-2</v>
      </c>
      <c r="L17" s="32">
        <v>28.047222222222221</v>
      </c>
      <c r="M17" s="32">
        <v>0</v>
      </c>
      <c r="N17" s="37">
        <v>0</v>
      </c>
      <c r="O17" s="32">
        <v>17.302777777777777</v>
      </c>
      <c r="P17" s="32">
        <v>0</v>
      </c>
      <c r="Q17" s="37">
        <v>0</v>
      </c>
      <c r="R17" s="32">
        <v>5.5888888888888886</v>
      </c>
      <c r="S17" s="32">
        <v>0</v>
      </c>
      <c r="T17" s="37">
        <v>0</v>
      </c>
      <c r="U17" s="32">
        <v>5.1555555555555559</v>
      </c>
      <c r="V17" s="32">
        <v>0</v>
      </c>
      <c r="W17" s="37">
        <v>0</v>
      </c>
      <c r="X17" s="32">
        <v>35.536111111111111</v>
      </c>
      <c r="Y17" s="32">
        <v>5.2361111111111107</v>
      </c>
      <c r="Z17" s="37">
        <v>0.1473462049558352</v>
      </c>
      <c r="AA17" s="32">
        <v>0</v>
      </c>
      <c r="AB17" s="32">
        <v>0</v>
      </c>
      <c r="AC17" s="37" t="s">
        <v>469</v>
      </c>
      <c r="AD17" s="32">
        <v>85.136111111111106</v>
      </c>
      <c r="AE17" s="32">
        <v>5.85</v>
      </c>
      <c r="AF17" s="37">
        <v>6.8713497993409242E-2</v>
      </c>
      <c r="AG17" s="32">
        <v>0</v>
      </c>
      <c r="AH17" s="32">
        <v>0</v>
      </c>
      <c r="AI17" s="37" t="s">
        <v>469</v>
      </c>
      <c r="AJ17" s="32">
        <v>0</v>
      </c>
      <c r="AK17" s="32">
        <v>0</v>
      </c>
      <c r="AL17" s="37" t="s">
        <v>469</v>
      </c>
      <c r="AM17" t="s">
        <v>18</v>
      </c>
      <c r="AN17" s="34">
        <v>8</v>
      </c>
      <c r="AX17"/>
      <c r="AY17"/>
    </row>
    <row r="18" spans="1:51" x14ac:dyDescent="0.25">
      <c r="A18" t="s">
        <v>373</v>
      </c>
      <c r="B18" t="s">
        <v>126</v>
      </c>
      <c r="C18" t="s">
        <v>234</v>
      </c>
      <c r="D18" t="s">
        <v>304</v>
      </c>
      <c r="E18" s="32">
        <v>37.755555555555553</v>
      </c>
      <c r="F18" s="32">
        <v>96.713888888888889</v>
      </c>
      <c r="G18" s="32">
        <v>0.26944444444444443</v>
      </c>
      <c r="H18" s="37">
        <v>2.7859953471005543E-3</v>
      </c>
      <c r="I18" s="32">
        <v>86.324999999999989</v>
      </c>
      <c r="J18" s="32">
        <v>0.26944444444444443</v>
      </c>
      <c r="K18" s="37">
        <v>3.1212794027737556E-3</v>
      </c>
      <c r="L18" s="32">
        <v>27.894444444444446</v>
      </c>
      <c r="M18" s="32">
        <v>0.26944444444444443</v>
      </c>
      <c r="N18" s="37">
        <v>9.6594303923521196E-3</v>
      </c>
      <c r="O18" s="32">
        <v>17.505555555555556</v>
      </c>
      <c r="P18" s="32">
        <v>0.26944444444444443</v>
      </c>
      <c r="Q18" s="37">
        <v>1.5391939066962868E-2</v>
      </c>
      <c r="R18" s="32">
        <v>4.9666666666666668</v>
      </c>
      <c r="S18" s="32">
        <v>0</v>
      </c>
      <c r="T18" s="37">
        <v>0</v>
      </c>
      <c r="U18" s="32">
        <v>5.4222222222222225</v>
      </c>
      <c r="V18" s="32">
        <v>0</v>
      </c>
      <c r="W18" s="37">
        <v>0</v>
      </c>
      <c r="X18" s="32">
        <v>17.222222222222221</v>
      </c>
      <c r="Y18" s="32">
        <v>0</v>
      </c>
      <c r="Z18" s="37">
        <v>0</v>
      </c>
      <c r="AA18" s="32">
        <v>0</v>
      </c>
      <c r="AB18" s="32">
        <v>0</v>
      </c>
      <c r="AC18" s="37" t="s">
        <v>469</v>
      </c>
      <c r="AD18" s="32">
        <v>51.597222222222221</v>
      </c>
      <c r="AE18" s="32">
        <v>0</v>
      </c>
      <c r="AF18" s="37">
        <v>0</v>
      </c>
      <c r="AG18" s="32">
        <v>0</v>
      </c>
      <c r="AH18" s="32">
        <v>0</v>
      </c>
      <c r="AI18" s="37" t="s">
        <v>469</v>
      </c>
      <c r="AJ18" s="32">
        <v>0</v>
      </c>
      <c r="AK18" s="32">
        <v>0</v>
      </c>
      <c r="AL18" s="37" t="s">
        <v>469</v>
      </c>
      <c r="AM18" t="s">
        <v>23</v>
      </c>
      <c r="AN18" s="34">
        <v>8</v>
      </c>
      <c r="AX18"/>
      <c r="AY18"/>
    </row>
    <row r="19" spans="1:51" x14ac:dyDescent="0.25">
      <c r="A19" t="s">
        <v>373</v>
      </c>
      <c r="B19" t="s">
        <v>132</v>
      </c>
      <c r="C19" t="s">
        <v>228</v>
      </c>
      <c r="D19" t="s">
        <v>293</v>
      </c>
      <c r="E19" s="32">
        <v>60.333333333333336</v>
      </c>
      <c r="F19" s="32">
        <v>172.82544444444446</v>
      </c>
      <c r="G19" s="32">
        <v>5.2361111111111107</v>
      </c>
      <c r="H19" s="37">
        <v>3.0297107743265678E-2</v>
      </c>
      <c r="I19" s="32">
        <v>157.27544444444445</v>
      </c>
      <c r="J19" s="32">
        <v>5.2361111111111107</v>
      </c>
      <c r="K19" s="37">
        <v>3.329261684560491E-2</v>
      </c>
      <c r="L19" s="32">
        <v>46.213888888888889</v>
      </c>
      <c r="M19" s="32">
        <v>0</v>
      </c>
      <c r="N19" s="37">
        <v>0</v>
      </c>
      <c r="O19" s="32">
        <v>30.663888888888888</v>
      </c>
      <c r="P19" s="32">
        <v>0</v>
      </c>
      <c r="Q19" s="37">
        <v>0</v>
      </c>
      <c r="R19" s="32">
        <v>10.533333333333333</v>
      </c>
      <c r="S19" s="32">
        <v>0</v>
      </c>
      <c r="T19" s="37">
        <v>0</v>
      </c>
      <c r="U19" s="32">
        <v>5.0166666666666666</v>
      </c>
      <c r="V19" s="32">
        <v>0</v>
      </c>
      <c r="W19" s="37">
        <v>0</v>
      </c>
      <c r="X19" s="32">
        <v>11.366666666666667</v>
      </c>
      <c r="Y19" s="32">
        <v>0</v>
      </c>
      <c r="Z19" s="37">
        <v>0</v>
      </c>
      <c r="AA19" s="32">
        <v>0</v>
      </c>
      <c r="AB19" s="32">
        <v>0</v>
      </c>
      <c r="AC19" s="37" t="s">
        <v>469</v>
      </c>
      <c r="AD19" s="32">
        <v>115.24488888888889</v>
      </c>
      <c r="AE19" s="32">
        <v>5.2361111111111107</v>
      </c>
      <c r="AF19" s="37">
        <v>4.5434649307175827E-2</v>
      </c>
      <c r="AG19" s="32">
        <v>0</v>
      </c>
      <c r="AH19" s="32">
        <v>0</v>
      </c>
      <c r="AI19" s="37" t="s">
        <v>469</v>
      </c>
      <c r="AJ19" s="32">
        <v>0</v>
      </c>
      <c r="AK19" s="32">
        <v>0</v>
      </c>
      <c r="AL19" s="37" t="s">
        <v>469</v>
      </c>
      <c r="AM19" t="s">
        <v>29</v>
      </c>
      <c r="AN19" s="34">
        <v>8</v>
      </c>
      <c r="AX19"/>
      <c r="AY19"/>
    </row>
    <row r="20" spans="1:51" x14ac:dyDescent="0.25">
      <c r="A20" t="s">
        <v>373</v>
      </c>
      <c r="B20" t="s">
        <v>123</v>
      </c>
      <c r="C20" t="s">
        <v>205</v>
      </c>
      <c r="D20" t="s">
        <v>302</v>
      </c>
      <c r="E20" s="32">
        <v>29.866666666666667</v>
      </c>
      <c r="F20" s="32">
        <v>101.03611111111113</v>
      </c>
      <c r="G20" s="32">
        <v>42.255555555555553</v>
      </c>
      <c r="H20" s="37">
        <v>0.41822230775575281</v>
      </c>
      <c r="I20" s="32">
        <v>91.63055555555556</v>
      </c>
      <c r="J20" s="32">
        <v>42.255555555555553</v>
      </c>
      <c r="K20" s="37">
        <v>0.46115136265801676</v>
      </c>
      <c r="L20" s="32">
        <v>16.088888888888889</v>
      </c>
      <c r="M20" s="32">
        <v>4.3055555555555554</v>
      </c>
      <c r="N20" s="37">
        <v>0.26761049723756908</v>
      </c>
      <c r="O20" s="32">
        <v>12.9</v>
      </c>
      <c r="P20" s="32">
        <v>4.3055555555555554</v>
      </c>
      <c r="Q20" s="37">
        <v>0.33376399655469419</v>
      </c>
      <c r="R20" s="32">
        <v>0</v>
      </c>
      <c r="S20" s="32">
        <v>0</v>
      </c>
      <c r="T20" s="37" t="s">
        <v>469</v>
      </c>
      <c r="U20" s="32">
        <v>3.1888888888888891</v>
      </c>
      <c r="V20" s="32">
        <v>0</v>
      </c>
      <c r="W20" s="37">
        <v>0</v>
      </c>
      <c r="X20" s="32">
        <v>17.663888888888888</v>
      </c>
      <c r="Y20" s="32">
        <v>8.8611111111111107</v>
      </c>
      <c r="Z20" s="37">
        <v>0.50165120301934263</v>
      </c>
      <c r="AA20" s="32">
        <v>6.2166666666666668</v>
      </c>
      <c r="AB20" s="32">
        <v>0</v>
      </c>
      <c r="AC20" s="37">
        <v>0</v>
      </c>
      <c r="AD20" s="32">
        <v>61.06666666666667</v>
      </c>
      <c r="AE20" s="32">
        <v>29.088888888888889</v>
      </c>
      <c r="AF20" s="37">
        <v>0.47634643377001451</v>
      </c>
      <c r="AG20" s="32">
        <v>0</v>
      </c>
      <c r="AH20" s="32">
        <v>0</v>
      </c>
      <c r="AI20" s="37" t="s">
        <v>469</v>
      </c>
      <c r="AJ20" s="32">
        <v>0</v>
      </c>
      <c r="AK20" s="32">
        <v>0</v>
      </c>
      <c r="AL20" s="37" t="s">
        <v>469</v>
      </c>
      <c r="AM20" t="s">
        <v>20</v>
      </c>
      <c r="AN20" s="34">
        <v>8</v>
      </c>
      <c r="AX20"/>
      <c r="AY20"/>
    </row>
    <row r="21" spans="1:51" x14ac:dyDescent="0.25">
      <c r="A21" t="s">
        <v>373</v>
      </c>
      <c r="B21" t="s">
        <v>138</v>
      </c>
      <c r="C21" t="s">
        <v>207</v>
      </c>
      <c r="D21" t="s">
        <v>299</v>
      </c>
      <c r="E21" s="32">
        <v>39.722222222222221</v>
      </c>
      <c r="F21" s="32">
        <v>144.44444444444446</v>
      </c>
      <c r="G21" s="32">
        <v>0</v>
      </c>
      <c r="H21" s="37">
        <v>0</v>
      </c>
      <c r="I21" s="32">
        <v>135.33611111111111</v>
      </c>
      <c r="J21" s="32">
        <v>0</v>
      </c>
      <c r="K21" s="37">
        <v>0</v>
      </c>
      <c r="L21" s="32">
        <v>53.81666666666667</v>
      </c>
      <c r="M21" s="32">
        <v>0</v>
      </c>
      <c r="N21" s="37">
        <v>0</v>
      </c>
      <c r="O21" s="32">
        <v>44.708333333333336</v>
      </c>
      <c r="P21" s="32">
        <v>0</v>
      </c>
      <c r="Q21" s="37">
        <v>0</v>
      </c>
      <c r="R21" s="32">
        <v>4.7222222222222223</v>
      </c>
      <c r="S21" s="32">
        <v>0</v>
      </c>
      <c r="T21" s="37">
        <v>0</v>
      </c>
      <c r="U21" s="32">
        <v>4.3861111111111111</v>
      </c>
      <c r="V21" s="32">
        <v>0</v>
      </c>
      <c r="W21" s="37">
        <v>0</v>
      </c>
      <c r="X21" s="32">
        <v>14.1</v>
      </c>
      <c r="Y21" s="32">
        <v>0</v>
      </c>
      <c r="Z21" s="37">
        <v>0</v>
      </c>
      <c r="AA21" s="32">
        <v>0</v>
      </c>
      <c r="AB21" s="32">
        <v>0</v>
      </c>
      <c r="AC21" s="37" t="s">
        <v>469</v>
      </c>
      <c r="AD21" s="32">
        <v>76.527777777777771</v>
      </c>
      <c r="AE21" s="32">
        <v>0</v>
      </c>
      <c r="AF21" s="37">
        <v>0</v>
      </c>
      <c r="AG21" s="32">
        <v>0</v>
      </c>
      <c r="AH21" s="32">
        <v>0</v>
      </c>
      <c r="AI21" s="37" t="s">
        <v>469</v>
      </c>
      <c r="AJ21" s="32">
        <v>0</v>
      </c>
      <c r="AK21" s="32">
        <v>0</v>
      </c>
      <c r="AL21" s="37" t="s">
        <v>469</v>
      </c>
      <c r="AM21" t="s">
        <v>35</v>
      </c>
      <c r="AN21" s="34">
        <v>8</v>
      </c>
      <c r="AX21"/>
      <c r="AY21"/>
    </row>
    <row r="22" spans="1:51" x14ac:dyDescent="0.25">
      <c r="A22" t="s">
        <v>373</v>
      </c>
      <c r="B22" t="s">
        <v>200</v>
      </c>
      <c r="C22" t="s">
        <v>277</v>
      </c>
      <c r="D22" t="s">
        <v>321</v>
      </c>
      <c r="E22" s="32">
        <v>44.511111111111113</v>
      </c>
      <c r="F22" s="32">
        <v>138.58466666666666</v>
      </c>
      <c r="G22" s="32">
        <v>0</v>
      </c>
      <c r="H22" s="37">
        <v>0</v>
      </c>
      <c r="I22" s="32">
        <v>129.75300000000001</v>
      </c>
      <c r="J22" s="32">
        <v>0</v>
      </c>
      <c r="K22" s="37">
        <v>0</v>
      </c>
      <c r="L22" s="32">
        <v>38.052777777777777</v>
      </c>
      <c r="M22" s="32">
        <v>0</v>
      </c>
      <c r="N22" s="37">
        <v>0</v>
      </c>
      <c r="O22" s="32">
        <v>29.221111111111107</v>
      </c>
      <c r="P22" s="32">
        <v>0</v>
      </c>
      <c r="Q22" s="37">
        <v>0</v>
      </c>
      <c r="R22" s="32">
        <v>4.4216666666666669</v>
      </c>
      <c r="S22" s="32">
        <v>0</v>
      </c>
      <c r="T22" s="37">
        <v>0</v>
      </c>
      <c r="U22" s="32">
        <v>4.41</v>
      </c>
      <c r="V22" s="32">
        <v>0</v>
      </c>
      <c r="W22" s="37">
        <v>0</v>
      </c>
      <c r="X22" s="32">
        <v>13.852888888888891</v>
      </c>
      <c r="Y22" s="32">
        <v>0</v>
      </c>
      <c r="Z22" s="37">
        <v>0</v>
      </c>
      <c r="AA22" s="32">
        <v>0</v>
      </c>
      <c r="AB22" s="32">
        <v>0</v>
      </c>
      <c r="AC22" s="37" t="s">
        <v>469</v>
      </c>
      <c r="AD22" s="32">
        <v>73.89544444444445</v>
      </c>
      <c r="AE22" s="32">
        <v>0</v>
      </c>
      <c r="AF22" s="37">
        <v>0</v>
      </c>
      <c r="AG22" s="32">
        <v>6.8944444444444422</v>
      </c>
      <c r="AH22" s="32">
        <v>0</v>
      </c>
      <c r="AI22" s="37">
        <v>0</v>
      </c>
      <c r="AJ22" s="32">
        <v>5.8891111111111112</v>
      </c>
      <c r="AK22" s="32">
        <v>0</v>
      </c>
      <c r="AL22" s="37">
        <v>0</v>
      </c>
      <c r="AM22" t="s">
        <v>99</v>
      </c>
      <c r="AN22" s="34">
        <v>8</v>
      </c>
      <c r="AX22"/>
      <c r="AY22"/>
    </row>
    <row r="23" spans="1:51" x14ac:dyDescent="0.25">
      <c r="A23" t="s">
        <v>373</v>
      </c>
      <c r="B23" t="s">
        <v>133</v>
      </c>
      <c r="C23" t="s">
        <v>212</v>
      </c>
      <c r="D23" t="s">
        <v>308</v>
      </c>
      <c r="E23" s="32">
        <v>58.444444444444443</v>
      </c>
      <c r="F23" s="32">
        <v>262.39977777777779</v>
      </c>
      <c r="G23" s="32">
        <v>0</v>
      </c>
      <c r="H23" s="37">
        <v>0</v>
      </c>
      <c r="I23" s="32">
        <v>237.33311111111112</v>
      </c>
      <c r="J23" s="32">
        <v>0</v>
      </c>
      <c r="K23" s="37">
        <v>0</v>
      </c>
      <c r="L23" s="32">
        <v>89.234777777777794</v>
      </c>
      <c r="M23" s="32">
        <v>0</v>
      </c>
      <c r="N23" s="37">
        <v>0</v>
      </c>
      <c r="O23" s="32">
        <v>64.168111111111131</v>
      </c>
      <c r="P23" s="32">
        <v>0</v>
      </c>
      <c r="Q23" s="37">
        <v>0</v>
      </c>
      <c r="R23" s="32">
        <v>20.266666666666666</v>
      </c>
      <c r="S23" s="32">
        <v>0</v>
      </c>
      <c r="T23" s="37">
        <v>0</v>
      </c>
      <c r="U23" s="32">
        <v>4.8</v>
      </c>
      <c r="V23" s="32">
        <v>0</v>
      </c>
      <c r="W23" s="37">
        <v>0</v>
      </c>
      <c r="X23" s="32">
        <v>10.578333333333331</v>
      </c>
      <c r="Y23" s="32">
        <v>0</v>
      </c>
      <c r="Z23" s="37">
        <v>0</v>
      </c>
      <c r="AA23" s="32">
        <v>0</v>
      </c>
      <c r="AB23" s="32">
        <v>0</v>
      </c>
      <c r="AC23" s="37" t="s">
        <v>469</v>
      </c>
      <c r="AD23" s="32">
        <v>131.51055555555556</v>
      </c>
      <c r="AE23" s="32">
        <v>0</v>
      </c>
      <c r="AF23" s="37">
        <v>0</v>
      </c>
      <c r="AG23" s="32">
        <v>21.187777777777782</v>
      </c>
      <c r="AH23" s="32">
        <v>0</v>
      </c>
      <c r="AI23" s="37">
        <v>0</v>
      </c>
      <c r="AJ23" s="32">
        <v>9.8883333333333354</v>
      </c>
      <c r="AK23" s="32">
        <v>0</v>
      </c>
      <c r="AL23" s="37">
        <v>0</v>
      </c>
      <c r="AM23" t="s">
        <v>30</v>
      </c>
      <c r="AN23" s="34">
        <v>8</v>
      </c>
      <c r="AX23"/>
      <c r="AY23"/>
    </row>
    <row r="24" spans="1:51" x14ac:dyDescent="0.25">
      <c r="A24" t="s">
        <v>373</v>
      </c>
      <c r="B24" t="s">
        <v>145</v>
      </c>
      <c r="C24" t="s">
        <v>206</v>
      </c>
      <c r="D24" t="s">
        <v>313</v>
      </c>
      <c r="E24" s="32">
        <v>46.466666666666669</v>
      </c>
      <c r="F24" s="32">
        <v>155.88377777777777</v>
      </c>
      <c r="G24" s="32">
        <v>20.113222222222216</v>
      </c>
      <c r="H24" s="37">
        <v>0.12902703866270737</v>
      </c>
      <c r="I24" s="32">
        <v>140.47933333333333</v>
      </c>
      <c r="J24" s="32">
        <v>20.113222222222216</v>
      </c>
      <c r="K24" s="37">
        <v>0.14317566680429067</v>
      </c>
      <c r="L24" s="32">
        <v>37.063333333333333</v>
      </c>
      <c r="M24" s="32">
        <v>0</v>
      </c>
      <c r="N24" s="37">
        <v>0</v>
      </c>
      <c r="O24" s="32">
        <v>26.772222222222226</v>
      </c>
      <c r="P24" s="32">
        <v>0</v>
      </c>
      <c r="Q24" s="37">
        <v>0</v>
      </c>
      <c r="R24" s="32">
        <v>5.6711111111111112</v>
      </c>
      <c r="S24" s="32">
        <v>0</v>
      </c>
      <c r="T24" s="37">
        <v>0</v>
      </c>
      <c r="U24" s="32">
        <v>4.62</v>
      </c>
      <c r="V24" s="32">
        <v>0</v>
      </c>
      <c r="W24" s="37">
        <v>0</v>
      </c>
      <c r="X24" s="32">
        <v>8.870000000000001</v>
      </c>
      <c r="Y24" s="32">
        <v>0</v>
      </c>
      <c r="Z24" s="37">
        <v>0</v>
      </c>
      <c r="AA24" s="32">
        <v>5.1133333333333342</v>
      </c>
      <c r="AB24" s="32">
        <v>0</v>
      </c>
      <c r="AC24" s="37">
        <v>0</v>
      </c>
      <c r="AD24" s="32">
        <v>95.818222222222218</v>
      </c>
      <c r="AE24" s="32">
        <v>20.113222222222216</v>
      </c>
      <c r="AF24" s="37">
        <v>0.20991020033303798</v>
      </c>
      <c r="AG24" s="32">
        <v>9.0188888888888918</v>
      </c>
      <c r="AH24" s="32">
        <v>0</v>
      </c>
      <c r="AI24" s="37">
        <v>0</v>
      </c>
      <c r="AJ24" s="32">
        <v>0</v>
      </c>
      <c r="AK24" s="32">
        <v>0</v>
      </c>
      <c r="AL24" s="37" t="s">
        <v>469</v>
      </c>
      <c r="AM24" t="s">
        <v>44</v>
      </c>
      <c r="AN24" s="34">
        <v>8</v>
      </c>
      <c r="AX24"/>
      <c r="AY24"/>
    </row>
    <row r="25" spans="1:51" x14ac:dyDescent="0.25">
      <c r="A25" t="s">
        <v>373</v>
      </c>
      <c r="B25" t="s">
        <v>108</v>
      </c>
      <c r="C25" t="s">
        <v>229</v>
      </c>
      <c r="D25" t="s">
        <v>294</v>
      </c>
      <c r="E25" s="32">
        <v>44.388888888888886</v>
      </c>
      <c r="F25" s="32">
        <v>189.03355555555555</v>
      </c>
      <c r="G25" s="32">
        <v>4.8111111111111109</v>
      </c>
      <c r="H25" s="37">
        <v>2.5451095690241943E-2</v>
      </c>
      <c r="I25" s="32">
        <v>168.87933333333334</v>
      </c>
      <c r="J25" s="32">
        <v>4.8111111111111109</v>
      </c>
      <c r="K25" s="37">
        <v>2.8488453951999913E-2</v>
      </c>
      <c r="L25" s="32">
        <v>66.139111111111106</v>
      </c>
      <c r="M25" s="32">
        <v>0.72777777777777775</v>
      </c>
      <c r="N25" s="37">
        <v>1.1003742952564628E-2</v>
      </c>
      <c r="O25" s="32">
        <v>45.984888888888889</v>
      </c>
      <c r="P25" s="32">
        <v>0.72777777777777775</v>
      </c>
      <c r="Q25" s="37">
        <v>1.5826455067365124E-2</v>
      </c>
      <c r="R25" s="32">
        <v>15.009777777777774</v>
      </c>
      <c r="S25" s="32">
        <v>0</v>
      </c>
      <c r="T25" s="37">
        <v>0</v>
      </c>
      <c r="U25" s="32">
        <v>5.1444444444444448</v>
      </c>
      <c r="V25" s="32">
        <v>0</v>
      </c>
      <c r="W25" s="37">
        <v>0</v>
      </c>
      <c r="X25" s="32">
        <v>18.290222222222226</v>
      </c>
      <c r="Y25" s="32">
        <v>2.8944444444444444</v>
      </c>
      <c r="Z25" s="37">
        <v>0.15825091730858012</v>
      </c>
      <c r="AA25" s="32">
        <v>0</v>
      </c>
      <c r="AB25" s="32">
        <v>0</v>
      </c>
      <c r="AC25" s="37" t="s">
        <v>469</v>
      </c>
      <c r="AD25" s="32">
        <v>78.383222222222216</v>
      </c>
      <c r="AE25" s="32">
        <v>1.1888888888888889</v>
      </c>
      <c r="AF25" s="37">
        <v>1.5167645003395002E-2</v>
      </c>
      <c r="AG25" s="32">
        <v>0</v>
      </c>
      <c r="AH25" s="32">
        <v>0</v>
      </c>
      <c r="AI25" s="37" t="s">
        <v>469</v>
      </c>
      <c r="AJ25" s="32">
        <v>26.221</v>
      </c>
      <c r="AK25" s="32">
        <v>0</v>
      </c>
      <c r="AL25" s="37">
        <v>0</v>
      </c>
      <c r="AM25" t="s">
        <v>5</v>
      </c>
      <c r="AN25" s="34">
        <v>8</v>
      </c>
      <c r="AX25"/>
      <c r="AY25"/>
    </row>
    <row r="26" spans="1:51" x14ac:dyDescent="0.25">
      <c r="A26" t="s">
        <v>373</v>
      </c>
      <c r="B26" t="s">
        <v>116</v>
      </c>
      <c r="C26" t="s">
        <v>219</v>
      </c>
      <c r="D26" t="s">
        <v>291</v>
      </c>
      <c r="E26" s="32">
        <v>71</v>
      </c>
      <c r="F26" s="32">
        <v>260.05722222222215</v>
      </c>
      <c r="G26" s="32">
        <v>13.097999999999999</v>
      </c>
      <c r="H26" s="37">
        <v>5.0365838287727283E-2</v>
      </c>
      <c r="I26" s="32">
        <v>238.63722222222214</v>
      </c>
      <c r="J26" s="32">
        <v>13.097999999999999</v>
      </c>
      <c r="K26" s="37">
        <v>5.4886659667044597E-2</v>
      </c>
      <c r="L26" s="32">
        <v>90.054333333333318</v>
      </c>
      <c r="M26" s="32">
        <v>1.883</v>
      </c>
      <c r="N26" s="37">
        <v>2.0909599019850983E-2</v>
      </c>
      <c r="O26" s="32">
        <v>68.634333333333331</v>
      </c>
      <c r="P26" s="32">
        <v>1.883</v>
      </c>
      <c r="Q26" s="37">
        <v>2.7435248636493884E-2</v>
      </c>
      <c r="R26" s="32">
        <v>17.02</v>
      </c>
      <c r="S26" s="32">
        <v>0</v>
      </c>
      <c r="T26" s="37">
        <v>0</v>
      </c>
      <c r="U26" s="32">
        <v>4.3999999999999959</v>
      </c>
      <c r="V26" s="32">
        <v>0</v>
      </c>
      <c r="W26" s="37">
        <v>0</v>
      </c>
      <c r="X26" s="32">
        <v>10.684444444444445</v>
      </c>
      <c r="Y26" s="32">
        <v>4.8444444444444441</v>
      </c>
      <c r="Z26" s="37">
        <v>0.45341098169717131</v>
      </c>
      <c r="AA26" s="32">
        <v>0</v>
      </c>
      <c r="AB26" s="32">
        <v>0</v>
      </c>
      <c r="AC26" s="37" t="s">
        <v>469</v>
      </c>
      <c r="AD26" s="32">
        <v>152.87177777777771</v>
      </c>
      <c r="AE26" s="32">
        <v>6.3705555555555557</v>
      </c>
      <c r="AF26" s="37">
        <v>4.1672541839711731E-2</v>
      </c>
      <c r="AG26" s="32">
        <v>0</v>
      </c>
      <c r="AH26" s="32">
        <v>0</v>
      </c>
      <c r="AI26" s="37" t="s">
        <v>469</v>
      </c>
      <c r="AJ26" s="32">
        <v>6.4466666666666681</v>
      </c>
      <c r="AK26" s="32">
        <v>0</v>
      </c>
      <c r="AL26" s="37">
        <v>0</v>
      </c>
      <c r="AM26" t="s">
        <v>13</v>
      </c>
      <c r="AN26" s="34">
        <v>8</v>
      </c>
      <c r="AX26"/>
      <c r="AY26"/>
    </row>
    <row r="27" spans="1:51" x14ac:dyDescent="0.25">
      <c r="A27" t="s">
        <v>373</v>
      </c>
      <c r="B27" t="s">
        <v>197</v>
      </c>
      <c r="C27" t="s">
        <v>224</v>
      </c>
      <c r="D27" t="s">
        <v>296</v>
      </c>
      <c r="E27" s="32">
        <v>29.911111111111111</v>
      </c>
      <c r="F27" s="32">
        <v>118.56922222222222</v>
      </c>
      <c r="G27" s="32">
        <v>22.755555555555553</v>
      </c>
      <c r="H27" s="37">
        <v>0.19191789512549159</v>
      </c>
      <c r="I27" s="32">
        <v>110.08477777777777</v>
      </c>
      <c r="J27" s="32">
        <v>22.755555555555553</v>
      </c>
      <c r="K27" s="37">
        <v>0.20670937449218429</v>
      </c>
      <c r="L27" s="32">
        <v>23.34911111111111</v>
      </c>
      <c r="M27" s="32">
        <v>5.6</v>
      </c>
      <c r="N27" s="37">
        <v>0.23983782394761638</v>
      </c>
      <c r="O27" s="32">
        <v>16.93022222222222</v>
      </c>
      <c r="P27" s="32">
        <v>5.6</v>
      </c>
      <c r="Q27" s="37">
        <v>0.33076943270417142</v>
      </c>
      <c r="R27" s="32">
        <v>1.7077777777777781</v>
      </c>
      <c r="S27" s="32">
        <v>0</v>
      </c>
      <c r="T27" s="37">
        <v>0</v>
      </c>
      <c r="U27" s="32">
        <v>4.7111111111111112</v>
      </c>
      <c r="V27" s="32">
        <v>0</v>
      </c>
      <c r="W27" s="37">
        <v>0</v>
      </c>
      <c r="X27" s="32">
        <v>29.60522222222221</v>
      </c>
      <c r="Y27" s="32">
        <v>6.0444444444444443</v>
      </c>
      <c r="Z27" s="37">
        <v>0.20416818354119215</v>
      </c>
      <c r="AA27" s="32">
        <v>2.065555555555556</v>
      </c>
      <c r="AB27" s="32">
        <v>0</v>
      </c>
      <c r="AC27" s="37">
        <v>0</v>
      </c>
      <c r="AD27" s="32">
        <v>40.881555555555565</v>
      </c>
      <c r="AE27" s="32">
        <v>11.111111111111111</v>
      </c>
      <c r="AF27" s="37">
        <v>0.27178787499932044</v>
      </c>
      <c r="AG27" s="32">
        <v>0</v>
      </c>
      <c r="AH27" s="32">
        <v>0</v>
      </c>
      <c r="AI27" s="37" t="s">
        <v>469</v>
      </c>
      <c r="AJ27" s="32">
        <v>22.667777777777768</v>
      </c>
      <c r="AK27" s="32">
        <v>0</v>
      </c>
      <c r="AL27" s="37">
        <v>0</v>
      </c>
      <c r="AM27" t="s">
        <v>96</v>
      </c>
      <c r="AN27" s="34">
        <v>8</v>
      </c>
      <c r="AX27"/>
      <c r="AY27"/>
    </row>
    <row r="28" spans="1:51" x14ac:dyDescent="0.25">
      <c r="A28" t="s">
        <v>373</v>
      </c>
      <c r="B28" t="s">
        <v>137</v>
      </c>
      <c r="C28" t="s">
        <v>232</v>
      </c>
      <c r="D28" t="s">
        <v>301</v>
      </c>
      <c r="E28" s="32">
        <v>94.077777777777783</v>
      </c>
      <c r="F28" s="32">
        <v>461.37388888888898</v>
      </c>
      <c r="G28" s="32">
        <v>0</v>
      </c>
      <c r="H28" s="37">
        <v>0</v>
      </c>
      <c r="I28" s="32">
        <v>409.98500000000007</v>
      </c>
      <c r="J28" s="32">
        <v>0</v>
      </c>
      <c r="K28" s="37">
        <v>0</v>
      </c>
      <c r="L28" s="32">
        <v>155.35800000000006</v>
      </c>
      <c r="M28" s="32">
        <v>0</v>
      </c>
      <c r="N28" s="37">
        <v>0</v>
      </c>
      <c r="O28" s="32">
        <v>103.96911111111115</v>
      </c>
      <c r="P28" s="32">
        <v>0</v>
      </c>
      <c r="Q28" s="37">
        <v>0</v>
      </c>
      <c r="R28" s="32">
        <v>45.166666666666679</v>
      </c>
      <c r="S28" s="32">
        <v>0</v>
      </c>
      <c r="T28" s="37">
        <v>0</v>
      </c>
      <c r="U28" s="32">
        <v>6.2222222222222223</v>
      </c>
      <c r="V28" s="32">
        <v>0</v>
      </c>
      <c r="W28" s="37">
        <v>0</v>
      </c>
      <c r="X28" s="32">
        <v>38.627777777777787</v>
      </c>
      <c r="Y28" s="32">
        <v>0</v>
      </c>
      <c r="Z28" s="37">
        <v>0</v>
      </c>
      <c r="AA28" s="32">
        <v>0</v>
      </c>
      <c r="AB28" s="32">
        <v>0</v>
      </c>
      <c r="AC28" s="37" t="s">
        <v>469</v>
      </c>
      <c r="AD28" s="32">
        <v>267.38811111111113</v>
      </c>
      <c r="AE28" s="32">
        <v>0</v>
      </c>
      <c r="AF28" s="37">
        <v>0</v>
      </c>
      <c r="AG28" s="32">
        <v>0</v>
      </c>
      <c r="AH28" s="32">
        <v>0</v>
      </c>
      <c r="AI28" s="37" t="s">
        <v>469</v>
      </c>
      <c r="AJ28" s="32">
        <v>0</v>
      </c>
      <c r="AK28" s="32">
        <v>0</v>
      </c>
      <c r="AL28" s="37" t="s">
        <v>469</v>
      </c>
      <c r="AM28" t="s">
        <v>34</v>
      </c>
      <c r="AN28" s="34">
        <v>8</v>
      </c>
      <c r="AX28"/>
      <c r="AY28"/>
    </row>
    <row r="29" spans="1:51" x14ac:dyDescent="0.25">
      <c r="A29" t="s">
        <v>373</v>
      </c>
      <c r="B29" t="s">
        <v>106</v>
      </c>
      <c r="C29" t="s">
        <v>227</v>
      </c>
      <c r="D29" t="s">
        <v>298</v>
      </c>
      <c r="E29" s="32">
        <v>27.044444444444444</v>
      </c>
      <c r="F29" s="32">
        <v>138.58755555555553</v>
      </c>
      <c r="G29" s="32">
        <v>16.544444444444444</v>
      </c>
      <c r="H29" s="37">
        <v>0.11937900468857235</v>
      </c>
      <c r="I29" s="32">
        <v>128.57199999999997</v>
      </c>
      <c r="J29" s="32">
        <v>16.544444444444444</v>
      </c>
      <c r="K29" s="37">
        <v>0.12867844044149929</v>
      </c>
      <c r="L29" s="32">
        <v>20.74077777777778</v>
      </c>
      <c r="M29" s="32">
        <v>0</v>
      </c>
      <c r="N29" s="37">
        <v>0</v>
      </c>
      <c r="O29" s="32">
        <v>10.725222222222225</v>
      </c>
      <c r="P29" s="32">
        <v>0</v>
      </c>
      <c r="Q29" s="37">
        <v>0</v>
      </c>
      <c r="R29" s="32">
        <v>5.3044444444444432</v>
      </c>
      <c r="S29" s="32">
        <v>0</v>
      </c>
      <c r="T29" s="37">
        <v>0</v>
      </c>
      <c r="U29" s="32">
        <v>4.7111111111111112</v>
      </c>
      <c r="V29" s="32">
        <v>0</v>
      </c>
      <c r="W29" s="37">
        <v>0</v>
      </c>
      <c r="X29" s="32">
        <v>21.770000000000003</v>
      </c>
      <c r="Y29" s="32">
        <v>16.544444444444444</v>
      </c>
      <c r="Z29" s="37">
        <v>0.75996529372735144</v>
      </c>
      <c r="AA29" s="32">
        <v>0</v>
      </c>
      <c r="AB29" s="32">
        <v>0</v>
      </c>
      <c r="AC29" s="37" t="s">
        <v>469</v>
      </c>
      <c r="AD29" s="32">
        <v>89.287333333333294</v>
      </c>
      <c r="AE29" s="32">
        <v>0</v>
      </c>
      <c r="AF29" s="37">
        <v>0</v>
      </c>
      <c r="AG29" s="32">
        <v>0</v>
      </c>
      <c r="AH29" s="32">
        <v>0</v>
      </c>
      <c r="AI29" s="37" t="s">
        <v>469</v>
      </c>
      <c r="AJ29" s="32">
        <v>6.7894444444444426</v>
      </c>
      <c r="AK29" s="32">
        <v>0</v>
      </c>
      <c r="AL29" s="37">
        <v>0</v>
      </c>
      <c r="AM29" t="s">
        <v>3</v>
      </c>
      <c r="AN29" s="34">
        <v>8</v>
      </c>
      <c r="AX29"/>
      <c r="AY29"/>
    </row>
    <row r="30" spans="1:51" x14ac:dyDescent="0.25">
      <c r="A30" t="s">
        <v>373</v>
      </c>
      <c r="B30" t="s">
        <v>140</v>
      </c>
      <c r="C30" t="s">
        <v>241</v>
      </c>
      <c r="D30" t="s">
        <v>309</v>
      </c>
      <c r="E30" s="32">
        <v>169.77777777777777</v>
      </c>
      <c r="F30" s="32">
        <v>558.70033333333322</v>
      </c>
      <c r="G30" s="32">
        <v>5.5633333333333335</v>
      </c>
      <c r="H30" s="37">
        <v>9.9576338180097767E-3</v>
      </c>
      <c r="I30" s="32">
        <v>493.52966666666657</v>
      </c>
      <c r="J30" s="32">
        <v>5.5633333333333335</v>
      </c>
      <c r="K30" s="37">
        <v>1.1272540860427846E-2</v>
      </c>
      <c r="L30" s="32">
        <v>165.65288888888892</v>
      </c>
      <c r="M30" s="32">
        <v>5.1333333333333337</v>
      </c>
      <c r="N30" s="37">
        <v>3.0988492671422702E-2</v>
      </c>
      <c r="O30" s="32">
        <v>100.48222222222223</v>
      </c>
      <c r="P30" s="32">
        <v>5.1333333333333337</v>
      </c>
      <c r="Q30" s="37">
        <v>5.1086980560408696E-2</v>
      </c>
      <c r="R30" s="32">
        <v>54.237333333333339</v>
      </c>
      <c r="S30" s="32">
        <v>0</v>
      </c>
      <c r="T30" s="37">
        <v>0</v>
      </c>
      <c r="U30" s="32">
        <v>10.933333333333334</v>
      </c>
      <c r="V30" s="32">
        <v>0</v>
      </c>
      <c r="W30" s="37">
        <v>0</v>
      </c>
      <c r="X30" s="32">
        <v>36.328777777777788</v>
      </c>
      <c r="Y30" s="32">
        <v>0</v>
      </c>
      <c r="Z30" s="37">
        <v>0</v>
      </c>
      <c r="AA30" s="32">
        <v>0</v>
      </c>
      <c r="AB30" s="32">
        <v>0</v>
      </c>
      <c r="AC30" s="37" t="s">
        <v>469</v>
      </c>
      <c r="AD30" s="32">
        <v>52.138000000000012</v>
      </c>
      <c r="AE30" s="32">
        <v>0.43000000000000005</v>
      </c>
      <c r="AF30" s="37">
        <v>8.2473435881698556E-3</v>
      </c>
      <c r="AG30" s="32">
        <v>22.517555555555546</v>
      </c>
      <c r="AH30" s="32">
        <v>0</v>
      </c>
      <c r="AI30" s="37">
        <v>0</v>
      </c>
      <c r="AJ30" s="32">
        <v>282.06311111111097</v>
      </c>
      <c r="AK30" s="32">
        <v>0</v>
      </c>
      <c r="AL30" s="37">
        <v>0</v>
      </c>
      <c r="AM30" t="s">
        <v>37</v>
      </c>
      <c r="AN30" s="34">
        <v>8</v>
      </c>
      <c r="AX30"/>
      <c r="AY30"/>
    </row>
    <row r="31" spans="1:51" x14ac:dyDescent="0.25">
      <c r="A31" t="s">
        <v>373</v>
      </c>
      <c r="B31" t="s">
        <v>189</v>
      </c>
      <c r="C31" t="s">
        <v>270</v>
      </c>
      <c r="D31" t="s">
        <v>328</v>
      </c>
      <c r="E31" s="32">
        <v>29.455555555555556</v>
      </c>
      <c r="F31" s="32">
        <v>88.538444444444465</v>
      </c>
      <c r="G31" s="32">
        <v>28.227666666666664</v>
      </c>
      <c r="H31" s="37">
        <v>0.31881819071690126</v>
      </c>
      <c r="I31" s="32">
        <v>88.538444444444465</v>
      </c>
      <c r="J31" s="32">
        <v>28.227666666666664</v>
      </c>
      <c r="K31" s="37">
        <v>0.31881819071690126</v>
      </c>
      <c r="L31" s="32">
        <v>17.12155555555556</v>
      </c>
      <c r="M31" s="32">
        <v>0.71111111111111114</v>
      </c>
      <c r="N31" s="37">
        <v>4.1533090191701164E-2</v>
      </c>
      <c r="O31" s="32">
        <v>17.12155555555556</v>
      </c>
      <c r="P31" s="32">
        <v>0.71111111111111114</v>
      </c>
      <c r="Q31" s="37">
        <v>4.1533090191701164E-2</v>
      </c>
      <c r="R31" s="32">
        <v>0</v>
      </c>
      <c r="S31" s="32">
        <v>0</v>
      </c>
      <c r="T31" s="37" t="s">
        <v>469</v>
      </c>
      <c r="U31" s="32">
        <v>0</v>
      </c>
      <c r="V31" s="32">
        <v>0</v>
      </c>
      <c r="W31" s="37" t="s">
        <v>469</v>
      </c>
      <c r="X31" s="32">
        <v>20.164000000000001</v>
      </c>
      <c r="Y31" s="32">
        <v>14.741777777777781</v>
      </c>
      <c r="Z31" s="37">
        <v>0.73109391875509722</v>
      </c>
      <c r="AA31" s="32">
        <v>0</v>
      </c>
      <c r="AB31" s="32">
        <v>0</v>
      </c>
      <c r="AC31" s="37" t="s">
        <v>469</v>
      </c>
      <c r="AD31" s="32">
        <v>51.252888888888904</v>
      </c>
      <c r="AE31" s="32">
        <v>12.774777777777773</v>
      </c>
      <c r="AF31" s="37">
        <v>0.24924990678032224</v>
      </c>
      <c r="AG31" s="32">
        <v>0</v>
      </c>
      <c r="AH31" s="32">
        <v>0</v>
      </c>
      <c r="AI31" s="37" t="s">
        <v>469</v>
      </c>
      <c r="AJ31" s="32">
        <v>0</v>
      </c>
      <c r="AK31" s="32">
        <v>0</v>
      </c>
      <c r="AL31" s="37" t="s">
        <v>469</v>
      </c>
      <c r="AM31" t="s">
        <v>88</v>
      </c>
      <c r="AN31" s="34">
        <v>8</v>
      </c>
      <c r="AX31"/>
      <c r="AY31"/>
    </row>
    <row r="32" spans="1:51" x14ac:dyDescent="0.25">
      <c r="A32" t="s">
        <v>373</v>
      </c>
      <c r="B32" t="s">
        <v>185</v>
      </c>
      <c r="C32" t="s">
        <v>210</v>
      </c>
      <c r="D32" t="s">
        <v>301</v>
      </c>
      <c r="E32" s="32">
        <v>56.9</v>
      </c>
      <c r="F32" s="32">
        <v>226.57111111111109</v>
      </c>
      <c r="G32" s="32">
        <v>1.3111111111111111</v>
      </c>
      <c r="H32" s="37">
        <v>5.7867532391106058E-3</v>
      </c>
      <c r="I32" s="32">
        <v>203.98999999999998</v>
      </c>
      <c r="J32" s="32">
        <v>1.3111111111111111</v>
      </c>
      <c r="K32" s="37">
        <v>6.42733031575622E-3</v>
      </c>
      <c r="L32" s="32">
        <v>41.557777777777773</v>
      </c>
      <c r="M32" s="32">
        <v>1.3111111111111111</v>
      </c>
      <c r="N32" s="37">
        <v>3.1549115020587139E-2</v>
      </c>
      <c r="O32" s="32">
        <v>18.976666666666656</v>
      </c>
      <c r="P32" s="32">
        <v>1.3111111111111111</v>
      </c>
      <c r="Q32" s="37">
        <v>6.9090696176591179E-2</v>
      </c>
      <c r="R32" s="32">
        <v>17.33666666666667</v>
      </c>
      <c r="S32" s="32">
        <v>0</v>
      </c>
      <c r="T32" s="37">
        <v>0</v>
      </c>
      <c r="U32" s="32">
        <v>5.2444444444444445</v>
      </c>
      <c r="V32" s="32">
        <v>0</v>
      </c>
      <c r="W32" s="37">
        <v>0</v>
      </c>
      <c r="X32" s="32">
        <v>37.401111111111113</v>
      </c>
      <c r="Y32" s="32">
        <v>0</v>
      </c>
      <c r="Z32" s="37">
        <v>0</v>
      </c>
      <c r="AA32" s="32">
        <v>0</v>
      </c>
      <c r="AB32" s="32">
        <v>0</v>
      </c>
      <c r="AC32" s="37" t="s">
        <v>469</v>
      </c>
      <c r="AD32" s="32">
        <v>147.61222222222221</v>
      </c>
      <c r="AE32" s="32">
        <v>0</v>
      </c>
      <c r="AF32" s="37">
        <v>0</v>
      </c>
      <c r="AG32" s="32">
        <v>0</v>
      </c>
      <c r="AH32" s="32">
        <v>0</v>
      </c>
      <c r="AI32" s="37" t="s">
        <v>469</v>
      </c>
      <c r="AJ32" s="32">
        <v>0</v>
      </c>
      <c r="AK32" s="32">
        <v>0</v>
      </c>
      <c r="AL32" s="37" t="s">
        <v>469</v>
      </c>
      <c r="AM32" t="s">
        <v>84</v>
      </c>
      <c r="AN32" s="34">
        <v>8</v>
      </c>
      <c r="AX32"/>
      <c r="AY32"/>
    </row>
    <row r="33" spans="1:51" x14ac:dyDescent="0.25">
      <c r="A33" t="s">
        <v>373</v>
      </c>
      <c r="B33" t="s">
        <v>159</v>
      </c>
      <c r="C33" t="s">
        <v>232</v>
      </c>
      <c r="D33" t="s">
        <v>301</v>
      </c>
      <c r="E33" s="32">
        <v>37.666666666666664</v>
      </c>
      <c r="F33" s="32">
        <v>115.61555555555559</v>
      </c>
      <c r="G33" s="32">
        <v>0</v>
      </c>
      <c r="H33" s="37">
        <v>0</v>
      </c>
      <c r="I33" s="32">
        <v>107.22111111111114</v>
      </c>
      <c r="J33" s="32">
        <v>0</v>
      </c>
      <c r="K33" s="37">
        <v>0</v>
      </c>
      <c r="L33" s="32">
        <v>28.042222222222225</v>
      </c>
      <c r="M33" s="32">
        <v>0</v>
      </c>
      <c r="N33" s="37">
        <v>0</v>
      </c>
      <c r="O33" s="32">
        <v>24.39777777777778</v>
      </c>
      <c r="P33" s="32">
        <v>0</v>
      </c>
      <c r="Q33" s="37">
        <v>0</v>
      </c>
      <c r="R33" s="32">
        <v>0</v>
      </c>
      <c r="S33" s="32">
        <v>0</v>
      </c>
      <c r="T33" s="37" t="s">
        <v>469</v>
      </c>
      <c r="U33" s="32">
        <v>3.6444444444444444</v>
      </c>
      <c r="V33" s="32">
        <v>0</v>
      </c>
      <c r="W33" s="37">
        <v>0</v>
      </c>
      <c r="X33" s="32">
        <v>18.582222222222221</v>
      </c>
      <c r="Y33" s="32">
        <v>0</v>
      </c>
      <c r="Z33" s="37">
        <v>0</v>
      </c>
      <c r="AA33" s="32">
        <v>4.75</v>
      </c>
      <c r="AB33" s="32">
        <v>0</v>
      </c>
      <c r="AC33" s="37">
        <v>0</v>
      </c>
      <c r="AD33" s="32">
        <v>64.241111111111138</v>
      </c>
      <c r="AE33" s="32">
        <v>0</v>
      </c>
      <c r="AF33" s="37">
        <v>0</v>
      </c>
      <c r="AG33" s="32">
        <v>0</v>
      </c>
      <c r="AH33" s="32">
        <v>0</v>
      </c>
      <c r="AI33" s="37" t="s">
        <v>469</v>
      </c>
      <c r="AJ33" s="32">
        <v>0</v>
      </c>
      <c r="AK33" s="32">
        <v>0</v>
      </c>
      <c r="AL33" s="37" t="s">
        <v>469</v>
      </c>
      <c r="AM33" t="s">
        <v>58</v>
      </c>
      <c r="AN33" s="34">
        <v>8</v>
      </c>
      <c r="AX33"/>
      <c r="AY33"/>
    </row>
    <row r="34" spans="1:51" x14ac:dyDescent="0.25">
      <c r="A34" t="s">
        <v>373</v>
      </c>
      <c r="B34" t="s">
        <v>102</v>
      </c>
      <c r="C34" t="s">
        <v>203</v>
      </c>
      <c r="D34" t="s">
        <v>287</v>
      </c>
      <c r="E34" s="32">
        <v>48.144444444444446</v>
      </c>
      <c r="F34" s="32">
        <v>195.55466666666669</v>
      </c>
      <c r="G34" s="32">
        <v>0</v>
      </c>
      <c r="H34" s="37">
        <v>0</v>
      </c>
      <c r="I34" s="32">
        <v>170.30577777777782</v>
      </c>
      <c r="J34" s="32">
        <v>0</v>
      </c>
      <c r="K34" s="37">
        <v>0</v>
      </c>
      <c r="L34" s="32">
        <v>60.926777777777794</v>
      </c>
      <c r="M34" s="32">
        <v>0</v>
      </c>
      <c r="N34" s="37">
        <v>0</v>
      </c>
      <c r="O34" s="32">
        <v>35.677888888888909</v>
      </c>
      <c r="P34" s="32">
        <v>0</v>
      </c>
      <c r="Q34" s="37">
        <v>0</v>
      </c>
      <c r="R34" s="32">
        <v>19.668333333333326</v>
      </c>
      <c r="S34" s="32">
        <v>0</v>
      </c>
      <c r="T34" s="37">
        <v>0</v>
      </c>
      <c r="U34" s="32">
        <v>5.5805555555555575</v>
      </c>
      <c r="V34" s="32">
        <v>0</v>
      </c>
      <c r="W34" s="37">
        <v>0</v>
      </c>
      <c r="X34" s="32">
        <v>11.081666666666667</v>
      </c>
      <c r="Y34" s="32">
        <v>0</v>
      </c>
      <c r="Z34" s="37">
        <v>0</v>
      </c>
      <c r="AA34" s="32">
        <v>0</v>
      </c>
      <c r="AB34" s="32">
        <v>0</v>
      </c>
      <c r="AC34" s="37" t="s">
        <v>469</v>
      </c>
      <c r="AD34" s="32">
        <v>118.76566666666669</v>
      </c>
      <c r="AE34" s="32">
        <v>0</v>
      </c>
      <c r="AF34" s="37">
        <v>0</v>
      </c>
      <c r="AG34" s="32">
        <v>3.969444444444445</v>
      </c>
      <c r="AH34" s="32">
        <v>0</v>
      </c>
      <c r="AI34" s="37">
        <v>0</v>
      </c>
      <c r="AJ34" s="32">
        <v>0.81111111111111101</v>
      </c>
      <c r="AK34" s="32">
        <v>0</v>
      </c>
      <c r="AL34" s="37">
        <v>0</v>
      </c>
      <c r="AM34" t="s">
        <v>43</v>
      </c>
      <c r="AN34" s="34">
        <v>8</v>
      </c>
      <c r="AX34"/>
      <c r="AY34"/>
    </row>
    <row r="35" spans="1:51" x14ac:dyDescent="0.25">
      <c r="A35" t="s">
        <v>373</v>
      </c>
      <c r="B35" t="s">
        <v>101</v>
      </c>
      <c r="C35" t="s">
        <v>214</v>
      </c>
      <c r="D35" t="s">
        <v>310</v>
      </c>
      <c r="E35" s="32">
        <v>44.911111111111111</v>
      </c>
      <c r="F35" s="32">
        <v>153.2755555555556</v>
      </c>
      <c r="G35" s="32">
        <v>0</v>
      </c>
      <c r="H35" s="37">
        <v>0</v>
      </c>
      <c r="I35" s="32">
        <v>137.84133333333338</v>
      </c>
      <c r="J35" s="32">
        <v>0</v>
      </c>
      <c r="K35" s="37">
        <v>0</v>
      </c>
      <c r="L35" s="32">
        <v>35.601888888888887</v>
      </c>
      <c r="M35" s="32">
        <v>0</v>
      </c>
      <c r="N35" s="37">
        <v>0</v>
      </c>
      <c r="O35" s="32">
        <v>20.167666666666669</v>
      </c>
      <c r="P35" s="32">
        <v>0</v>
      </c>
      <c r="Q35" s="37">
        <v>0</v>
      </c>
      <c r="R35" s="32">
        <v>10.634222222222222</v>
      </c>
      <c r="S35" s="32">
        <v>0</v>
      </c>
      <c r="T35" s="37">
        <v>0</v>
      </c>
      <c r="U35" s="32">
        <v>4.8</v>
      </c>
      <c r="V35" s="32">
        <v>0</v>
      </c>
      <c r="W35" s="37">
        <v>0</v>
      </c>
      <c r="X35" s="32">
        <v>18.965222222222227</v>
      </c>
      <c r="Y35" s="32">
        <v>0</v>
      </c>
      <c r="Z35" s="37">
        <v>0</v>
      </c>
      <c r="AA35" s="32">
        <v>0</v>
      </c>
      <c r="AB35" s="32">
        <v>0</v>
      </c>
      <c r="AC35" s="37" t="s">
        <v>469</v>
      </c>
      <c r="AD35" s="32">
        <v>91.947444444444471</v>
      </c>
      <c r="AE35" s="32">
        <v>0</v>
      </c>
      <c r="AF35" s="37">
        <v>0</v>
      </c>
      <c r="AG35" s="32">
        <v>1.723888888888889</v>
      </c>
      <c r="AH35" s="32">
        <v>0</v>
      </c>
      <c r="AI35" s="37">
        <v>0</v>
      </c>
      <c r="AJ35" s="32">
        <v>5.0371111111111109</v>
      </c>
      <c r="AK35" s="32">
        <v>0</v>
      </c>
      <c r="AL35" s="37">
        <v>0</v>
      </c>
      <c r="AM35" t="s">
        <v>38</v>
      </c>
      <c r="AN35" s="34">
        <v>8</v>
      </c>
      <c r="AX35"/>
      <c r="AY35"/>
    </row>
    <row r="36" spans="1:51" x14ac:dyDescent="0.25">
      <c r="A36" t="s">
        <v>373</v>
      </c>
      <c r="B36" t="s">
        <v>142</v>
      </c>
      <c r="C36" t="s">
        <v>219</v>
      </c>
      <c r="D36" t="s">
        <v>291</v>
      </c>
      <c r="E36" s="32">
        <v>80.555555555555557</v>
      </c>
      <c r="F36" s="32">
        <v>265.77966666666669</v>
      </c>
      <c r="G36" s="32">
        <v>6.5943333333333323</v>
      </c>
      <c r="H36" s="37">
        <v>2.4811278515161048E-2</v>
      </c>
      <c r="I36" s="32">
        <v>244.30966666666666</v>
      </c>
      <c r="J36" s="32">
        <v>6.5943333333333323</v>
      </c>
      <c r="K36" s="37">
        <v>2.6991700423915545E-2</v>
      </c>
      <c r="L36" s="32">
        <v>56.107000000000014</v>
      </c>
      <c r="M36" s="32">
        <v>1.2</v>
      </c>
      <c r="N36" s="37">
        <v>2.138770563387812E-2</v>
      </c>
      <c r="O36" s="32">
        <v>37.259222222222228</v>
      </c>
      <c r="P36" s="32">
        <v>1.2</v>
      </c>
      <c r="Q36" s="37">
        <v>3.2206791458043192E-2</v>
      </c>
      <c r="R36" s="32">
        <v>13.847777777777784</v>
      </c>
      <c r="S36" s="32">
        <v>0</v>
      </c>
      <c r="T36" s="37">
        <v>0</v>
      </c>
      <c r="U36" s="32">
        <v>5</v>
      </c>
      <c r="V36" s="32">
        <v>0</v>
      </c>
      <c r="W36" s="37">
        <v>0</v>
      </c>
      <c r="X36" s="32">
        <v>48.68822222222223</v>
      </c>
      <c r="Y36" s="32">
        <v>5.3943333333333321</v>
      </c>
      <c r="Z36" s="37">
        <v>0.11079339288077879</v>
      </c>
      <c r="AA36" s="32">
        <v>2.6222222222222222</v>
      </c>
      <c r="AB36" s="32">
        <v>0</v>
      </c>
      <c r="AC36" s="37">
        <v>0</v>
      </c>
      <c r="AD36" s="32">
        <v>119.68666666666668</v>
      </c>
      <c r="AE36" s="32">
        <v>0</v>
      </c>
      <c r="AF36" s="37">
        <v>0</v>
      </c>
      <c r="AG36" s="32">
        <v>5.126666666666666</v>
      </c>
      <c r="AH36" s="32">
        <v>0</v>
      </c>
      <c r="AI36" s="37">
        <v>0</v>
      </c>
      <c r="AJ36" s="32">
        <v>33.548888888888868</v>
      </c>
      <c r="AK36" s="32">
        <v>0</v>
      </c>
      <c r="AL36" s="37">
        <v>0</v>
      </c>
      <c r="AM36" t="s">
        <v>40</v>
      </c>
      <c r="AN36" s="34">
        <v>8</v>
      </c>
      <c r="AX36"/>
      <c r="AY36"/>
    </row>
    <row r="37" spans="1:51" x14ac:dyDescent="0.25">
      <c r="A37" t="s">
        <v>373</v>
      </c>
      <c r="B37" t="s">
        <v>147</v>
      </c>
      <c r="C37" t="s">
        <v>244</v>
      </c>
      <c r="D37" t="s">
        <v>283</v>
      </c>
      <c r="E37" s="32">
        <v>34.155555555555559</v>
      </c>
      <c r="F37" s="32">
        <v>114.43055555555556</v>
      </c>
      <c r="G37" s="32">
        <v>43.161111111111111</v>
      </c>
      <c r="H37" s="37">
        <v>0.37718169680786501</v>
      </c>
      <c r="I37" s="32">
        <v>106.66144444444444</v>
      </c>
      <c r="J37" s="32">
        <v>43.161111111111111</v>
      </c>
      <c r="K37" s="37">
        <v>0.40465522791219988</v>
      </c>
      <c r="L37" s="32">
        <v>23.610000000000007</v>
      </c>
      <c r="M37" s="32">
        <v>0.13333333333333333</v>
      </c>
      <c r="N37" s="37">
        <v>5.6473245799802327E-3</v>
      </c>
      <c r="O37" s="32">
        <v>15.840888888888895</v>
      </c>
      <c r="P37" s="32">
        <v>0.13333333333333333</v>
      </c>
      <c r="Q37" s="37">
        <v>8.4170360810279978E-3</v>
      </c>
      <c r="R37" s="32">
        <v>7.7691111111111102</v>
      </c>
      <c r="S37" s="32">
        <v>0</v>
      </c>
      <c r="T37" s="37">
        <v>0</v>
      </c>
      <c r="U37" s="32">
        <v>0</v>
      </c>
      <c r="V37" s="32">
        <v>0</v>
      </c>
      <c r="W37" s="37" t="s">
        <v>469</v>
      </c>
      <c r="X37" s="32">
        <v>17.189222222222231</v>
      </c>
      <c r="Y37" s="32">
        <v>6.9249999999999998</v>
      </c>
      <c r="Z37" s="37">
        <v>0.40286872264920504</v>
      </c>
      <c r="AA37" s="32">
        <v>0</v>
      </c>
      <c r="AB37" s="32">
        <v>0</v>
      </c>
      <c r="AC37" s="37" t="s">
        <v>469</v>
      </c>
      <c r="AD37" s="32">
        <v>70.8521111111111</v>
      </c>
      <c r="AE37" s="32">
        <v>36.102777777777774</v>
      </c>
      <c r="AF37" s="37">
        <v>0.50955119348753042</v>
      </c>
      <c r="AG37" s="32">
        <v>0</v>
      </c>
      <c r="AH37" s="32">
        <v>0</v>
      </c>
      <c r="AI37" s="37" t="s">
        <v>469</v>
      </c>
      <c r="AJ37" s="32">
        <v>2.7792222222222214</v>
      </c>
      <c r="AK37" s="32">
        <v>0</v>
      </c>
      <c r="AL37" s="37">
        <v>0</v>
      </c>
      <c r="AM37" t="s">
        <v>46</v>
      </c>
      <c r="AN37" s="34">
        <v>8</v>
      </c>
      <c r="AX37"/>
      <c r="AY37"/>
    </row>
    <row r="38" spans="1:51" x14ac:dyDescent="0.25">
      <c r="A38" t="s">
        <v>373</v>
      </c>
      <c r="B38" t="s">
        <v>169</v>
      </c>
      <c r="C38" t="s">
        <v>261</v>
      </c>
      <c r="D38" t="s">
        <v>305</v>
      </c>
      <c r="E38" s="32">
        <v>30.2</v>
      </c>
      <c r="F38" s="32">
        <v>97.50233333333334</v>
      </c>
      <c r="G38" s="32">
        <v>14.212999999999999</v>
      </c>
      <c r="H38" s="37">
        <v>0.14577087044070738</v>
      </c>
      <c r="I38" s="32">
        <v>86.681222222222232</v>
      </c>
      <c r="J38" s="32">
        <v>14.212999999999999</v>
      </c>
      <c r="K38" s="37">
        <v>0.16396861552739217</v>
      </c>
      <c r="L38" s="32">
        <v>21.968888888888884</v>
      </c>
      <c r="M38" s="32">
        <v>0</v>
      </c>
      <c r="N38" s="37">
        <v>0</v>
      </c>
      <c r="O38" s="32">
        <v>11.147777777777774</v>
      </c>
      <c r="P38" s="32">
        <v>0</v>
      </c>
      <c r="Q38" s="37">
        <v>0</v>
      </c>
      <c r="R38" s="32">
        <v>5.6855555555555561</v>
      </c>
      <c r="S38" s="32">
        <v>0</v>
      </c>
      <c r="T38" s="37">
        <v>0</v>
      </c>
      <c r="U38" s="32">
        <v>5.1355555555555545</v>
      </c>
      <c r="V38" s="32">
        <v>0</v>
      </c>
      <c r="W38" s="37">
        <v>0</v>
      </c>
      <c r="X38" s="32">
        <v>12.37388888888889</v>
      </c>
      <c r="Y38" s="32">
        <v>4.1805555555555554</v>
      </c>
      <c r="Z38" s="37">
        <v>0.33785300588156059</v>
      </c>
      <c r="AA38" s="32">
        <v>0</v>
      </c>
      <c r="AB38" s="32">
        <v>0</v>
      </c>
      <c r="AC38" s="37" t="s">
        <v>469</v>
      </c>
      <c r="AD38" s="32">
        <v>62.658444444444449</v>
      </c>
      <c r="AE38" s="32">
        <v>10.032444444444444</v>
      </c>
      <c r="AF38" s="37">
        <v>0.16011320634267615</v>
      </c>
      <c r="AG38" s="32">
        <v>0.13333333333333333</v>
      </c>
      <c r="AH38" s="32">
        <v>0</v>
      </c>
      <c r="AI38" s="37">
        <v>0</v>
      </c>
      <c r="AJ38" s="32">
        <v>0.36777777777777781</v>
      </c>
      <c r="AK38" s="32">
        <v>0</v>
      </c>
      <c r="AL38" s="37">
        <v>0</v>
      </c>
      <c r="AM38" t="s">
        <v>68</v>
      </c>
      <c r="AN38" s="34">
        <v>8</v>
      </c>
      <c r="AX38"/>
      <c r="AY38"/>
    </row>
    <row r="39" spans="1:51" x14ac:dyDescent="0.25">
      <c r="A39" t="s">
        <v>373</v>
      </c>
      <c r="B39" t="s">
        <v>111</v>
      </c>
      <c r="C39" t="s">
        <v>228</v>
      </c>
      <c r="D39" t="s">
        <v>293</v>
      </c>
      <c r="E39" s="32">
        <v>47.233333333333334</v>
      </c>
      <c r="F39" s="32">
        <v>182.06677777777776</v>
      </c>
      <c r="G39" s="32">
        <v>0</v>
      </c>
      <c r="H39" s="37">
        <v>0</v>
      </c>
      <c r="I39" s="32">
        <v>176.77788888888887</v>
      </c>
      <c r="J39" s="32">
        <v>0</v>
      </c>
      <c r="K39" s="37">
        <v>0</v>
      </c>
      <c r="L39" s="32">
        <v>31.647222222222215</v>
      </c>
      <c r="M39" s="32">
        <v>0</v>
      </c>
      <c r="N39" s="37">
        <v>0</v>
      </c>
      <c r="O39" s="32">
        <v>26.358333333333327</v>
      </c>
      <c r="P39" s="32">
        <v>0</v>
      </c>
      <c r="Q39" s="37">
        <v>0</v>
      </c>
      <c r="R39" s="32">
        <v>4.4444444444444446E-2</v>
      </c>
      <c r="S39" s="32">
        <v>0</v>
      </c>
      <c r="T39" s="37">
        <v>0</v>
      </c>
      <c r="U39" s="32">
        <v>5.2444444444444445</v>
      </c>
      <c r="V39" s="32">
        <v>0</v>
      </c>
      <c r="W39" s="37">
        <v>0</v>
      </c>
      <c r="X39" s="32">
        <v>39.252777777777773</v>
      </c>
      <c r="Y39" s="32">
        <v>0</v>
      </c>
      <c r="Z39" s="37">
        <v>0</v>
      </c>
      <c r="AA39" s="32">
        <v>0</v>
      </c>
      <c r="AB39" s="32">
        <v>0</v>
      </c>
      <c r="AC39" s="37" t="s">
        <v>469</v>
      </c>
      <c r="AD39" s="32">
        <v>104.78344444444444</v>
      </c>
      <c r="AE39" s="32">
        <v>0</v>
      </c>
      <c r="AF39" s="37">
        <v>0</v>
      </c>
      <c r="AG39" s="32">
        <v>0</v>
      </c>
      <c r="AH39" s="32">
        <v>0</v>
      </c>
      <c r="AI39" s="37" t="s">
        <v>469</v>
      </c>
      <c r="AJ39" s="32">
        <v>6.3833333333333337</v>
      </c>
      <c r="AK39" s="32">
        <v>0</v>
      </c>
      <c r="AL39" s="37">
        <v>0</v>
      </c>
      <c r="AM39" t="s">
        <v>8</v>
      </c>
      <c r="AN39" s="34">
        <v>8</v>
      </c>
      <c r="AX39"/>
      <c r="AY39"/>
    </row>
    <row r="40" spans="1:51" x14ac:dyDescent="0.25">
      <c r="A40" t="s">
        <v>373</v>
      </c>
      <c r="B40" t="s">
        <v>174</v>
      </c>
      <c r="C40" t="s">
        <v>216</v>
      </c>
      <c r="D40" t="s">
        <v>302</v>
      </c>
      <c r="E40" s="32">
        <v>27.18888888888889</v>
      </c>
      <c r="F40" s="32">
        <v>73.396000000000015</v>
      </c>
      <c r="G40" s="32">
        <v>0</v>
      </c>
      <c r="H40" s="37">
        <v>0</v>
      </c>
      <c r="I40" s="32">
        <v>73.396000000000015</v>
      </c>
      <c r="J40" s="32">
        <v>0</v>
      </c>
      <c r="K40" s="37">
        <v>0</v>
      </c>
      <c r="L40" s="32">
        <v>0</v>
      </c>
      <c r="M40" s="32">
        <v>0</v>
      </c>
      <c r="N40" s="37" t="s">
        <v>469</v>
      </c>
      <c r="O40" s="32">
        <v>0</v>
      </c>
      <c r="P40" s="32">
        <v>0</v>
      </c>
      <c r="Q40" s="37" t="s">
        <v>469</v>
      </c>
      <c r="R40" s="32">
        <v>0</v>
      </c>
      <c r="S40" s="32">
        <v>0</v>
      </c>
      <c r="T40" s="37" t="s">
        <v>469</v>
      </c>
      <c r="U40" s="32">
        <v>0</v>
      </c>
      <c r="V40" s="32">
        <v>0</v>
      </c>
      <c r="W40" s="37" t="s">
        <v>469</v>
      </c>
      <c r="X40" s="32">
        <v>19.381777777777778</v>
      </c>
      <c r="Y40" s="32">
        <v>0</v>
      </c>
      <c r="Z40" s="37">
        <v>0</v>
      </c>
      <c r="AA40" s="32">
        <v>0</v>
      </c>
      <c r="AB40" s="32">
        <v>0</v>
      </c>
      <c r="AC40" s="37" t="s">
        <v>469</v>
      </c>
      <c r="AD40" s="32">
        <v>54.01422222222223</v>
      </c>
      <c r="AE40" s="32">
        <v>0</v>
      </c>
      <c r="AF40" s="37">
        <v>0</v>
      </c>
      <c r="AG40" s="32">
        <v>0</v>
      </c>
      <c r="AH40" s="32">
        <v>0</v>
      </c>
      <c r="AI40" s="37" t="s">
        <v>469</v>
      </c>
      <c r="AJ40" s="32">
        <v>0</v>
      </c>
      <c r="AK40" s="32">
        <v>0</v>
      </c>
      <c r="AL40" s="37" t="s">
        <v>469</v>
      </c>
      <c r="AM40" t="s">
        <v>73</v>
      </c>
      <c r="AN40" s="34">
        <v>8</v>
      </c>
      <c r="AX40"/>
      <c r="AY40"/>
    </row>
    <row r="41" spans="1:51" x14ac:dyDescent="0.25">
      <c r="A41" t="s">
        <v>373</v>
      </c>
      <c r="B41" t="s">
        <v>184</v>
      </c>
      <c r="C41" t="s">
        <v>232</v>
      </c>
      <c r="D41" t="s">
        <v>301</v>
      </c>
      <c r="E41" s="32">
        <v>41.944444444444443</v>
      </c>
      <c r="F41" s="32">
        <v>189.25599999999997</v>
      </c>
      <c r="G41" s="32">
        <v>25.358333333333331</v>
      </c>
      <c r="H41" s="37">
        <v>0.1339895872962196</v>
      </c>
      <c r="I41" s="32">
        <v>161.70377777777773</v>
      </c>
      <c r="J41" s="32">
        <v>25.224999999999998</v>
      </c>
      <c r="K41" s="37">
        <v>0.15599511864630392</v>
      </c>
      <c r="L41" s="32">
        <v>49.793777777777777</v>
      </c>
      <c r="M41" s="32">
        <v>7.7777777777777779E-2</v>
      </c>
      <c r="N41" s="37">
        <v>1.5619979292370309E-3</v>
      </c>
      <c r="O41" s="32">
        <v>22.374888888888886</v>
      </c>
      <c r="P41" s="32">
        <v>7.7777777777777779E-2</v>
      </c>
      <c r="Q41" s="37">
        <v>3.4761190620437596E-3</v>
      </c>
      <c r="R41" s="32">
        <v>21.73</v>
      </c>
      <c r="S41" s="32">
        <v>0</v>
      </c>
      <c r="T41" s="37">
        <v>0</v>
      </c>
      <c r="U41" s="32">
        <v>5.6888888888888891</v>
      </c>
      <c r="V41" s="32">
        <v>0</v>
      </c>
      <c r="W41" s="37">
        <v>0</v>
      </c>
      <c r="X41" s="32">
        <v>17.714111111111112</v>
      </c>
      <c r="Y41" s="32">
        <v>0.21666666666666667</v>
      </c>
      <c r="Z41" s="37">
        <v>1.2231303355140596E-2</v>
      </c>
      <c r="AA41" s="32">
        <v>0.13333333333333333</v>
      </c>
      <c r="AB41" s="32">
        <v>0.13333333333333333</v>
      </c>
      <c r="AC41" s="37">
        <v>1</v>
      </c>
      <c r="AD41" s="32">
        <v>84.450444444444415</v>
      </c>
      <c r="AE41" s="32">
        <v>21.574999999999999</v>
      </c>
      <c r="AF41" s="37">
        <v>0.25547526886247562</v>
      </c>
      <c r="AG41" s="32">
        <v>0</v>
      </c>
      <c r="AH41" s="32">
        <v>0</v>
      </c>
      <c r="AI41" s="37" t="s">
        <v>469</v>
      </c>
      <c r="AJ41" s="32">
        <v>37.164333333333325</v>
      </c>
      <c r="AK41" s="32">
        <v>3.3555555555555556</v>
      </c>
      <c r="AL41" s="37">
        <v>9.0289674389124608E-2</v>
      </c>
      <c r="AM41" t="s">
        <v>83</v>
      </c>
      <c r="AN41" s="34">
        <v>8</v>
      </c>
      <c r="AX41"/>
      <c r="AY41"/>
    </row>
    <row r="42" spans="1:51" x14ac:dyDescent="0.25">
      <c r="A42" t="s">
        <v>373</v>
      </c>
      <c r="B42" t="s">
        <v>198</v>
      </c>
      <c r="C42" t="s">
        <v>234</v>
      </c>
      <c r="D42" t="s">
        <v>304</v>
      </c>
      <c r="E42" s="32">
        <v>28.933333333333334</v>
      </c>
      <c r="F42" s="32">
        <v>121.18444444444441</v>
      </c>
      <c r="G42" s="32">
        <v>0</v>
      </c>
      <c r="H42" s="37">
        <v>0</v>
      </c>
      <c r="I42" s="32">
        <v>111.72555555555552</v>
      </c>
      <c r="J42" s="32">
        <v>0</v>
      </c>
      <c r="K42" s="37">
        <v>0</v>
      </c>
      <c r="L42" s="32">
        <v>22.2711111111111</v>
      </c>
      <c r="M42" s="32">
        <v>0</v>
      </c>
      <c r="N42" s="37">
        <v>0</v>
      </c>
      <c r="O42" s="32">
        <v>12.812222222222211</v>
      </c>
      <c r="P42" s="32">
        <v>0</v>
      </c>
      <c r="Q42" s="37">
        <v>0</v>
      </c>
      <c r="R42" s="32">
        <v>4.4166666666666679</v>
      </c>
      <c r="S42" s="32">
        <v>0</v>
      </c>
      <c r="T42" s="37">
        <v>0</v>
      </c>
      <c r="U42" s="32">
        <v>5.0422222222222226</v>
      </c>
      <c r="V42" s="32">
        <v>0</v>
      </c>
      <c r="W42" s="37">
        <v>0</v>
      </c>
      <c r="X42" s="32">
        <v>11.974444444444437</v>
      </c>
      <c r="Y42" s="32">
        <v>0</v>
      </c>
      <c r="Z42" s="37">
        <v>0</v>
      </c>
      <c r="AA42" s="32">
        <v>0</v>
      </c>
      <c r="AB42" s="32">
        <v>0</v>
      </c>
      <c r="AC42" s="37" t="s">
        <v>469</v>
      </c>
      <c r="AD42" s="32">
        <v>85.616666666666646</v>
      </c>
      <c r="AE42" s="32">
        <v>0</v>
      </c>
      <c r="AF42" s="37">
        <v>0</v>
      </c>
      <c r="AG42" s="32">
        <v>1.2511111111111111</v>
      </c>
      <c r="AH42" s="32">
        <v>0</v>
      </c>
      <c r="AI42" s="37">
        <v>0</v>
      </c>
      <c r="AJ42" s="32">
        <v>7.1111111111111111E-2</v>
      </c>
      <c r="AK42" s="32">
        <v>0</v>
      </c>
      <c r="AL42" s="37">
        <v>0</v>
      </c>
      <c r="AM42" t="s">
        <v>97</v>
      </c>
      <c r="AN42" s="34">
        <v>8</v>
      </c>
      <c r="AX42"/>
      <c r="AY42"/>
    </row>
    <row r="43" spans="1:51" x14ac:dyDescent="0.25">
      <c r="A43" t="s">
        <v>373</v>
      </c>
      <c r="B43" t="s">
        <v>162</v>
      </c>
      <c r="C43" t="s">
        <v>256</v>
      </c>
      <c r="D43" t="s">
        <v>307</v>
      </c>
      <c r="E43" s="32">
        <v>48</v>
      </c>
      <c r="F43" s="32">
        <v>162.64444444444445</v>
      </c>
      <c r="G43" s="32">
        <v>0</v>
      </c>
      <c r="H43" s="37">
        <v>0</v>
      </c>
      <c r="I43" s="32">
        <v>153.13333333333333</v>
      </c>
      <c r="J43" s="32">
        <v>0</v>
      </c>
      <c r="K43" s="37">
        <v>0</v>
      </c>
      <c r="L43" s="32">
        <v>50.830555555555549</v>
      </c>
      <c r="M43" s="32">
        <v>0</v>
      </c>
      <c r="N43" s="37">
        <v>0</v>
      </c>
      <c r="O43" s="32">
        <v>41.319444444444443</v>
      </c>
      <c r="P43" s="32">
        <v>0</v>
      </c>
      <c r="Q43" s="37">
        <v>0</v>
      </c>
      <c r="R43" s="32">
        <v>4.8</v>
      </c>
      <c r="S43" s="32">
        <v>0</v>
      </c>
      <c r="T43" s="37">
        <v>0</v>
      </c>
      <c r="U43" s="32">
        <v>4.7111111111111112</v>
      </c>
      <c r="V43" s="32">
        <v>0</v>
      </c>
      <c r="W43" s="37">
        <v>0</v>
      </c>
      <c r="X43" s="32">
        <v>3.1444444444444444</v>
      </c>
      <c r="Y43" s="32">
        <v>0</v>
      </c>
      <c r="Z43" s="37">
        <v>0</v>
      </c>
      <c r="AA43" s="32">
        <v>0</v>
      </c>
      <c r="AB43" s="32">
        <v>0</v>
      </c>
      <c r="AC43" s="37" t="s">
        <v>469</v>
      </c>
      <c r="AD43" s="32">
        <v>107.18888888888888</v>
      </c>
      <c r="AE43" s="32">
        <v>0</v>
      </c>
      <c r="AF43" s="37">
        <v>0</v>
      </c>
      <c r="AG43" s="32">
        <v>1.4805555555555556</v>
      </c>
      <c r="AH43" s="32">
        <v>0</v>
      </c>
      <c r="AI43" s="37">
        <v>0</v>
      </c>
      <c r="AJ43" s="32">
        <v>0</v>
      </c>
      <c r="AK43" s="32">
        <v>0</v>
      </c>
      <c r="AL43" s="37" t="s">
        <v>469</v>
      </c>
      <c r="AM43" t="s">
        <v>61</v>
      </c>
      <c r="AN43" s="34">
        <v>8</v>
      </c>
      <c r="AX43"/>
      <c r="AY43"/>
    </row>
    <row r="44" spans="1:51" x14ac:dyDescent="0.25">
      <c r="A44" t="s">
        <v>373</v>
      </c>
      <c r="B44" t="s">
        <v>150</v>
      </c>
      <c r="C44" t="s">
        <v>246</v>
      </c>
      <c r="D44" t="s">
        <v>315</v>
      </c>
      <c r="E44" s="32">
        <v>33.06666666666667</v>
      </c>
      <c r="F44" s="32">
        <v>128.16555555555558</v>
      </c>
      <c r="G44" s="32">
        <v>2.0444444444444443</v>
      </c>
      <c r="H44" s="37">
        <v>1.5951590390900654E-2</v>
      </c>
      <c r="I44" s="32">
        <v>106.69211111111113</v>
      </c>
      <c r="J44" s="32">
        <v>0</v>
      </c>
      <c r="K44" s="37">
        <v>0</v>
      </c>
      <c r="L44" s="32">
        <v>38.997666666666674</v>
      </c>
      <c r="M44" s="32">
        <v>2.0444444444444443</v>
      </c>
      <c r="N44" s="37">
        <v>5.2424788947486874E-2</v>
      </c>
      <c r="O44" s="32">
        <v>17.524222222222225</v>
      </c>
      <c r="P44" s="32">
        <v>0</v>
      </c>
      <c r="Q44" s="37">
        <v>0</v>
      </c>
      <c r="R44" s="32">
        <v>10.451222222222222</v>
      </c>
      <c r="S44" s="32">
        <v>0</v>
      </c>
      <c r="T44" s="37">
        <v>0</v>
      </c>
      <c r="U44" s="32">
        <v>11.022222222222222</v>
      </c>
      <c r="V44" s="32">
        <v>2.0444444444444443</v>
      </c>
      <c r="W44" s="37">
        <v>0.18548387096774191</v>
      </c>
      <c r="X44" s="32">
        <v>12.056777777777777</v>
      </c>
      <c r="Y44" s="32">
        <v>0</v>
      </c>
      <c r="Z44" s="37">
        <v>0</v>
      </c>
      <c r="AA44" s="32">
        <v>0</v>
      </c>
      <c r="AB44" s="32">
        <v>0</v>
      </c>
      <c r="AC44" s="37" t="s">
        <v>469</v>
      </c>
      <c r="AD44" s="32">
        <v>69.866888888888909</v>
      </c>
      <c r="AE44" s="32">
        <v>0</v>
      </c>
      <c r="AF44" s="37">
        <v>0</v>
      </c>
      <c r="AG44" s="32">
        <v>0</v>
      </c>
      <c r="AH44" s="32">
        <v>0</v>
      </c>
      <c r="AI44" s="37" t="s">
        <v>469</v>
      </c>
      <c r="AJ44" s="32">
        <v>7.2442222222222252</v>
      </c>
      <c r="AK44" s="32">
        <v>0</v>
      </c>
      <c r="AL44" s="37">
        <v>0</v>
      </c>
      <c r="AM44" t="s">
        <v>49</v>
      </c>
      <c r="AN44" s="34">
        <v>8</v>
      </c>
      <c r="AX44"/>
      <c r="AY44"/>
    </row>
    <row r="45" spans="1:51" x14ac:dyDescent="0.25">
      <c r="A45" t="s">
        <v>373</v>
      </c>
      <c r="B45" t="s">
        <v>170</v>
      </c>
      <c r="C45" t="s">
        <v>212</v>
      </c>
      <c r="D45" t="s">
        <v>308</v>
      </c>
      <c r="E45" s="32">
        <v>84.666666666666671</v>
      </c>
      <c r="F45" s="32">
        <v>233.18288888888895</v>
      </c>
      <c r="G45" s="32">
        <v>44.832888888888888</v>
      </c>
      <c r="H45" s="37">
        <v>0.19226491747536262</v>
      </c>
      <c r="I45" s="32">
        <v>216.20788888888896</v>
      </c>
      <c r="J45" s="32">
        <v>44.832888888888888</v>
      </c>
      <c r="K45" s="37">
        <v>0.20736009735486055</v>
      </c>
      <c r="L45" s="32">
        <v>30.146666666666668</v>
      </c>
      <c r="M45" s="32">
        <v>1.5522222222222222</v>
      </c>
      <c r="N45" s="37">
        <v>5.1489016659295291E-2</v>
      </c>
      <c r="O45" s="32">
        <v>13.171666666666667</v>
      </c>
      <c r="P45" s="32">
        <v>1.5522222222222222</v>
      </c>
      <c r="Q45" s="37">
        <v>0.1178455438862879</v>
      </c>
      <c r="R45" s="32">
        <v>11.286111111111111</v>
      </c>
      <c r="S45" s="32">
        <v>0</v>
      </c>
      <c r="T45" s="37">
        <v>0</v>
      </c>
      <c r="U45" s="32">
        <v>5.6888888888888891</v>
      </c>
      <c r="V45" s="32">
        <v>0</v>
      </c>
      <c r="W45" s="37">
        <v>0</v>
      </c>
      <c r="X45" s="32">
        <v>38.838888888888889</v>
      </c>
      <c r="Y45" s="32">
        <v>0</v>
      </c>
      <c r="Z45" s="37">
        <v>0</v>
      </c>
      <c r="AA45" s="32">
        <v>0</v>
      </c>
      <c r="AB45" s="32">
        <v>0</v>
      </c>
      <c r="AC45" s="37" t="s">
        <v>469</v>
      </c>
      <c r="AD45" s="32">
        <v>129.04200000000006</v>
      </c>
      <c r="AE45" s="32">
        <v>36.942</v>
      </c>
      <c r="AF45" s="37">
        <v>0.28627888594411111</v>
      </c>
      <c r="AG45" s="32">
        <v>6.5111111111111111</v>
      </c>
      <c r="AH45" s="32">
        <v>0</v>
      </c>
      <c r="AI45" s="37">
        <v>0</v>
      </c>
      <c r="AJ45" s="32">
        <v>28.644222222222233</v>
      </c>
      <c r="AK45" s="32">
        <v>6.3386666666666658</v>
      </c>
      <c r="AL45" s="37">
        <v>0.22128953676909818</v>
      </c>
      <c r="AM45" t="s">
        <v>69</v>
      </c>
      <c r="AN45" s="34">
        <v>8</v>
      </c>
      <c r="AX45"/>
      <c r="AY45"/>
    </row>
    <row r="46" spans="1:51" x14ac:dyDescent="0.25">
      <c r="A46" t="s">
        <v>373</v>
      </c>
      <c r="B46" t="s">
        <v>154</v>
      </c>
      <c r="C46" t="s">
        <v>250</v>
      </c>
      <c r="D46" t="s">
        <v>317</v>
      </c>
      <c r="E46" s="32">
        <v>33.93333333333333</v>
      </c>
      <c r="F46" s="32">
        <v>109.23144444444446</v>
      </c>
      <c r="G46" s="32">
        <v>4.9738888888888892</v>
      </c>
      <c r="H46" s="37">
        <v>4.5535321025793343E-2</v>
      </c>
      <c r="I46" s="32">
        <v>109.23144444444446</v>
      </c>
      <c r="J46" s="32">
        <v>4.9738888888888892</v>
      </c>
      <c r="K46" s="37">
        <v>4.5535321025793343E-2</v>
      </c>
      <c r="L46" s="32">
        <v>23.097111111111115</v>
      </c>
      <c r="M46" s="32">
        <v>4.9738888888888892</v>
      </c>
      <c r="N46" s="37">
        <v>0.21534679661718154</v>
      </c>
      <c r="O46" s="32">
        <v>23.097111111111115</v>
      </c>
      <c r="P46" s="32">
        <v>4.9738888888888892</v>
      </c>
      <c r="Q46" s="37">
        <v>0.21534679661718154</v>
      </c>
      <c r="R46" s="32">
        <v>0</v>
      </c>
      <c r="S46" s="32">
        <v>0</v>
      </c>
      <c r="T46" s="37" t="s">
        <v>469</v>
      </c>
      <c r="U46" s="32">
        <v>0</v>
      </c>
      <c r="V46" s="32">
        <v>0</v>
      </c>
      <c r="W46" s="37" t="s">
        <v>469</v>
      </c>
      <c r="X46" s="32">
        <v>12.54</v>
      </c>
      <c r="Y46" s="32">
        <v>0</v>
      </c>
      <c r="Z46" s="37">
        <v>0</v>
      </c>
      <c r="AA46" s="32">
        <v>0</v>
      </c>
      <c r="AB46" s="32">
        <v>0</v>
      </c>
      <c r="AC46" s="37" t="s">
        <v>469</v>
      </c>
      <c r="AD46" s="32">
        <v>62.328111111111127</v>
      </c>
      <c r="AE46" s="32">
        <v>0</v>
      </c>
      <c r="AF46" s="37">
        <v>0</v>
      </c>
      <c r="AG46" s="32">
        <v>0</v>
      </c>
      <c r="AH46" s="32">
        <v>0</v>
      </c>
      <c r="AI46" s="37" t="s">
        <v>469</v>
      </c>
      <c r="AJ46" s="32">
        <v>11.266222222222222</v>
      </c>
      <c r="AK46" s="32">
        <v>0</v>
      </c>
      <c r="AL46" s="37">
        <v>0</v>
      </c>
      <c r="AM46" t="s">
        <v>53</v>
      </c>
      <c r="AN46" s="34">
        <v>8</v>
      </c>
      <c r="AX46"/>
      <c r="AY46"/>
    </row>
    <row r="47" spans="1:51" x14ac:dyDescent="0.25">
      <c r="A47" t="s">
        <v>373</v>
      </c>
      <c r="B47" t="s">
        <v>171</v>
      </c>
      <c r="C47" t="s">
        <v>228</v>
      </c>
      <c r="D47" t="s">
        <v>293</v>
      </c>
      <c r="E47" s="32">
        <v>76.25555555555556</v>
      </c>
      <c r="F47" s="32">
        <v>236.2727777777778</v>
      </c>
      <c r="G47" s="32">
        <v>15.692222222222229</v>
      </c>
      <c r="H47" s="37">
        <v>6.6415701249262285E-2</v>
      </c>
      <c r="I47" s="32">
        <v>210.83388888888891</v>
      </c>
      <c r="J47" s="32">
        <v>15.692222222222229</v>
      </c>
      <c r="K47" s="37">
        <v>7.4429316391788194E-2</v>
      </c>
      <c r="L47" s="32">
        <v>52.513888888888893</v>
      </c>
      <c r="M47" s="32">
        <v>0</v>
      </c>
      <c r="N47" s="37">
        <v>0</v>
      </c>
      <c r="O47" s="32">
        <v>27.074999999999999</v>
      </c>
      <c r="P47" s="32">
        <v>0</v>
      </c>
      <c r="Q47" s="37">
        <v>0</v>
      </c>
      <c r="R47" s="32">
        <v>19.838888888888889</v>
      </c>
      <c r="S47" s="32">
        <v>0</v>
      </c>
      <c r="T47" s="37">
        <v>0</v>
      </c>
      <c r="U47" s="32">
        <v>5.6</v>
      </c>
      <c r="V47" s="32">
        <v>0</v>
      </c>
      <c r="W47" s="37">
        <v>0</v>
      </c>
      <c r="X47" s="32">
        <v>57.875</v>
      </c>
      <c r="Y47" s="32">
        <v>0</v>
      </c>
      <c r="Z47" s="37">
        <v>0</v>
      </c>
      <c r="AA47" s="32">
        <v>0</v>
      </c>
      <c r="AB47" s="32">
        <v>0</v>
      </c>
      <c r="AC47" s="37" t="s">
        <v>469</v>
      </c>
      <c r="AD47" s="32">
        <v>102.83944444444445</v>
      </c>
      <c r="AE47" s="32">
        <v>15.692222222222229</v>
      </c>
      <c r="AF47" s="37">
        <v>0.15258952736466233</v>
      </c>
      <c r="AG47" s="32">
        <v>14.155555555555555</v>
      </c>
      <c r="AH47" s="32">
        <v>0</v>
      </c>
      <c r="AI47" s="37">
        <v>0</v>
      </c>
      <c r="AJ47" s="32">
        <v>8.8888888888888893</v>
      </c>
      <c r="AK47" s="32">
        <v>0</v>
      </c>
      <c r="AL47" s="37">
        <v>0</v>
      </c>
      <c r="AM47" t="s">
        <v>70</v>
      </c>
      <c r="AN47" s="34">
        <v>8</v>
      </c>
      <c r="AX47"/>
      <c r="AY47"/>
    </row>
    <row r="48" spans="1:51" x14ac:dyDescent="0.25">
      <c r="A48" t="s">
        <v>373</v>
      </c>
      <c r="B48" t="s">
        <v>188</v>
      </c>
      <c r="C48" t="s">
        <v>228</v>
      </c>
      <c r="D48" t="s">
        <v>293</v>
      </c>
      <c r="E48" s="32">
        <v>57.833333333333336</v>
      </c>
      <c r="F48" s="32">
        <v>198.56944444444446</v>
      </c>
      <c r="G48" s="32">
        <v>0</v>
      </c>
      <c r="H48" s="37">
        <v>0</v>
      </c>
      <c r="I48" s="32">
        <v>193.50277777777777</v>
      </c>
      <c r="J48" s="32">
        <v>0</v>
      </c>
      <c r="K48" s="37">
        <v>0</v>
      </c>
      <c r="L48" s="32">
        <v>60.876222222222239</v>
      </c>
      <c r="M48" s="32">
        <v>0</v>
      </c>
      <c r="N48" s="37">
        <v>0</v>
      </c>
      <c r="O48" s="32">
        <v>55.809555555555569</v>
      </c>
      <c r="P48" s="32">
        <v>0</v>
      </c>
      <c r="Q48" s="37">
        <v>0</v>
      </c>
      <c r="R48" s="32">
        <v>0</v>
      </c>
      <c r="S48" s="32">
        <v>0</v>
      </c>
      <c r="T48" s="37" t="s">
        <v>469</v>
      </c>
      <c r="U48" s="32">
        <v>5.0666666666666664</v>
      </c>
      <c r="V48" s="32">
        <v>0</v>
      </c>
      <c r="W48" s="37">
        <v>0</v>
      </c>
      <c r="X48" s="32">
        <v>32.916222222222217</v>
      </c>
      <c r="Y48" s="32">
        <v>0</v>
      </c>
      <c r="Z48" s="37">
        <v>0</v>
      </c>
      <c r="AA48" s="32">
        <v>0</v>
      </c>
      <c r="AB48" s="32">
        <v>0</v>
      </c>
      <c r="AC48" s="37" t="s">
        <v>469</v>
      </c>
      <c r="AD48" s="32">
        <v>85.748888888888871</v>
      </c>
      <c r="AE48" s="32">
        <v>0</v>
      </c>
      <c r="AF48" s="37">
        <v>0</v>
      </c>
      <c r="AG48" s="32">
        <v>0</v>
      </c>
      <c r="AH48" s="32">
        <v>0</v>
      </c>
      <c r="AI48" s="37" t="s">
        <v>469</v>
      </c>
      <c r="AJ48" s="32">
        <v>19.028111111111116</v>
      </c>
      <c r="AK48" s="32">
        <v>0</v>
      </c>
      <c r="AL48" s="37">
        <v>0</v>
      </c>
      <c r="AM48" t="s">
        <v>87</v>
      </c>
      <c r="AN48" s="34">
        <v>8</v>
      </c>
      <c r="AX48"/>
      <c r="AY48"/>
    </row>
    <row r="49" spans="1:51" x14ac:dyDescent="0.25">
      <c r="A49" t="s">
        <v>373</v>
      </c>
      <c r="B49" t="s">
        <v>152</v>
      </c>
      <c r="C49" t="s">
        <v>248</v>
      </c>
      <c r="D49" t="s">
        <v>302</v>
      </c>
      <c r="E49" s="32">
        <v>47.244444444444447</v>
      </c>
      <c r="F49" s="32">
        <v>139.75988888888884</v>
      </c>
      <c r="G49" s="32">
        <v>0</v>
      </c>
      <c r="H49" s="37">
        <v>0</v>
      </c>
      <c r="I49" s="32">
        <v>129.95244444444441</v>
      </c>
      <c r="J49" s="32">
        <v>0</v>
      </c>
      <c r="K49" s="37">
        <v>0</v>
      </c>
      <c r="L49" s="32">
        <v>23.400555555555556</v>
      </c>
      <c r="M49" s="32">
        <v>0</v>
      </c>
      <c r="N49" s="37">
        <v>0</v>
      </c>
      <c r="O49" s="32">
        <v>13.593111111111115</v>
      </c>
      <c r="P49" s="32">
        <v>0</v>
      </c>
      <c r="Q49" s="37">
        <v>0</v>
      </c>
      <c r="R49" s="32">
        <v>6.2518888888888871</v>
      </c>
      <c r="S49" s="32">
        <v>0</v>
      </c>
      <c r="T49" s="37">
        <v>0</v>
      </c>
      <c r="U49" s="32">
        <v>3.5555555555555554</v>
      </c>
      <c r="V49" s="32">
        <v>0</v>
      </c>
      <c r="W49" s="37">
        <v>0</v>
      </c>
      <c r="X49" s="32">
        <v>20.08444444444444</v>
      </c>
      <c r="Y49" s="32">
        <v>0</v>
      </c>
      <c r="Z49" s="37">
        <v>0</v>
      </c>
      <c r="AA49" s="32">
        <v>0</v>
      </c>
      <c r="AB49" s="32">
        <v>0</v>
      </c>
      <c r="AC49" s="37" t="s">
        <v>469</v>
      </c>
      <c r="AD49" s="32">
        <v>86.47266666666664</v>
      </c>
      <c r="AE49" s="32">
        <v>0</v>
      </c>
      <c r="AF49" s="37">
        <v>0</v>
      </c>
      <c r="AG49" s="32">
        <v>0</v>
      </c>
      <c r="AH49" s="32">
        <v>0</v>
      </c>
      <c r="AI49" s="37" t="s">
        <v>469</v>
      </c>
      <c r="AJ49" s="32">
        <v>9.8022222222222233</v>
      </c>
      <c r="AK49" s="32">
        <v>0</v>
      </c>
      <c r="AL49" s="37">
        <v>0</v>
      </c>
      <c r="AM49" t="s">
        <v>51</v>
      </c>
      <c r="AN49" s="34">
        <v>8</v>
      </c>
      <c r="AX49"/>
      <c r="AY49"/>
    </row>
    <row r="50" spans="1:51" x14ac:dyDescent="0.25">
      <c r="A50" t="s">
        <v>373</v>
      </c>
      <c r="B50" t="s">
        <v>164</v>
      </c>
      <c r="C50" t="s">
        <v>211</v>
      </c>
      <c r="D50" t="s">
        <v>286</v>
      </c>
      <c r="E50" s="32">
        <v>46.488888888888887</v>
      </c>
      <c r="F50" s="32">
        <v>147.88877777777776</v>
      </c>
      <c r="G50" s="32">
        <v>3.888888888888889E-2</v>
      </c>
      <c r="H50" s="37">
        <v>2.629603778815762E-4</v>
      </c>
      <c r="I50" s="32">
        <v>138.75744444444442</v>
      </c>
      <c r="J50" s="32">
        <v>0</v>
      </c>
      <c r="K50" s="37">
        <v>0</v>
      </c>
      <c r="L50" s="32">
        <v>30.36922222222222</v>
      </c>
      <c r="M50" s="32">
        <v>3.888888888888889E-2</v>
      </c>
      <c r="N50" s="37">
        <v>1.2805362153935089E-3</v>
      </c>
      <c r="O50" s="32">
        <v>21.237888888888886</v>
      </c>
      <c r="P50" s="32">
        <v>0</v>
      </c>
      <c r="Q50" s="37">
        <v>0</v>
      </c>
      <c r="R50" s="32">
        <v>3.4035555555555557</v>
      </c>
      <c r="S50" s="32">
        <v>0</v>
      </c>
      <c r="T50" s="37">
        <v>0</v>
      </c>
      <c r="U50" s="32">
        <v>5.7277777777777779</v>
      </c>
      <c r="V50" s="32">
        <v>3.888888888888889E-2</v>
      </c>
      <c r="W50" s="37">
        <v>6.7895247332686714E-3</v>
      </c>
      <c r="X50" s="32">
        <v>28.126666666666658</v>
      </c>
      <c r="Y50" s="32">
        <v>0</v>
      </c>
      <c r="Z50" s="37">
        <v>0</v>
      </c>
      <c r="AA50" s="32">
        <v>0</v>
      </c>
      <c r="AB50" s="32">
        <v>0</v>
      </c>
      <c r="AC50" s="37" t="s">
        <v>469</v>
      </c>
      <c r="AD50" s="32">
        <v>89.270222222222202</v>
      </c>
      <c r="AE50" s="32">
        <v>0</v>
      </c>
      <c r="AF50" s="37">
        <v>0</v>
      </c>
      <c r="AG50" s="32">
        <v>0</v>
      </c>
      <c r="AH50" s="32">
        <v>0</v>
      </c>
      <c r="AI50" s="37" t="s">
        <v>469</v>
      </c>
      <c r="AJ50" s="32">
        <v>0.12266666666666666</v>
      </c>
      <c r="AK50" s="32">
        <v>0</v>
      </c>
      <c r="AL50" s="37">
        <v>0</v>
      </c>
      <c r="AM50" t="s">
        <v>63</v>
      </c>
      <c r="AN50" s="34">
        <v>8</v>
      </c>
      <c r="AX50"/>
      <c r="AY50"/>
    </row>
    <row r="51" spans="1:51" x14ac:dyDescent="0.25">
      <c r="A51" t="s">
        <v>373</v>
      </c>
      <c r="B51" t="s">
        <v>153</v>
      </c>
      <c r="C51" t="s">
        <v>249</v>
      </c>
      <c r="D51" t="s">
        <v>289</v>
      </c>
      <c r="E51" s="32">
        <v>35.577777777777776</v>
      </c>
      <c r="F51" s="32">
        <v>127.33188888888887</v>
      </c>
      <c r="G51" s="32">
        <v>0</v>
      </c>
      <c r="H51" s="37">
        <v>0</v>
      </c>
      <c r="I51" s="32">
        <v>117.30999999999997</v>
      </c>
      <c r="J51" s="32">
        <v>0</v>
      </c>
      <c r="K51" s="37">
        <v>0</v>
      </c>
      <c r="L51" s="32">
        <v>28.223777777777777</v>
      </c>
      <c r="M51" s="32">
        <v>0</v>
      </c>
      <c r="N51" s="37">
        <v>0</v>
      </c>
      <c r="O51" s="32">
        <v>18.201888888888888</v>
      </c>
      <c r="P51" s="32">
        <v>0</v>
      </c>
      <c r="Q51" s="37">
        <v>0</v>
      </c>
      <c r="R51" s="32">
        <v>4.3330000000000002</v>
      </c>
      <c r="S51" s="32">
        <v>0</v>
      </c>
      <c r="T51" s="37">
        <v>0</v>
      </c>
      <c r="U51" s="32">
        <v>5.6888888888888891</v>
      </c>
      <c r="V51" s="32">
        <v>0</v>
      </c>
      <c r="W51" s="37">
        <v>0</v>
      </c>
      <c r="X51" s="32">
        <v>18.086555555555552</v>
      </c>
      <c r="Y51" s="32">
        <v>0</v>
      </c>
      <c r="Z51" s="37">
        <v>0</v>
      </c>
      <c r="AA51" s="32">
        <v>0</v>
      </c>
      <c r="AB51" s="32">
        <v>0</v>
      </c>
      <c r="AC51" s="37" t="s">
        <v>469</v>
      </c>
      <c r="AD51" s="32">
        <v>69.097444444444434</v>
      </c>
      <c r="AE51" s="32">
        <v>0</v>
      </c>
      <c r="AF51" s="37">
        <v>0</v>
      </c>
      <c r="AG51" s="32">
        <v>0</v>
      </c>
      <c r="AH51" s="32">
        <v>0</v>
      </c>
      <c r="AI51" s="37" t="s">
        <v>469</v>
      </c>
      <c r="AJ51" s="32">
        <v>11.924111111111106</v>
      </c>
      <c r="AK51" s="32">
        <v>0</v>
      </c>
      <c r="AL51" s="37">
        <v>0</v>
      </c>
      <c r="AM51" t="s">
        <v>52</v>
      </c>
      <c r="AN51" s="34">
        <v>8</v>
      </c>
      <c r="AX51"/>
      <c r="AY51"/>
    </row>
    <row r="52" spans="1:51" x14ac:dyDescent="0.25">
      <c r="A52" t="s">
        <v>373</v>
      </c>
      <c r="B52" t="s">
        <v>143</v>
      </c>
      <c r="C52" t="s">
        <v>242</v>
      </c>
      <c r="D52" t="s">
        <v>303</v>
      </c>
      <c r="E52" s="32">
        <v>38.744444444444447</v>
      </c>
      <c r="F52" s="32">
        <v>126.20866666666669</v>
      </c>
      <c r="G52" s="32">
        <v>0</v>
      </c>
      <c r="H52" s="37">
        <v>0</v>
      </c>
      <c r="I52" s="32">
        <v>114.71588888888891</v>
      </c>
      <c r="J52" s="32">
        <v>0</v>
      </c>
      <c r="K52" s="37">
        <v>0</v>
      </c>
      <c r="L52" s="32">
        <v>30.147444444444446</v>
      </c>
      <c r="M52" s="32">
        <v>0</v>
      </c>
      <c r="N52" s="37">
        <v>0</v>
      </c>
      <c r="O52" s="32">
        <v>18.654666666666667</v>
      </c>
      <c r="P52" s="32">
        <v>0</v>
      </c>
      <c r="Q52" s="37">
        <v>0</v>
      </c>
      <c r="R52" s="32">
        <v>5.8038888888888867</v>
      </c>
      <c r="S52" s="32">
        <v>0</v>
      </c>
      <c r="T52" s="37">
        <v>0</v>
      </c>
      <c r="U52" s="32">
        <v>5.6888888888888891</v>
      </c>
      <c r="V52" s="32">
        <v>0</v>
      </c>
      <c r="W52" s="37">
        <v>0</v>
      </c>
      <c r="X52" s="32">
        <v>24.655444444444448</v>
      </c>
      <c r="Y52" s="32">
        <v>0</v>
      </c>
      <c r="Z52" s="37">
        <v>0</v>
      </c>
      <c r="AA52" s="32">
        <v>0</v>
      </c>
      <c r="AB52" s="32">
        <v>0</v>
      </c>
      <c r="AC52" s="37" t="s">
        <v>469</v>
      </c>
      <c r="AD52" s="32">
        <v>65.953777777777802</v>
      </c>
      <c r="AE52" s="32">
        <v>0</v>
      </c>
      <c r="AF52" s="37">
        <v>0</v>
      </c>
      <c r="AG52" s="32">
        <v>0</v>
      </c>
      <c r="AH52" s="32">
        <v>0</v>
      </c>
      <c r="AI52" s="37" t="s">
        <v>469</v>
      </c>
      <c r="AJ52" s="32">
        <v>5.4520000000000008</v>
      </c>
      <c r="AK52" s="32">
        <v>0</v>
      </c>
      <c r="AL52" s="37">
        <v>0</v>
      </c>
      <c r="AM52" t="s">
        <v>41</v>
      </c>
      <c r="AN52" s="34">
        <v>8</v>
      </c>
      <c r="AX52"/>
      <c r="AY52"/>
    </row>
    <row r="53" spans="1:51" x14ac:dyDescent="0.25">
      <c r="A53" t="s">
        <v>373</v>
      </c>
      <c r="B53" t="s">
        <v>176</v>
      </c>
      <c r="C53" t="s">
        <v>213</v>
      </c>
      <c r="D53" t="s">
        <v>322</v>
      </c>
      <c r="E53" s="32">
        <v>32.799999999999997</v>
      </c>
      <c r="F53" s="32">
        <v>124.575</v>
      </c>
      <c r="G53" s="32">
        <v>0</v>
      </c>
      <c r="H53" s="37">
        <v>0</v>
      </c>
      <c r="I53" s="32">
        <v>117.97200000000001</v>
      </c>
      <c r="J53" s="32">
        <v>0</v>
      </c>
      <c r="K53" s="37">
        <v>0</v>
      </c>
      <c r="L53" s="32">
        <v>26.387222222222221</v>
      </c>
      <c r="M53" s="32">
        <v>0</v>
      </c>
      <c r="N53" s="37">
        <v>0</v>
      </c>
      <c r="O53" s="32">
        <v>19.784222222222223</v>
      </c>
      <c r="P53" s="32">
        <v>0</v>
      </c>
      <c r="Q53" s="37">
        <v>0</v>
      </c>
      <c r="R53" s="32">
        <v>1.5363333333333331</v>
      </c>
      <c r="S53" s="32">
        <v>0</v>
      </c>
      <c r="T53" s="37">
        <v>0</v>
      </c>
      <c r="U53" s="32">
        <v>5.0666666666666664</v>
      </c>
      <c r="V53" s="32">
        <v>0</v>
      </c>
      <c r="W53" s="37">
        <v>0</v>
      </c>
      <c r="X53" s="32">
        <v>19.750888888888884</v>
      </c>
      <c r="Y53" s="32">
        <v>0</v>
      </c>
      <c r="Z53" s="37">
        <v>0</v>
      </c>
      <c r="AA53" s="32">
        <v>0</v>
      </c>
      <c r="AB53" s="32">
        <v>0</v>
      </c>
      <c r="AC53" s="37" t="s">
        <v>469</v>
      </c>
      <c r="AD53" s="32">
        <v>74.526888888888905</v>
      </c>
      <c r="AE53" s="32">
        <v>0</v>
      </c>
      <c r="AF53" s="37">
        <v>0</v>
      </c>
      <c r="AG53" s="32">
        <v>0</v>
      </c>
      <c r="AH53" s="32">
        <v>0</v>
      </c>
      <c r="AI53" s="37" t="s">
        <v>469</v>
      </c>
      <c r="AJ53" s="32">
        <v>3.9100000000000006</v>
      </c>
      <c r="AK53" s="32">
        <v>0</v>
      </c>
      <c r="AL53" s="37">
        <v>0</v>
      </c>
      <c r="AM53" t="s">
        <v>75</v>
      </c>
      <c r="AN53" s="34">
        <v>8</v>
      </c>
      <c r="AX53"/>
      <c r="AY53"/>
    </row>
    <row r="54" spans="1:51" x14ac:dyDescent="0.25">
      <c r="A54" t="s">
        <v>373</v>
      </c>
      <c r="B54" t="s">
        <v>144</v>
      </c>
      <c r="C54" t="s">
        <v>243</v>
      </c>
      <c r="D54" t="s">
        <v>312</v>
      </c>
      <c r="E54" s="32">
        <v>36.388888888888886</v>
      </c>
      <c r="F54" s="32">
        <v>121.4091111111111</v>
      </c>
      <c r="G54" s="32">
        <v>0.55555555555555558</v>
      </c>
      <c r="H54" s="37">
        <v>4.5758967384838412E-3</v>
      </c>
      <c r="I54" s="32">
        <v>110.91655555555555</v>
      </c>
      <c r="J54" s="32">
        <v>0.46666666666666667</v>
      </c>
      <c r="K54" s="37">
        <v>4.2073670997917357E-3</v>
      </c>
      <c r="L54" s="32">
        <v>23.322333333333329</v>
      </c>
      <c r="M54" s="32">
        <v>0.32222222222222224</v>
      </c>
      <c r="N54" s="37">
        <v>1.3816037084149198E-2</v>
      </c>
      <c r="O54" s="32">
        <v>12.829777777777776</v>
      </c>
      <c r="P54" s="32">
        <v>0.23333333333333334</v>
      </c>
      <c r="Q54" s="37">
        <v>1.8186856964700179E-2</v>
      </c>
      <c r="R54" s="32">
        <v>4.8605555555555533</v>
      </c>
      <c r="S54" s="32">
        <v>0</v>
      </c>
      <c r="T54" s="37">
        <v>0</v>
      </c>
      <c r="U54" s="32">
        <v>5.6320000000000006</v>
      </c>
      <c r="V54" s="32">
        <v>8.8888888888888892E-2</v>
      </c>
      <c r="W54" s="37">
        <v>1.578282828282828E-2</v>
      </c>
      <c r="X54" s="32">
        <v>11.417555555555555</v>
      </c>
      <c r="Y54" s="32">
        <v>0</v>
      </c>
      <c r="Z54" s="37">
        <v>0</v>
      </c>
      <c r="AA54" s="32">
        <v>0</v>
      </c>
      <c r="AB54" s="32">
        <v>0</v>
      </c>
      <c r="AC54" s="37" t="s">
        <v>469</v>
      </c>
      <c r="AD54" s="32">
        <v>69.696333333333328</v>
      </c>
      <c r="AE54" s="32">
        <v>0.23333333333333334</v>
      </c>
      <c r="AF54" s="37">
        <v>3.3478566543433661E-3</v>
      </c>
      <c r="AG54" s="32">
        <v>0</v>
      </c>
      <c r="AH54" s="32">
        <v>0</v>
      </c>
      <c r="AI54" s="37" t="s">
        <v>469</v>
      </c>
      <c r="AJ54" s="32">
        <v>16.972888888888892</v>
      </c>
      <c r="AK54" s="32">
        <v>0</v>
      </c>
      <c r="AL54" s="37">
        <v>0</v>
      </c>
      <c r="AM54" t="s">
        <v>42</v>
      </c>
      <c r="AN54" s="34">
        <v>8</v>
      </c>
      <c r="AX54"/>
      <c r="AY54"/>
    </row>
    <row r="55" spans="1:51" x14ac:dyDescent="0.25">
      <c r="A55" t="s">
        <v>373</v>
      </c>
      <c r="B55" t="s">
        <v>148</v>
      </c>
      <c r="C55" t="s">
        <v>245</v>
      </c>
      <c r="D55" t="s">
        <v>286</v>
      </c>
      <c r="E55" s="32">
        <v>41.522222222222226</v>
      </c>
      <c r="F55" s="32">
        <v>130.02422222222216</v>
      </c>
      <c r="G55" s="32">
        <v>0.73244444444444434</v>
      </c>
      <c r="H55" s="37">
        <v>5.6331384408717022E-3</v>
      </c>
      <c r="I55" s="32">
        <v>118.95999999999995</v>
      </c>
      <c r="J55" s="32">
        <v>0.66577777777777769</v>
      </c>
      <c r="K55" s="37">
        <v>5.5966524695509248E-3</v>
      </c>
      <c r="L55" s="32">
        <v>32.138111111111101</v>
      </c>
      <c r="M55" s="32">
        <v>0.73244444444444434</v>
      </c>
      <c r="N55" s="37">
        <v>2.2790525613411564E-2</v>
      </c>
      <c r="O55" s="32">
        <v>21.073888888888881</v>
      </c>
      <c r="P55" s="32">
        <v>0.66577777777777769</v>
      </c>
      <c r="Q55" s="37">
        <v>3.1592544749953877E-2</v>
      </c>
      <c r="R55" s="32">
        <v>5.3086666666666664</v>
      </c>
      <c r="S55" s="32">
        <v>0</v>
      </c>
      <c r="T55" s="37">
        <v>0</v>
      </c>
      <c r="U55" s="32">
        <v>5.7555555555555555</v>
      </c>
      <c r="V55" s="32">
        <v>6.6666666666666666E-2</v>
      </c>
      <c r="W55" s="37">
        <v>1.1583011583011582E-2</v>
      </c>
      <c r="X55" s="32">
        <v>6.3797777777777798</v>
      </c>
      <c r="Y55" s="32">
        <v>0</v>
      </c>
      <c r="Z55" s="37">
        <v>0</v>
      </c>
      <c r="AA55" s="32">
        <v>0</v>
      </c>
      <c r="AB55" s="32">
        <v>0</v>
      </c>
      <c r="AC55" s="37" t="s">
        <v>469</v>
      </c>
      <c r="AD55" s="32">
        <v>87.793333333333294</v>
      </c>
      <c r="AE55" s="32">
        <v>0</v>
      </c>
      <c r="AF55" s="37">
        <v>0</v>
      </c>
      <c r="AG55" s="32">
        <v>0</v>
      </c>
      <c r="AH55" s="32">
        <v>0</v>
      </c>
      <c r="AI55" s="37" t="s">
        <v>469</v>
      </c>
      <c r="AJ55" s="32">
        <v>3.7130000000000001</v>
      </c>
      <c r="AK55" s="32">
        <v>0</v>
      </c>
      <c r="AL55" s="37">
        <v>0</v>
      </c>
      <c r="AM55" t="s">
        <v>47</v>
      </c>
      <c r="AN55" s="34">
        <v>8</v>
      </c>
      <c r="AX55"/>
      <c r="AY55"/>
    </row>
    <row r="56" spans="1:51" x14ac:dyDescent="0.25">
      <c r="A56" t="s">
        <v>373</v>
      </c>
      <c r="B56" t="s">
        <v>118</v>
      </c>
      <c r="C56" t="s">
        <v>232</v>
      </c>
      <c r="D56" t="s">
        <v>301</v>
      </c>
      <c r="E56" s="32">
        <v>65.044444444444451</v>
      </c>
      <c r="F56" s="32">
        <v>257.44277777777779</v>
      </c>
      <c r="G56" s="32">
        <v>6.0638888888888891</v>
      </c>
      <c r="H56" s="37">
        <v>2.3554317356392036E-2</v>
      </c>
      <c r="I56" s="32">
        <v>243.08144444444446</v>
      </c>
      <c r="J56" s="32">
        <v>6.0638888888888891</v>
      </c>
      <c r="K56" s="37">
        <v>2.494591433232483E-2</v>
      </c>
      <c r="L56" s="32">
        <v>76.668777777777777</v>
      </c>
      <c r="M56" s="32">
        <v>1.5444444444444445</v>
      </c>
      <c r="N56" s="37">
        <v>2.014437283611031E-2</v>
      </c>
      <c r="O56" s="32">
        <v>62.307444444444442</v>
      </c>
      <c r="P56" s="32">
        <v>1.5444444444444445</v>
      </c>
      <c r="Q56" s="37">
        <v>2.4787478578447021E-2</v>
      </c>
      <c r="R56" s="32">
        <v>10.71688888888889</v>
      </c>
      <c r="S56" s="32">
        <v>0</v>
      </c>
      <c r="T56" s="37">
        <v>0</v>
      </c>
      <c r="U56" s="32">
        <v>3.6444444444444444</v>
      </c>
      <c r="V56" s="32">
        <v>0</v>
      </c>
      <c r="W56" s="37">
        <v>0</v>
      </c>
      <c r="X56" s="32">
        <v>20.149777777777778</v>
      </c>
      <c r="Y56" s="32">
        <v>0</v>
      </c>
      <c r="Z56" s="37">
        <v>0</v>
      </c>
      <c r="AA56" s="32">
        <v>0</v>
      </c>
      <c r="AB56" s="32">
        <v>0</v>
      </c>
      <c r="AC56" s="37" t="s">
        <v>469</v>
      </c>
      <c r="AD56" s="32">
        <v>146.06400000000002</v>
      </c>
      <c r="AE56" s="32">
        <v>4.5194444444444448</v>
      </c>
      <c r="AF56" s="37">
        <v>3.0941535521719549E-2</v>
      </c>
      <c r="AG56" s="32">
        <v>0</v>
      </c>
      <c r="AH56" s="32">
        <v>0</v>
      </c>
      <c r="AI56" s="37" t="s">
        <v>469</v>
      </c>
      <c r="AJ56" s="32">
        <v>14.560222222222222</v>
      </c>
      <c r="AK56" s="32">
        <v>0</v>
      </c>
      <c r="AL56" s="37">
        <v>0</v>
      </c>
      <c r="AM56" t="s">
        <v>15</v>
      </c>
      <c r="AN56" s="34">
        <v>8</v>
      </c>
      <c r="AX56"/>
      <c r="AY56"/>
    </row>
    <row r="57" spans="1:51" x14ac:dyDescent="0.25">
      <c r="A57" t="s">
        <v>373</v>
      </c>
      <c r="B57" t="s">
        <v>182</v>
      </c>
      <c r="C57" t="s">
        <v>268</v>
      </c>
      <c r="D57" t="s">
        <v>325</v>
      </c>
      <c r="E57" s="32">
        <v>35.355555555555554</v>
      </c>
      <c r="F57" s="32">
        <v>124.14133333333336</v>
      </c>
      <c r="G57" s="32">
        <v>0.84444444444444444</v>
      </c>
      <c r="H57" s="37">
        <v>6.8022827028691299E-3</v>
      </c>
      <c r="I57" s="32">
        <v>116.79544444444447</v>
      </c>
      <c r="J57" s="32">
        <v>0</v>
      </c>
      <c r="K57" s="37">
        <v>0</v>
      </c>
      <c r="L57" s="32">
        <v>25.253888888888888</v>
      </c>
      <c r="M57" s="32">
        <v>0.84444444444444444</v>
      </c>
      <c r="N57" s="37">
        <v>3.3438194337505778E-2</v>
      </c>
      <c r="O57" s="32">
        <v>17.907999999999998</v>
      </c>
      <c r="P57" s="32">
        <v>0</v>
      </c>
      <c r="Q57" s="37">
        <v>0</v>
      </c>
      <c r="R57" s="32">
        <v>0.10811111111111112</v>
      </c>
      <c r="S57" s="32">
        <v>0</v>
      </c>
      <c r="T57" s="37">
        <v>0</v>
      </c>
      <c r="U57" s="32">
        <v>7.2377777777777785</v>
      </c>
      <c r="V57" s="32">
        <v>0.84444444444444444</v>
      </c>
      <c r="W57" s="37">
        <v>0.11667178385016885</v>
      </c>
      <c r="X57" s="32">
        <v>6.4707777777777764</v>
      </c>
      <c r="Y57" s="32">
        <v>0</v>
      </c>
      <c r="Z57" s="37">
        <v>0</v>
      </c>
      <c r="AA57" s="32">
        <v>0</v>
      </c>
      <c r="AB57" s="32">
        <v>0</v>
      </c>
      <c r="AC57" s="37" t="s">
        <v>469</v>
      </c>
      <c r="AD57" s="32">
        <v>74.254777777777804</v>
      </c>
      <c r="AE57" s="32">
        <v>0</v>
      </c>
      <c r="AF57" s="37">
        <v>0</v>
      </c>
      <c r="AG57" s="32">
        <v>0</v>
      </c>
      <c r="AH57" s="32">
        <v>0</v>
      </c>
      <c r="AI57" s="37" t="s">
        <v>469</v>
      </c>
      <c r="AJ57" s="32">
        <v>18.161888888888896</v>
      </c>
      <c r="AK57" s="32">
        <v>0</v>
      </c>
      <c r="AL57" s="37">
        <v>0</v>
      </c>
      <c r="AM57" t="s">
        <v>81</v>
      </c>
      <c r="AN57" s="34">
        <v>8</v>
      </c>
      <c r="AX57"/>
      <c r="AY57"/>
    </row>
    <row r="58" spans="1:51" x14ac:dyDescent="0.25">
      <c r="A58" t="s">
        <v>373</v>
      </c>
      <c r="B58" t="s">
        <v>166</v>
      </c>
      <c r="C58" t="s">
        <v>258</v>
      </c>
      <c r="D58" t="s">
        <v>293</v>
      </c>
      <c r="E58" s="32">
        <v>35.87777777777778</v>
      </c>
      <c r="F58" s="32">
        <v>109.77855555555556</v>
      </c>
      <c r="G58" s="32">
        <v>0.27222222222222225</v>
      </c>
      <c r="H58" s="37">
        <v>2.4797395160155752E-3</v>
      </c>
      <c r="I58" s="32">
        <v>99.62422222222223</v>
      </c>
      <c r="J58" s="32">
        <v>0.27222222222222225</v>
      </c>
      <c r="K58" s="37">
        <v>2.7324903136006638E-3</v>
      </c>
      <c r="L58" s="32">
        <v>29.428111111111111</v>
      </c>
      <c r="M58" s="32">
        <v>0.1388888888888889</v>
      </c>
      <c r="N58" s="37">
        <v>4.7195991738813612E-3</v>
      </c>
      <c r="O58" s="32">
        <v>19.273777777777777</v>
      </c>
      <c r="P58" s="32">
        <v>0.1388888888888889</v>
      </c>
      <c r="Q58" s="37">
        <v>7.2061061661209246E-3</v>
      </c>
      <c r="R58" s="32">
        <v>4.6043333333333329</v>
      </c>
      <c r="S58" s="32">
        <v>0</v>
      </c>
      <c r="T58" s="37">
        <v>0</v>
      </c>
      <c r="U58" s="32">
        <v>5.55</v>
      </c>
      <c r="V58" s="32">
        <v>0</v>
      </c>
      <c r="W58" s="37">
        <v>0</v>
      </c>
      <c r="X58" s="32">
        <v>10.052444444444447</v>
      </c>
      <c r="Y58" s="32">
        <v>0</v>
      </c>
      <c r="Z58" s="37">
        <v>0</v>
      </c>
      <c r="AA58" s="32">
        <v>0</v>
      </c>
      <c r="AB58" s="32">
        <v>0</v>
      </c>
      <c r="AC58" s="37" t="s">
        <v>469</v>
      </c>
      <c r="AD58" s="32">
        <v>59.670666666666662</v>
      </c>
      <c r="AE58" s="32">
        <v>0.13333333333333333</v>
      </c>
      <c r="AF58" s="37">
        <v>2.2344870734922798E-3</v>
      </c>
      <c r="AG58" s="32">
        <v>0</v>
      </c>
      <c r="AH58" s="32">
        <v>0</v>
      </c>
      <c r="AI58" s="37" t="s">
        <v>469</v>
      </c>
      <c r="AJ58" s="32">
        <v>10.627333333333334</v>
      </c>
      <c r="AK58" s="32">
        <v>0</v>
      </c>
      <c r="AL58" s="37">
        <v>0</v>
      </c>
      <c r="AM58" t="s">
        <v>65</v>
      </c>
      <c r="AN58" s="34">
        <v>8</v>
      </c>
      <c r="AX58"/>
      <c r="AY58"/>
    </row>
    <row r="59" spans="1:51" x14ac:dyDescent="0.25">
      <c r="A59" t="s">
        <v>373</v>
      </c>
      <c r="B59" t="s">
        <v>158</v>
      </c>
      <c r="C59" t="s">
        <v>253</v>
      </c>
      <c r="D59" t="s">
        <v>319</v>
      </c>
      <c r="E59" s="32">
        <v>31.266666666666666</v>
      </c>
      <c r="F59" s="32">
        <v>114.02500000000001</v>
      </c>
      <c r="G59" s="32">
        <v>0</v>
      </c>
      <c r="H59" s="37">
        <v>0</v>
      </c>
      <c r="I59" s="32">
        <v>103.58455555555555</v>
      </c>
      <c r="J59" s="32">
        <v>0</v>
      </c>
      <c r="K59" s="37">
        <v>0</v>
      </c>
      <c r="L59" s="32">
        <v>27.971888888888888</v>
      </c>
      <c r="M59" s="32">
        <v>0</v>
      </c>
      <c r="N59" s="37">
        <v>0</v>
      </c>
      <c r="O59" s="32">
        <v>17.531444444444443</v>
      </c>
      <c r="P59" s="32">
        <v>0</v>
      </c>
      <c r="Q59" s="37">
        <v>0</v>
      </c>
      <c r="R59" s="32">
        <v>4.7515555555555551</v>
      </c>
      <c r="S59" s="32">
        <v>0</v>
      </c>
      <c r="T59" s="37">
        <v>0</v>
      </c>
      <c r="U59" s="32">
        <v>5.6888888888888891</v>
      </c>
      <c r="V59" s="32">
        <v>0</v>
      </c>
      <c r="W59" s="37">
        <v>0</v>
      </c>
      <c r="X59" s="32">
        <v>15.79344444444445</v>
      </c>
      <c r="Y59" s="32">
        <v>0</v>
      </c>
      <c r="Z59" s="37">
        <v>0</v>
      </c>
      <c r="AA59" s="32">
        <v>0</v>
      </c>
      <c r="AB59" s="32">
        <v>0</v>
      </c>
      <c r="AC59" s="37" t="s">
        <v>469</v>
      </c>
      <c r="AD59" s="32">
        <v>61.07533333333334</v>
      </c>
      <c r="AE59" s="32">
        <v>0</v>
      </c>
      <c r="AF59" s="37">
        <v>0</v>
      </c>
      <c r="AG59" s="32">
        <v>0</v>
      </c>
      <c r="AH59" s="32">
        <v>0</v>
      </c>
      <c r="AI59" s="37" t="s">
        <v>469</v>
      </c>
      <c r="AJ59" s="32">
        <v>9.1843333333333295</v>
      </c>
      <c r="AK59" s="32">
        <v>0</v>
      </c>
      <c r="AL59" s="37">
        <v>0</v>
      </c>
      <c r="AM59" t="s">
        <v>57</v>
      </c>
      <c r="AN59" s="34">
        <v>8</v>
      </c>
      <c r="AX59"/>
      <c r="AY59"/>
    </row>
    <row r="60" spans="1:51" x14ac:dyDescent="0.25">
      <c r="A60" t="s">
        <v>373</v>
      </c>
      <c r="B60" t="s">
        <v>120</v>
      </c>
      <c r="C60" t="s">
        <v>232</v>
      </c>
      <c r="D60" t="s">
        <v>301</v>
      </c>
      <c r="E60" s="32">
        <v>62.677777777777777</v>
      </c>
      <c r="F60" s="32">
        <v>256.85044444444446</v>
      </c>
      <c r="G60" s="32">
        <v>0</v>
      </c>
      <c r="H60" s="37">
        <v>0</v>
      </c>
      <c r="I60" s="32">
        <v>252.40600000000001</v>
      </c>
      <c r="J60" s="32">
        <v>0</v>
      </c>
      <c r="K60" s="37">
        <v>0</v>
      </c>
      <c r="L60" s="32">
        <v>55.940888888888878</v>
      </c>
      <c r="M60" s="32">
        <v>0</v>
      </c>
      <c r="N60" s="37">
        <v>0</v>
      </c>
      <c r="O60" s="32">
        <v>51.496444444444435</v>
      </c>
      <c r="P60" s="32">
        <v>0</v>
      </c>
      <c r="Q60" s="37">
        <v>0</v>
      </c>
      <c r="R60" s="32">
        <v>0</v>
      </c>
      <c r="S60" s="32">
        <v>0</v>
      </c>
      <c r="T60" s="37" t="s">
        <v>469</v>
      </c>
      <c r="U60" s="32">
        <v>4.4444444444444446</v>
      </c>
      <c r="V60" s="32">
        <v>0</v>
      </c>
      <c r="W60" s="37">
        <v>0</v>
      </c>
      <c r="X60" s="32">
        <v>60.129333333333328</v>
      </c>
      <c r="Y60" s="32">
        <v>0</v>
      </c>
      <c r="Z60" s="37">
        <v>0</v>
      </c>
      <c r="AA60" s="32">
        <v>0</v>
      </c>
      <c r="AB60" s="32">
        <v>0</v>
      </c>
      <c r="AC60" s="37" t="s">
        <v>469</v>
      </c>
      <c r="AD60" s="32">
        <v>111.29900000000004</v>
      </c>
      <c r="AE60" s="32">
        <v>0</v>
      </c>
      <c r="AF60" s="37">
        <v>0</v>
      </c>
      <c r="AG60" s="32">
        <v>0</v>
      </c>
      <c r="AH60" s="32">
        <v>0</v>
      </c>
      <c r="AI60" s="37" t="s">
        <v>469</v>
      </c>
      <c r="AJ60" s="32">
        <v>29.481222222222222</v>
      </c>
      <c r="AK60" s="32">
        <v>0</v>
      </c>
      <c r="AL60" s="37">
        <v>0</v>
      </c>
      <c r="AM60" t="s">
        <v>17</v>
      </c>
      <c r="AN60" s="34">
        <v>8</v>
      </c>
      <c r="AX60"/>
      <c r="AY60"/>
    </row>
    <row r="61" spans="1:51" x14ac:dyDescent="0.25">
      <c r="A61" t="s">
        <v>373</v>
      </c>
      <c r="B61" t="s">
        <v>119</v>
      </c>
      <c r="C61" t="s">
        <v>232</v>
      </c>
      <c r="D61" t="s">
        <v>301</v>
      </c>
      <c r="E61" s="32">
        <v>129.45555555555555</v>
      </c>
      <c r="F61" s="32">
        <v>523.65544444444447</v>
      </c>
      <c r="G61" s="32">
        <v>0</v>
      </c>
      <c r="H61" s="37">
        <v>0</v>
      </c>
      <c r="I61" s="32">
        <v>501.56288888888895</v>
      </c>
      <c r="J61" s="32">
        <v>0</v>
      </c>
      <c r="K61" s="37">
        <v>0</v>
      </c>
      <c r="L61" s="32">
        <v>123.8011111111111</v>
      </c>
      <c r="M61" s="32">
        <v>0</v>
      </c>
      <c r="N61" s="37">
        <v>0</v>
      </c>
      <c r="O61" s="32">
        <v>101.70855555555556</v>
      </c>
      <c r="P61" s="32">
        <v>0</v>
      </c>
      <c r="Q61" s="37">
        <v>0</v>
      </c>
      <c r="R61" s="32">
        <v>16.403666666666659</v>
      </c>
      <c r="S61" s="32">
        <v>0</v>
      </c>
      <c r="T61" s="37">
        <v>0</v>
      </c>
      <c r="U61" s="32">
        <v>5.6888888888888891</v>
      </c>
      <c r="V61" s="32">
        <v>0</v>
      </c>
      <c r="W61" s="37">
        <v>0</v>
      </c>
      <c r="X61" s="32">
        <v>77.34966666666665</v>
      </c>
      <c r="Y61" s="32">
        <v>0</v>
      </c>
      <c r="Z61" s="37">
        <v>0</v>
      </c>
      <c r="AA61" s="32">
        <v>0</v>
      </c>
      <c r="AB61" s="32">
        <v>0</v>
      </c>
      <c r="AC61" s="37" t="s">
        <v>469</v>
      </c>
      <c r="AD61" s="32">
        <v>254.44222222222226</v>
      </c>
      <c r="AE61" s="32">
        <v>0</v>
      </c>
      <c r="AF61" s="37">
        <v>0</v>
      </c>
      <c r="AG61" s="32">
        <v>0</v>
      </c>
      <c r="AH61" s="32">
        <v>0</v>
      </c>
      <c r="AI61" s="37" t="s">
        <v>469</v>
      </c>
      <c r="AJ61" s="32">
        <v>68.062444444444438</v>
      </c>
      <c r="AK61" s="32">
        <v>0</v>
      </c>
      <c r="AL61" s="37">
        <v>0</v>
      </c>
      <c r="AM61" t="s">
        <v>16</v>
      </c>
      <c r="AN61" s="34">
        <v>8</v>
      </c>
      <c r="AX61"/>
      <c r="AY61"/>
    </row>
    <row r="62" spans="1:51" x14ac:dyDescent="0.25">
      <c r="A62" t="s">
        <v>373</v>
      </c>
      <c r="B62" t="s">
        <v>161</v>
      </c>
      <c r="C62" t="s">
        <v>255</v>
      </c>
      <c r="D62" t="s">
        <v>319</v>
      </c>
      <c r="E62" s="32">
        <v>48.4</v>
      </c>
      <c r="F62" s="32">
        <v>146.4301111111111</v>
      </c>
      <c r="G62" s="32">
        <v>0</v>
      </c>
      <c r="H62" s="37">
        <v>0</v>
      </c>
      <c r="I62" s="32">
        <v>135.47666666666669</v>
      </c>
      <c r="J62" s="32">
        <v>0</v>
      </c>
      <c r="K62" s="37">
        <v>0</v>
      </c>
      <c r="L62" s="32">
        <v>34.064888888888895</v>
      </c>
      <c r="M62" s="32">
        <v>0</v>
      </c>
      <c r="N62" s="37">
        <v>0</v>
      </c>
      <c r="O62" s="32">
        <v>23.111444444444448</v>
      </c>
      <c r="P62" s="32">
        <v>0</v>
      </c>
      <c r="Q62" s="37">
        <v>0</v>
      </c>
      <c r="R62" s="32">
        <v>5.264555555555555</v>
      </c>
      <c r="S62" s="32">
        <v>0</v>
      </c>
      <c r="T62" s="37">
        <v>0</v>
      </c>
      <c r="U62" s="32">
        <v>5.6888888888888891</v>
      </c>
      <c r="V62" s="32">
        <v>0</v>
      </c>
      <c r="W62" s="37">
        <v>0</v>
      </c>
      <c r="X62" s="32">
        <v>22.46733333333334</v>
      </c>
      <c r="Y62" s="32">
        <v>0</v>
      </c>
      <c r="Z62" s="37">
        <v>0</v>
      </c>
      <c r="AA62" s="32">
        <v>0</v>
      </c>
      <c r="AB62" s="32">
        <v>0</v>
      </c>
      <c r="AC62" s="37" t="s">
        <v>469</v>
      </c>
      <c r="AD62" s="32">
        <v>82.787777777777777</v>
      </c>
      <c r="AE62" s="32">
        <v>0</v>
      </c>
      <c r="AF62" s="37">
        <v>0</v>
      </c>
      <c r="AG62" s="32">
        <v>0</v>
      </c>
      <c r="AH62" s="32">
        <v>0</v>
      </c>
      <c r="AI62" s="37" t="s">
        <v>469</v>
      </c>
      <c r="AJ62" s="32">
        <v>7.1101111111111095</v>
      </c>
      <c r="AK62" s="32">
        <v>0</v>
      </c>
      <c r="AL62" s="37">
        <v>0</v>
      </c>
      <c r="AM62" t="s">
        <v>60</v>
      </c>
      <c r="AN62" s="34">
        <v>8</v>
      </c>
      <c r="AX62"/>
      <c r="AY62"/>
    </row>
    <row r="63" spans="1:51" x14ac:dyDescent="0.25">
      <c r="A63" t="s">
        <v>373</v>
      </c>
      <c r="B63" t="s">
        <v>168</v>
      </c>
      <c r="C63" t="s">
        <v>260</v>
      </c>
      <c r="D63" t="s">
        <v>320</v>
      </c>
      <c r="E63" s="32">
        <v>41.655555555555559</v>
      </c>
      <c r="F63" s="32">
        <v>147.44844444444448</v>
      </c>
      <c r="G63" s="32">
        <v>0.20555555555555555</v>
      </c>
      <c r="H63" s="37">
        <v>1.3940842599597897E-3</v>
      </c>
      <c r="I63" s="32">
        <v>135.0436666666667</v>
      </c>
      <c r="J63" s="32">
        <v>0</v>
      </c>
      <c r="K63" s="37">
        <v>0</v>
      </c>
      <c r="L63" s="32">
        <v>44.52277777777779</v>
      </c>
      <c r="M63" s="32">
        <v>0.20555555555555555</v>
      </c>
      <c r="N63" s="37">
        <v>4.6168627793513918E-3</v>
      </c>
      <c r="O63" s="32">
        <v>32.118000000000009</v>
      </c>
      <c r="P63" s="32">
        <v>0</v>
      </c>
      <c r="Q63" s="37">
        <v>0</v>
      </c>
      <c r="R63" s="32">
        <v>6.1158888888888887</v>
      </c>
      <c r="S63" s="32">
        <v>0</v>
      </c>
      <c r="T63" s="37">
        <v>0</v>
      </c>
      <c r="U63" s="32">
        <v>6.2888888888888888</v>
      </c>
      <c r="V63" s="32">
        <v>0.20555555555555555</v>
      </c>
      <c r="W63" s="37">
        <v>3.2685512367491162E-2</v>
      </c>
      <c r="X63" s="32">
        <v>6.6637777777777751</v>
      </c>
      <c r="Y63" s="32">
        <v>0</v>
      </c>
      <c r="Z63" s="37">
        <v>0</v>
      </c>
      <c r="AA63" s="32">
        <v>0</v>
      </c>
      <c r="AB63" s="32">
        <v>0</v>
      </c>
      <c r="AC63" s="37" t="s">
        <v>469</v>
      </c>
      <c r="AD63" s="32">
        <v>82.829666666666668</v>
      </c>
      <c r="AE63" s="32">
        <v>0</v>
      </c>
      <c r="AF63" s="37">
        <v>0</v>
      </c>
      <c r="AG63" s="32">
        <v>0</v>
      </c>
      <c r="AH63" s="32">
        <v>0</v>
      </c>
      <c r="AI63" s="37" t="s">
        <v>469</v>
      </c>
      <c r="AJ63" s="32">
        <v>13.432222222222224</v>
      </c>
      <c r="AK63" s="32">
        <v>0</v>
      </c>
      <c r="AL63" s="37">
        <v>0</v>
      </c>
      <c r="AM63" t="s">
        <v>67</v>
      </c>
      <c r="AN63" s="34">
        <v>8</v>
      </c>
      <c r="AX63"/>
      <c r="AY63"/>
    </row>
    <row r="64" spans="1:51" x14ac:dyDescent="0.25">
      <c r="A64" t="s">
        <v>373</v>
      </c>
      <c r="B64" t="s">
        <v>155</v>
      </c>
      <c r="C64" t="s">
        <v>251</v>
      </c>
      <c r="D64" t="s">
        <v>318</v>
      </c>
      <c r="E64" s="32">
        <v>39.155555555555559</v>
      </c>
      <c r="F64" s="32">
        <v>113.38422222222226</v>
      </c>
      <c r="G64" s="32">
        <v>0</v>
      </c>
      <c r="H64" s="37">
        <v>0</v>
      </c>
      <c r="I64" s="32">
        <v>109.07088888888893</v>
      </c>
      <c r="J64" s="32">
        <v>0</v>
      </c>
      <c r="K64" s="37">
        <v>0</v>
      </c>
      <c r="L64" s="32">
        <v>33.337111111111113</v>
      </c>
      <c r="M64" s="32">
        <v>0</v>
      </c>
      <c r="N64" s="37">
        <v>0</v>
      </c>
      <c r="O64" s="32">
        <v>29.023777777777781</v>
      </c>
      <c r="P64" s="32">
        <v>0</v>
      </c>
      <c r="Q64" s="37">
        <v>0</v>
      </c>
      <c r="R64" s="32">
        <v>0</v>
      </c>
      <c r="S64" s="32">
        <v>0</v>
      </c>
      <c r="T64" s="37" t="s">
        <v>469</v>
      </c>
      <c r="U64" s="32">
        <v>4.3133333333333335</v>
      </c>
      <c r="V64" s="32">
        <v>0</v>
      </c>
      <c r="W64" s="37">
        <v>0</v>
      </c>
      <c r="X64" s="32">
        <v>3.2037777777777787</v>
      </c>
      <c r="Y64" s="32">
        <v>0</v>
      </c>
      <c r="Z64" s="37">
        <v>0</v>
      </c>
      <c r="AA64" s="32">
        <v>0</v>
      </c>
      <c r="AB64" s="32">
        <v>0</v>
      </c>
      <c r="AC64" s="37" t="s">
        <v>469</v>
      </c>
      <c r="AD64" s="32">
        <v>72.443555555555577</v>
      </c>
      <c r="AE64" s="32">
        <v>0</v>
      </c>
      <c r="AF64" s="37">
        <v>0</v>
      </c>
      <c r="AG64" s="32">
        <v>0</v>
      </c>
      <c r="AH64" s="32">
        <v>0</v>
      </c>
      <c r="AI64" s="37" t="s">
        <v>469</v>
      </c>
      <c r="AJ64" s="32">
        <v>4.3997777777777793</v>
      </c>
      <c r="AK64" s="32">
        <v>0</v>
      </c>
      <c r="AL64" s="37">
        <v>0</v>
      </c>
      <c r="AM64" t="s">
        <v>54</v>
      </c>
      <c r="AN64" s="34">
        <v>8</v>
      </c>
      <c r="AX64"/>
      <c r="AY64"/>
    </row>
    <row r="65" spans="1:51" x14ac:dyDescent="0.25">
      <c r="A65" t="s">
        <v>373</v>
      </c>
      <c r="B65" t="s">
        <v>110</v>
      </c>
      <c r="C65" t="s">
        <v>207</v>
      </c>
      <c r="D65" t="s">
        <v>299</v>
      </c>
      <c r="E65" s="32">
        <v>91.722222222222229</v>
      </c>
      <c r="F65" s="32">
        <v>397.55277777777775</v>
      </c>
      <c r="G65" s="32">
        <v>0</v>
      </c>
      <c r="H65" s="37">
        <v>0</v>
      </c>
      <c r="I65" s="32">
        <v>354.35644444444443</v>
      </c>
      <c r="J65" s="32">
        <v>0</v>
      </c>
      <c r="K65" s="37">
        <v>0</v>
      </c>
      <c r="L65" s="32">
        <v>78.087888888888884</v>
      </c>
      <c r="M65" s="32">
        <v>0</v>
      </c>
      <c r="N65" s="37">
        <v>0</v>
      </c>
      <c r="O65" s="32">
        <v>39.777666666666683</v>
      </c>
      <c r="P65" s="32">
        <v>0</v>
      </c>
      <c r="Q65" s="37">
        <v>0</v>
      </c>
      <c r="R65" s="32">
        <v>33.065777777777761</v>
      </c>
      <c r="S65" s="32">
        <v>0</v>
      </c>
      <c r="T65" s="37">
        <v>0</v>
      </c>
      <c r="U65" s="32">
        <v>5.2444444444444445</v>
      </c>
      <c r="V65" s="32">
        <v>0</v>
      </c>
      <c r="W65" s="37">
        <v>0</v>
      </c>
      <c r="X65" s="32">
        <v>87.824111111111094</v>
      </c>
      <c r="Y65" s="32">
        <v>0</v>
      </c>
      <c r="Z65" s="37">
        <v>0</v>
      </c>
      <c r="AA65" s="32">
        <v>4.8861111111111111</v>
      </c>
      <c r="AB65" s="32">
        <v>0</v>
      </c>
      <c r="AC65" s="37">
        <v>0</v>
      </c>
      <c r="AD65" s="32">
        <v>199.88499999999996</v>
      </c>
      <c r="AE65" s="32">
        <v>0</v>
      </c>
      <c r="AF65" s="37">
        <v>0</v>
      </c>
      <c r="AG65" s="32">
        <v>13.839555555555554</v>
      </c>
      <c r="AH65" s="32">
        <v>0</v>
      </c>
      <c r="AI65" s="37">
        <v>0</v>
      </c>
      <c r="AJ65" s="32">
        <v>13.030111111111115</v>
      </c>
      <c r="AK65" s="32">
        <v>0</v>
      </c>
      <c r="AL65" s="37">
        <v>0</v>
      </c>
      <c r="AM65" t="s">
        <v>7</v>
      </c>
      <c r="AN65" s="34">
        <v>8</v>
      </c>
      <c r="AX65"/>
      <c r="AY65"/>
    </row>
    <row r="66" spans="1:51" x14ac:dyDescent="0.25">
      <c r="A66" t="s">
        <v>373</v>
      </c>
      <c r="B66" t="s">
        <v>196</v>
      </c>
      <c r="C66" t="s">
        <v>276</v>
      </c>
      <c r="D66" t="s">
        <v>279</v>
      </c>
      <c r="E66" s="32">
        <v>26.744444444444444</v>
      </c>
      <c r="F66" s="32">
        <v>108.25588888888886</v>
      </c>
      <c r="G66" s="32">
        <v>0</v>
      </c>
      <c r="H66" s="37">
        <v>0</v>
      </c>
      <c r="I66" s="32">
        <v>95.816444444444414</v>
      </c>
      <c r="J66" s="32">
        <v>0</v>
      </c>
      <c r="K66" s="37">
        <v>0</v>
      </c>
      <c r="L66" s="32">
        <v>17.151222222222223</v>
      </c>
      <c r="M66" s="32">
        <v>0</v>
      </c>
      <c r="N66" s="37">
        <v>0</v>
      </c>
      <c r="O66" s="32">
        <v>9.91</v>
      </c>
      <c r="P66" s="32">
        <v>0</v>
      </c>
      <c r="Q66" s="37">
        <v>0</v>
      </c>
      <c r="R66" s="32">
        <v>1.5891111111111111</v>
      </c>
      <c r="S66" s="32">
        <v>0</v>
      </c>
      <c r="T66" s="37">
        <v>0</v>
      </c>
      <c r="U66" s="32">
        <v>5.6521111111111111</v>
      </c>
      <c r="V66" s="32">
        <v>0</v>
      </c>
      <c r="W66" s="37">
        <v>0</v>
      </c>
      <c r="X66" s="32">
        <v>19.872555555555554</v>
      </c>
      <c r="Y66" s="32">
        <v>0</v>
      </c>
      <c r="Z66" s="37">
        <v>0</v>
      </c>
      <c r="AA66" s="32">
        <v>5.1982222222222223</v>
      </c>
      <c r="AB66" s="32">
        <v>0</v>
      </c>
      <c r="AC66" s="37">
        <v>0</v>
      </c>
      <c r="AD66" s="32">
        <v>59.239777777777753</v>
      </c>
      <c r="AE66" s="32">
        <v>0</v>
      </c>
      <c r="AF66" s="37">
        <v>0</v>
      </c>
      <c r="AG66" s="32">
        <v>6.7941111111111114</v>
      </c>
      <c r="AH66" s="32">
        <v>0</v>
      </c>
      <c r="AI66" s="37">
        <v>0</v>
      </c>
      <c r="AJ66" s="32">
        <v>0</v>
      </c>
      <c r="AK66" s="32">
        <v>0</v>
      </c>
      <c r="AL66" s="37" t="s">
        <v>469</v>
      </c>
      <c r="AM66" t="s">
        <v>95</v>
      </c>
      <c r="AN66" s="34">
        <v>8</v>
      </c>
      <c r="AX66"/>
      <c r="AY66"/>
    </row>
    <row r="67" spans="1:51" x14ac:dyDescent="0.25">
      <c r="A67" t="s">
        <v>373</v>
      </c>
      <c r="B67" t="s">
        <v>160</v>
      </c>
      <c r="C67" t="s">
        <v>254</v>
      </c>
      <c r="D67" t="s">
        <v>320</v>
      </c>
      <c r="E67" s="32">
        <v>29.977777777777778</v>
      </c>
      <c r="F67" s="32">
        <v>94.673444444444456</v>
      </c>
      <c r="G67" s="32">
        <v>0.17777777777777778</v>
      </c>
      <c r="H67" s="37">
        <v>1.8777998288854905E-3</v>
      </c>
      <c r="I67" s="32">
        <v>81.870111111111129</v>
      </c>
      <c r="J67" s="32">
        <v>0.17777777777777778</v>
      </c>
      <c r="K67" s="37">
        <v>2.1714612984524264E-3</v>
      </c>
      <c r="L67" s="32">
        <v>18.691111111111109</v>
      </c>
      <c r="M67" s="32">
        <v>0.17777777777777778</v>
      </c>
      <c r="N67" s="37">
        <v>9.511354179051244E-3</v>
      </c>
      <c r="O67" s="32">
        <v>5.8877777777777771</v>
      </c>
      <c r="P67" s="32">
        <v>0.17777777777777778</v>
      </c>
      <c r="Q67" s="37">
        <v>3.0194376297414612E-2</v>
      </c>
      <c r="R67" s="32">
        <v>2.1366666666666658</v>
      </c>
      <c r="S67" s="32">
        <v>0</v>
      </c>
      <c r="T67" s="37">
        <v>0</v>
      </c>
      <c r="U67" s="32">
        <v>10.666666666666666</v>
      </c>
      <c r="V67" s="32">
        <v>0</v>
      </c>
      <c r="W67" s="37">
        <v>0</v>
      </c>
      <c r="X67" s="32">
        <v>18.64222222222222</v>
      </c>
      <c r="Y67" s="32">
        <v>0</v>
      </c>
      <c r="Z67" s="37">
        <v>0</v>
      </c>
      <c r="AA67" s="32">
        <v>0</v>
      </c>
      <c r="AB67" s="32">
        <v>0</v>
      </c>
      <c r="AC67" s="37" t="s">
        <v>469</v>
      </c>
      <c r="AD67" s="32">
        <v>57.217888888888915</v>
      </c>
      <c r="AE67" s="32">
        <v>0</v>
      </c>
      <c r="AF67" s="37">
        <v>0</v>
      </c>
      <c r="AG67" s="32">
        <v>0</v>
      </c>
      <c r="AH67" s="32">
        <v>0</v>
      </c>
      <c r="AI67" s="37" t="s">
        <v>469</v>
      </c>
      <c r="AJ67" s="32">
        <v>0.12222222222222222</v>
      </c>
      <c r="AK67" s="32">
        <v>0</v>
      </c>
      <c r="AL67" s="37">
        <v>0</v>
      </c>
      <c r="AM67" t="s">
        <v>59</v>
      </c>
      <c r="AN67" s="34">
        <v>8</v>
      </c>
      <c r="AX67"/>
      <c r="AY67"/>
    </row>
    <row r="68" spans="1:51" x14ac:dyDescent="0.25">
      <c r="A68" t="s">
        <v>373</v>
      </c>
      <c r="B68" t="s">
        <v>201</v>
      </c>
      <c r="C68" t="s">
        <v>278</v>
      </c>
      <c r="D68" t="s">
        <v>295</v>
      </c>
      <c r="E68" s="32">
        <v>21.133333333333333</v>
      </c>
      <c r="F68" s="32">
        <v>104.03999999999998</v>
      </c>
      <c r="G68" s="32">
        <v>0</v>
      </c>
      <c r="H68" s="37">
        <v>0</v>
      </c>
      <c r="I68" s="32">
        <v>90.580111111111094</v>
      </c>
      <c r="J68" s="32">
        <v>0</v>
      </c>
      <c r="K68" s="37">
        <v>0</v>
      </c>
      <c r="L68" s="32">
        <v>22.991333333333333</v>
      </c>
      <c r="M68" s="32">
        <v>0</v>
      </c>
      <c r="N68" s="37">
        <v>0</v>
      </c>
      <c r="O68" s="32">
        <v>9.5314444444444444</v>
      </c>
      <c r="P68" s="32">
        <v>0</v>
      </c>
      <c r="Q68" s="37">
        <v>0</v>
      </c>
      <c r="R68" s="32">
        <v>8.6411111111111083</v>
      </c>
      <c r="S68" s="32">
        <v>0</v>
      </c>
      <c r="T68" s="37">
        <v>0</v>
      </c>
      <c r="U68" s="32">
        <v>4.818777777777778</v>
      </c>
      <c r="V68" s="32">
        <v>0</v>
      </c>
      <c r="W68" s="37">
        <v>0</v>
      </c>
      <c r="X68" s="32">
        <v>24.367222222222214</v>
      </c>
      <c r="Y68" s="32">
        <v>0</v>
      </c>
      <c r="Z68" s="37">
        <v>0</v>
      </c>
      <c r="AA68" s="32">
        <v>0</v>
      </c>
      <c r="AB68" s="32">
        <v>0</v>
      </c>
      <c r="AC68" s="37" t="s">
        <v>469</v>
      </c>
      <c r="AD68" s="32">
        <v>52.933666666666653</v>
      </c>
      <c r="AE68" s="32">
        <v>0</v>
      </c>
      <c r="AF68" s="37">
        <v>0</v>
      </c>
      <c r="AG68" s="32">
        <v>3.7477777777777779</v>
      </c>
      <c r="AH68" s="32">
        <v>0</v>
      </c>
      <c r="AI68" s="37">
        <v>0</v>
      </c>
      <c r="AJ68" s="32">
        <v>0</v>
      </c>
      <c r="AK68" s="32">
        <v>0</v>
      </c>
      <c r="AL68" s="37" t="s">
        <v>469</v>
      </c>
      <c r="AM68" t="s">
        <v>100</v>
      </c>
      <c r="AN68" s="34">
        <v>8</v>
      </c>
      <c r="AX68"/>
      <c r="AY68"/>
    </row>
    <row r="69" spans="1:51" x14ac:dyDescent="0.25">
      <c r="A69" t="s">
        <v>373</v>
      </c>
      <c r="B69" t="s">
        <v>173</v>
      </c>
      <c r="C69" t="s">
        <v>263</v>
      </c>
      <c r="D69" t="s">
        <v>321</v>
      </c>
      <c r="E69" s="32">
        <v>25.955555555555556</v>
      </c>
      <c r="F69" s="32">
        <v>100.20100000000001</v>
      </c>
      <c r="G69" s="32">
        <v>0</v>
      </c>
      <c r="H69" s="37">
        <v>0</v>
      </c>
      <c r="I69" s="32">
        <v>96.876000000000005</v>
      </c>
      <c r="J69" s="32">
        <v>0</v>
      </c>
      <c r="K69" s="37">
        <v>0</v>
      </c>
      <c r="L69" s="32">
        <v>28.763888888888889</v>
      </c>
      <c r="M69" s="32">
        <v>0</v>
      </c>
      <c r="N69" s="37">
        <v>0</v>
      </c>
      <c r="O69" s="32">
        <v>25.43888888888889</v>
      </c>
      <c r="P69" s="32">
        <v>0</v>
      </c>
      <c r="Q69" s="37">
        <v>0</v>
      </c>
      <c r="R69" s="32">
        <v>0</v>
      </c>
      <c r="S69" s="32">
        <v>0</v>
      </c>
      <c r="T69" s="37" t="s">
        <v>469</v>
      </c>
      <c r="U69" s="32">
        <v>3.3250000000000002</v>
      </c>
      <c r="V69" s="32">
        <v>0</v>
      </c>
      <c r="W69" s="37">
        <v>0</v>
      </c>
      <c r="X69" s="32">
        <v>0.20555555555555555</v>
      </c>
      <c r="Y69" s="32">
        <v>0</v>
      </c>
      <c r="Z69" s="37">
        <v>0</v>
      </c>
      <c r="AA69" s="32">
        <v>0</v>
      </c>
      <c r="AB69" s="32">
        <v>0</v>
      </c>
      <c r="AC69" s="37" t="s">
        <v>469</v>
      </c>
      <c r="AD69" s="32">
        <v>59.178777777777782</v>
      </c>
      <c r="AE69" s="32">
        <v>0</v>
      </c>
      <c r="AF69" s="37">
        <v>0</v>
      </c>
      <c r="AG69" s="32">
        <v>2.5638888888888891</v>
      </c>
      <c r="AH69" s="32">
        <v>0</v>
      </c>
      <c r="AI69" s="37">
        <v>0</v>
      </c>
      <c r="AJ69" s="32">
        <v>9.4888888888888889</v>
      </c>
      <c r="AK69" s="32">
        <v>0</v>
      </c>
      <c r="AL69" s="37">
        <v>0</v>
      </c>
      <c r="AM69" t="s">
        <v>72</v>
      </c>
      <c r="AN69" s="34">
        <v>8</v>
      </c>
      <c r="AX69"/>
      <c r="AY69"/>
    </row>
    <row r="70" spans="1:51" x14ac:dyDescent="0.25">
      <c r="A70" t="s">
        <v>373</v>
      </c>
      <c r="B70" t="s">
        <v>199</v>
      </c>
      <c r="C70" t="s">
        <v>204</v>
      </c>
      <c r="D70" t="s">
        <v>311</v>
      </c>
      <c r="E70" s="32">
        <v>65.566666666666663</v>
      </c>
      <c r="F70" s="32">
        <v>394.07777777777761</v>
      </c>
      <c r="G70" s="32">
        <v>0</v>
      </c>
      <c r="H70" s="37">
        <v>0</v>
      </c>
      <c r="I70" s="32">
        <v>384.09999999999985</v>
      </c>
      <c r="J70" s="32">
        <v>0</v>
      </c>
      <c r="K70" s="37">
        <v>0</v>
      </c>
      <c r="L70" s="32">
        <v>74.84999999999998</v>
      </c>
      <c r="M70" s="32">
        <v>0</v>
      </c>
      <c r="N70" s="37">
        <v>0</v>
      </c>
      <c r="O70" s="32">
        <v>64.872222222222206</v>
      </c>
      <c r="P70" s="32">
        <v>0</v>
      </c>
      <c r="Q70" s="37">
        <v>0</v>
      </c>
      <c r="R70" s="32">
        <v>5.2777777777777768</v>
      </c>
      <c r="S70" s="32">
        <v>0</v>
      </c>
      <c r="T70" s="37">
        <v>0</v>
      </c>
      <c r="U70" s="32">
        <v>4.7</v>
      </c>
      <c r="V70" s="32">
        <v>0</v>
      </c>
      <c r="W70" s="37">
        <v>0</v>
      </c>
      <c r="X70" s="32">
        <v>42.212222222222223</v>
      </c>
      <c r="Y70" s="32">
        <v>0</v>
      </c>
      <c r="Z70" s="37">
        <v>0</v>
      </c>
      <c r="AA70" s="32">
        <v>0</v>
      </c>
      <c r="AB70" s="32">
        <v>0</v>
      </c>
      <c r="AC70" s="37" t="s">
        <v>469</v>
      </c>
      <c r="AD70" s="32">
        <v>277.01555555555541</v>
      </c>
      <c r="AE70" s="32">
        <v>0</v>
      </c>
      <c r="AF70" s="37">
        <v>0</v>
      </c>
      <c r="AG70" s="32">
        <v>0</v>
      </c>
      <c r="AH70" s="32">
        <v>0</v>
      </c>
      <c r="AI70" s="37" t="s">
        <v>469</v>
      </c>
      <c r="AJ70" s="32">
        <v>0</v>
      </c>
      <c r="AK70" s="32">
        <v>0</v>
      </c>
      <c r="AL70" s="37" t="s">
        <v>469</v>
      </c>
      <c r="AM70" t="s">
        <v>98</v>
      </c>
      <c r="AN70" s="34">
        <v>8</v>
      </c>
      <c r="AX70"/>
      <c r="AY70"/>
    </row>
    <row r="71" spans="1:51" x14ac:dyDescent="0.25">
      <c r="A71" t="s">
        <v>373</v>
      </c>
      <c r="B71" t="s">
        <v>165</v>
      </c>
      <c r="C71" t="s">
        <v>217</v>
      </c>
      <c r="D71" t="s">
        <v>292</v>
      </c>
      <c r="E71" s="32">
        <v>50.711111111111109</v>
      </c>
      <c r="F71" s="32">
        <v>224.62255555555564</v>
      </c>
      <c r="G71" s="32">
        <v>100.66522222222221</v>
      </c>
      <c r="H71" s="37">
        <v>0.44815277777090734</v>
      </c>
      <c r="I71" s="32">
        <v>203.7564444444445</v>
      </c>
      <c r="J71" s="32">
        <v>100.66522222222221</v>
      </c>
      <c r="K71" s="37">
        <v>0.49404681406123196</v>
      </c>
      <c r="L71" s="32">
        <v>38.676333333333339</v>
      </c>
      <c r="M71" s="32">
        <v>16.708333333333332</v>
      </c>
      <c r="N71" s="37">
        <v>0.43200406794853002</v>
      </c>
      <c r="O71" s="32">
        <v>17.810222222222222</v>
      </c>
      <c r="P71" s="32">
        <v>16.708333333333332</v>
      </c>
      <c r="Q71" s="37">
        <v>0.93813165972100909</v>
      </c>
      <c r="R71" s="32">
        <v>15.177222222222223</v>
      </c>
      <c r="S71" s="32">
        <v>0</v>
      </c>
      <c r="T71" s="37">
        <v>0</v>
      </c>
      <c r="U71" s="32">
        <v>5.6888888888888891</v>
      </c>
      <c r="V71" s="32">
        <v>0</v>
      </c>
      <c r="W71" s="37">
        <v>0</v>
      </c>
      <c r="X71" s="32">
        <v>34.114777777777775</v>
      </c>
      <c r="Y71" s="32">
        <v>27.267555555555553</v>
      </c>
      <c r="Z71" s="37">
        <v>0.79928867581009211</v>
      </c>
      <c r="AA71" s="32">
        <v>0</v>
      </c>
      <c r="AB71" s="32">
        <v>0</v>
      </c>
      <c r="AC71" s="37" t="s">
        <v>469</v>
      </c>
      <c r="AD71" s="32">
        <v>117.74488888888892</v>
      </c>
      <c r="AE71" s="32">
        <v>56.68933333333333</v>
      </c>
      <c r="AF71" s="37">
        <v>0.48145897344918942</v>
      </c>
      <c r="AG71" s="32">
        <v>2.7361111111111112</v>
      </c>
      <c r="AH71" s="32">
        <v>0</v>
      </c>
      <c r="AI71" s="37">
        <v>0</v>
      </c>
      <c r="AJ71" s="32">
        <v>31.350444444444456</v>
      </c>
      <c r="AK71" s="32">
        <v>0</v>
      </c>
      <c r="AL71" s="37">
        <v>0</v>
      </c>
      <c r="AM71" t="s">
        <v>64</v>
      </c>
      <c r="AN71" s="34">
        <v>8</v>
      </c>
      <c r="AX71"/>
      <c r="AY71"/>
    </row>
    <row r="72" spans="1:51" x14ac:dyDescent="0.25">
      <c r="A72" t="s">
        <v>373</v>
      </c>
      <c r="B72" t="s">
        <v>172</v>
      </c>
      <c r="C72" t="s">
        <v>262</v>
      </c>
      <c r="D72" t="s">
        <v>321</v>
      </c>
      <c r="E72" s="32">
        <v>41.588888888888889</v>
      </c>
      <c r="F72" s="32">
        <v>160.83188888888884</v>
      </c>
      <c r="G72" s="32">
        <v>0</v>
      </c>
      <c r="H72" s="37">
        <v>0</v>
      </c>
      <c r="I72" s="32">
        <v>147.40633333333329</v>
      </c>
      <c r="J72" s="32">
        <v>0</v>
      </c>
      <c r="K72" s="37">
        <v>0</v>
      </c>
      <c r="L72" s="32">
        <v>32.572222222222216</v>
      </c>
      <c r="M72" s="32">
        <v>0</v>
      </c>
      <c r="N72" s="37">
        <v>0</v>
      </c>
      <c r="O72" s="32">
        <v>23.389999999999993</v>
      </c>
      <c r="P72" s="32">
        <v>0</v>
      </c>
      <c r="Q72" s="37">
        <v>0</v>
      </c>
      <c r="R72" s="32">
        <v>4.4044444444444437</v>
      </c>
      <c r="S72" s="32">
        <v>0</v>
      </c>
      <c r="T72" s="37">
        <v>0</v>
      </c>
      <c r="U72" s="32">
        <v>4.7777777777777777</v>
      </c>
      <c r="V72" s="32">
        <v>0</v>
      </c>
      <c r="W72" s="37">
        <v>0</v>
      </c>
      <c r="X72" s="32">
        <v>2.5311111111111111</v>
      </c>
      <c r="Y72" s="32">
        <v>0</v>
      </c>
      <c r="Z72" s="37">
        <v>0</v>
      </c>
      <c r="AA72" s="32">
        <v>4.2433333333333341</v>
      </c>
      <c r="AB72" s="32">
        <v>0</v>
      </c>
      <c r="AC72" s="37">
        <v>0</v>
      </c>
      <c r="AD72" s="32">
        <v>109.40855555555552</v>
      </c>
      <c r="AE72" s="32">
        <v>0</v>
      </c>
      <c r="AF72" s="37">
        <v>0</v>
      </c>
      <c r="AG72" s="32">
        <v>0</v>
      </c>
      <c r="AH72" s="32">
        <v>0</v>
      </c>
      <c r="AI72" s="37" t="s">
        <v>469</v>
      </c>
      <c r="AJ72" s="32">
        <v>12.076666666666668</v>
      </c>
      <c r="AK72" s="32">
        <v>0</v>
      </c>
      <c r="AL72" s="37">
        <v>0</v>
      </c>
      <c r="AM72" t="s">
        <v>71</v>
      </c>
      <c r="AN72" s="34">
        <v>8</v>
      </c>
      <c r="AX72"/>
      <c r="AY72"/>
    </row>
    <row r="73" spans="1:51" x14ac:dyDescent="0.25">
      <c r="A73" t="s">
        <v>373</v>
      </c>
      <c r="B73" t="s">
        <v>175</v>
      </c>
      <c r="C73" t="s">
        <v>264</v>
      </c>
      <c r="D73" t="s">
        <v>301</v>
      </c>
      <c r="E73" s="32">
        <v>44.666666666666664</v>
      </c>
      <c r="F73" s="32">
        <v>128.74155555555555</v>
      </c>
      <c r="G73" s="32">
        <v>26.701555555555565</v>
      </c>
      <c r="H73" s="37">
        <v>0.20740432597952496</v>
      </c>
      <c r="I73" s="32">
        <v>110.25155555555554</v>
      </c>
      <c r="J73" s="32">
        <v>26.701555555555565</v>
      </c>
      <c r="K73" s="37">
        <v>0.24218756298726962</v>
      </c>
      <c r="L73" s="32">
        <v>32.892777777777781</v>
      </c>
      <c r="M73" s="32">
        <v>0</v>
      </c>
      <c r="N73" s="37">
        <v>0</v>
      </c>
      <c r="O73" s="32">
        <v>19.102777777777778</v>
      </c>
      <c r="P73" s="32">
        <v>0</v>
      </c>
      <c r="Q73" s="37">
        <v>0</v>
      </c>
      <c r="R73" s="32">
        <v>8.7011111111111106</v>
      </c>
      <c r="S73" s="32">
        <v>0</v>
      </c>
      <c r="T73" s="37">
        <v>0</v>
      </c>
      <c r="U73" s="32">
        <v>5.0888888888888886</v>
      </c>
      <c r="V73" s="32">
        <v>0</v>
      </c>
      <c r="W73" s="37">
        <v>0</v>
      </c>
      <c r="X73" s="32">
        <v>22.195</v>
      </c>
      <c r="Y73" s="32">
        <v>5.9811111111111108</v>
      </c>
      <c r="Z73" s="37">
        <v>0.26948011313859477</v>
      </c>
      <c r="AA73" s="32">
        <v>4.7</v>
      </c>
      <c r="AB73" s="32">
        <v>0</v>
      </c>
      <c r="AC73" s="37">
        <v>0</v>
      </c>
      <c r="AD73" s="32">
        <v>36.409333333333322</v>
      </c>
      <c r="AE73" s="32">
        <v>20.720444444444453</v>
      </c>
      <c r="AF73" s="37">
        <v>0.56909705692069235</v>
      </c>
      <c r="AG73" s="32">
        <v>8.5527777777777771</v>
      </c>
      <c r="AH73" s="32">
        <v>0</v>
      </c>
      <c r="AI73" s="37">
        <v>0</v>
      </c>
      <c r="AJ73" s="32">
        <v>23.991666666666667</v>
      </c>
      <c r="AK73" s="32">
        <v>0</v>
      </c>
      <c r="AL73" s="37">
        <v>0</v>
      </c>
      <c r="AM73" t="s">
        <v>74</v>
      </c>
      <c r="AN73" s="34">
        <v>8</v>
      </c>
      <c r="AX73"/>
      <c r="AY73"/>
    </row>
    <row r="74" spans="1:51" x14ac:dyDescent="0.25">
      <c r="A74" t="s">
        <v>373</v>
      </c>
      <c r="B74" t="s">
        <v>179</v>
      </c>
      <c r="C74" t="s">
        <v>266</v>
      </c>
      <c r="D74" t="s">
        <v>290</v>
      </c>
      <c r="E74" s="32">
        <v>35.288888888888891</v>
      </c>
      <c r="F74" s="32">
        <v>137.91677777777778</v>
      </c>
      <c r="G74" s="32">
        <v>31.505333333333343</v>
      </c>
      <c r="H74" s="37">
        <v>0.22843727819756043</v>
      </c>
      <c r="I74" s="32">
        <v>126.99155555555556</v>
      </c>
      <c r="J74" s="32">
        <v>31.505333333333343</v>
      </c>
      <c r="K74" s="37">
        <v>0.24808998673577601</v>
      </c>
      <c r="L74" s="32">
        <v>33.156000000000006</v>
      </c>
      <c r="M74" s="32">
        <v>0</v>
      </c>
      <c r="N74" s="37">
        <v>0</v>
      </c>
      <c r="O74" s="32">
        <v>22.230777777777782</v>
      </c>
      <c r="P74" s="32">
        <v>0</v>
      </c>
      <c r="Q74" s="37">
        <v>0</v>
      </c>
      <c r="R74" s="32">
        <v>7.1117777777777755</v>
      </c>
      <c r="S74" s="32">
        <v>0</v>
      </c>
      <c r="T74" s="37">
        <v>0</v>
      </c>
      <c r="U74" s="32">
        <v>3.8134444444444475</v>
      </c>
      <c r="V74" s="32">
        <v>0</v>
      </c>
      <c r="W74" s="37">
        <v>0</v>
      </c>
      <c r="X74" s="32">
        <v>4.8726666666666665</v>
      </c>
      <c r="Y74" s="32">
        <v>0</v>
      </c>
      <c r="Z74" s="37">
        <v>0</v>
      </c>
      <c r="AA74" s="32">
        <v>0</v>
      </c>
      <c r="AB74" s="32">
        <v>0</v>
      </c>
      <c r="AC74" s="37" t="s">
        <v>469</v>
      </c>
      <c r="AD74" s="32">
        <v>85.909333333333336</v>
      </c>
      <c r="AE74" s="32">
        <v>31.505333333333343</v>
      </c>
      <c r="AF74" s="37">
        <v>0.36672771293767081</v>
      </c>
      <c r="AG74" s="32">
        <v>4.3308888888888895</v>
      </c>
      <c r="AH74" s="32">
        <v>0</v>
      </c>
      <c r="AI74" s="37">
        <v>0</v>
      </c>
      <c r="AJ74" s="32">
        <v>9.6478888888888861</v>
      </c>
      <c r="AK74" s="32">
        <v>0</v>
      </c>
      <c r="AL74" s="37">
        <v>0</v>
      </c>
      <c r="AM74" t="s">
        <v>78</v>
      </c>
      <c r="AN74" s="34">
        <v>8</v>
      </c>
      <c r="AX74"/>
      <c r="AY74"/>
    </row>
    <row r="75" spans="1:51" x14ac:dyDescent="0.25">
      <c r="A75" t="s">
        <v>373</v>
      </c>
      <c r="B75" t="s">
        <v>192</v>
      </c>
      <c r="C75" t="s">
        <v>272</v>
      </c>
      <c r="D75" t="s">
        <v>320</v>
      </c>
      <c r="E75" s="32">
        <v>27.033333333333335</v>
      </c>
      <c r="F75" s="32">
        <v>105.17377777777779</v>
      </c>
      <c r="G75" s="32">
        <v>8.611111111111111E-2</v>
      </c>
      <c r="H75" s="37">
        <v>8.1875076592813584E-4</v>
      </c>
      <c r="I75" s="32">
        <v>94.198222222222228</v>
      </c>
      <c r="J75" s="32">
        <v>8.611111111111111E-2</v>
      </c>
      <c r="K75" s="37">
        <v>9.1414794334405925E-4</v>
      </c>
      <c r="L75" s="32">
        <v>28.595666666666673</v>
      </c>
      <c r="M75" s="32">
        <v>0</v>
      </c>
      <c r="N75" s="37">
        <v>0</v>
      </c>
      <c r="O75" s="32">
        <v>17.620111111111115</v>
      </c>
      <c r="P75" s="32">
        <v>0</v>
      </c>
      <c r="Q75" s="37">
        <v>0</v>
      </c>
      <c r="R75" s="32">
        <v>5.3755555555555556</v>
      </c>
      <c r="S75" s="32">
        <v>0</v>
      </c>
      <c r="T75" s="37">
        <v>0</v>
      </c>
      <c r="U75" s="32">
        <v>5.6</v>
      </c>
      <c r="V75" s="32">
        <v>0</v>
      </c>
      <c r="W75" s="37">
        <v>0</v>
      </c>
      <c r="X75" s="32">
        <v>10.841111111111108</v>
      </c>
      <c r="Y75" s="32">
        <v>0</v>
      </c>
      <c r="Z75" s="37">
        <v>0</v>
      </c>
      <c r="AA75" s="32">
        <v>0</v>
      </c>
      <c r="AB75" s="32">
        <v>0</v>
      </c>
      <c r="AC75" s="37" t="s">
        <v>469</v>
      </c>
      <c r="AD75" s="32">
        <v>61.919000000000011</v>
      </c>
      <c r="AE75" s="32">
        <v>8.611111111111111E-2</v>
      </c>
      <c r="AF75" s="37">
        <v>1.3907057786965405E-3</v>
      </c>
      <c r="AG75" s="32">
        <v>3.8179999999999996</v>
      </c>
      <c r="AH75" s="32">
        <v>0</v>
      </c>
      <c r="AI75" s="37">
        <v>0</v>
      </c>
      <c r="AJ75" s="32">
        <v>0</v>
      </c>
      <c r="AK75" s="32">
        <v>0</v>
      </c>
      <c r="AL75" s="37" t="s">
        <v>469</v>
      </c>
      <c r="AM75" t="s">
        <v>91</v>
      </c>
      <c r="AN75" s="34">
        <v>8</v>
      </c>
      <c r="AX75"/>
      <c r="AY75"/>
    </row>
    <row r="76" spans="1:51" x14ac:dyDescent="0.25">
      <c r="A76" t="s">
        <v>373</v>
      </c>
      <c r="B76" t="s">
        <v>136</v>
      </c>
      <c r="C76" t="s">
        <v>240</v>
      </c>
      <c r="D76" t="s">
        <v>283</v>
      </c>
      <c r="E76" s="32">
        <v>15.622222222222222</v>
      </c>
      <c r="F76" s="32">
        <v>62.243333333333354</v>
      </c>
      <c r="G76" s="32">
        <v>6.8621111111111111</v>
      </c>
      <c r="H76" s="37">
        <v>0.110246523500955</v>
      </c>
      <c r="I76" s="32">
        <v>55.498555555555576</v>
      </c>
      <c r="J76" s="32">
        <v>6.8621111111111111</v>
      </c>
      <c r="K76" s="37">
        <v>0.12364485962597621</v>
      </c>
      <c r="L76" s="32">
        <v>24.044333333333334</v>
      </c>
      <c r="M76" s="32">
        <v>0</v>
      </c>
      <c r="N76" s="37">
        <v>0</v>
      </c>
      <c r="O76" s="32">
        <v>17.299555555555557</v>
      </c>
      <c r="P76" s="32">
        <v>0</v>
      </c>
      <c r="Q76" s="37">
        <v>0</v>
      </c>
      <c r="R76" s="32">
        <v>6.2E-2</v>
      </c>
      <c r="S76" s="32">
        <v>0</v>
      </c>
      <c r="T76" s="37">
        <v>0</v>
      </c>
      <c r="U76" s="32">
        <v>6.682777777777777</v>
      </c>
      <c r="V76" s="32">
        <v>0</v>
      </c>
      <c r="W76" s="37">
        <v>0</v>
      </c>
      <c r="X76" s="32">
        <v>5.1121111111111111</v>
      </c>
      <c r="Y76" s="32">
        <v>5.1121111111111111</v>
      </c>
      <c r="Z76" s="37">
        <v>1</v>
      </c>
      <c r="AA76" s="32">
        <v>0</v>
      </c>
      <c r="AB76" s="32">
        <v>0</v>
      </c>
      <c r="AC76" s="37" t="s">
        <v>469</v>
      </c>
      <c r="AD76" s="32">
        <v>33.086888888888907</v>
      </c>
      <c r="AE76" s="32">
        <v>1.75</v>
      </c>
      <c r="AF76" s="37">
        <v>5.2891041097178446E-2</v>
      </c>
      <c r="AG76" s="32">
        <v>0</v>
      </c>
      <c r="AH76" s="32">
        <v>0</v>
      </c>
      <c r="AI76" s="37" t="s">
        <v>469</v>
      </c>
      <c r="AJ76" s="32">
        <v>0</v>
      </c>
      <c r="AK76" s="32">
        <v>0</v>
      </c>
      <c r="AL76" s="37" t="s">
        <v>469</v>
      </c>
      <c r="AM76" t="s">
        <v>33</v>
      </c>
      <c r="AN76" s="34">
        <v>8</v>
      </c>
      <c r="AX76"/>
      <c r="AY76"/>
    </row>
    <row r="77" spans="1:51" x14ac:dyDescent="0.25">
      <c r="A77" t="s">
        <v>373</v>
      </c>
      <c r="B77" t="s">
        <v>103</v>
      </c>
      <c r="C77" t="s">
        <v>219</v>
      </c>
      <c r="D77" t="s">
        <v>291</v>
      </c>
      <c r="E77" s="32">
        <v>69.644444444444446</v>
      </c>
      <c r="F77" s="32">
        <v>239.9116666666666</v>
      </c>
      <c r="G77" s="32">
        <v>0</v>
      </c>
      <c r="H77" s="37">
        <v>0</v>
      </c>
      <c r="I77" s="32">
        <v>219.15611111111107</v>
      </c>
      <c r="J77" s="32">
        <v>0</v>
      </c>
      <c r="K77" s="37">
        <v>0</v>
      </c>
      <c r="L77" s="32">
        <v>59.403111111111087</v>
      </c>
      <c r="M77" s="32">
        <v>0</v>
      </c>
      <c r="N77" s="37">
        <v>0</v>
      </c>
      <c r="O77" s="32">
        <v>38.647555555555535</v>
      </c>
      <c r="P77" s="32">
        <v>0</v>
      </c>
      <c r="Q77" s="37">
        <v>0</v>
      </c>
      <c r="R77" s="32">
        <v>20.755555555555556</v>
      </c>
      <c r="S77" s="32">
        <v>0</v>
      </c>
      <c r="T77" s="37">
        <v>0</v>
      </c>
      <c r="U77" s="32">
        <v>0</v>
      </c>
      <c r="V77" s="32">
        <v>0</v>
      </c>
      <c r="W77" s="37" t="s">
        <v>469</v>
      </c>
      <c r="X77" s="32">
        <v>33.926555555555559</v>
      </c>
      <c r="Y77" s="32">
        <v>0</v>
      </c>
      <c r="Z77" s="37">
        <v>0</v>
      </c>
      <c r="AA77" s="32">
        <v>0</v>
      </c>
      <c r="AB77" s="32">
        <v>0</v>
      </c>
      <c r="AC77" s="37" t="s">
        <v>469</v>
      </c>
      <c r="AD77" s="32">
        <v>134.33433333333329</v>
      </c>
      <c r="AE77" s="32">
        <v>0</v>
      </c>
      <c r="AF77" s="37">
        <v>0</v>
      </c>
      <c r="AG77" s="32">
        <v>0</v>
      </c>
      <c r="AH77" s="32">
        <v>0</v>
      </c>
      <c r="AI77" s="37" t="s">
        <v>469</v>
      </c>
      <c r="AJ77" s="32">
        <v>12.247666666666669</v>
      </c>
      <c r="AK77" s="32">
        <v>0</v>
      </c>
      <c r="AL77" s="37">
        <v>0</v>
      </c>
      <c r="AM77" t="s">
        <v>0</v>
      </c>
      <c r="AN77" s="34">
        <v>8</v>
      </c>
      <c r="AX77"/>
      <c r="AY77"/>
    </row>
    <row r="78" spans="1:51" x14ac:dyDescent="0.25">
      <c r="A78" t="s">
        <v>373</v>
      </c>
      <c r="B78" t="s">
        <v>177</v>
      </c>
      <c r="C78" t="s">
        <v>225</v>
      </c>
      <c r="D78" t="s">
        <v>323</v>
      </c>
      <c r="E78" s="32">
        <v>33.6</v>
      </c>
      <c r="F78" s="32">
        <v>122.68755555555556</v>
      </c>
      <c r="G78" s="32">
        <v>22.873666666666665</v>
      </c>
      <c r="H78" s="37">
        <v>0.18643836013432494</v>
      </c>
      <c r="I78" s="32">
        <v>109.07922222222223</v>
      </c>
      <c r="J78" s="32">
        <v>22.873666666666665</v>
      </c>
      <c r="K78" s="37">
        <v>0.20969774261927873</v>
      </c>
      <c r="L78" s="32">
        <v>30.297777777777775</v>
      </c>
      <c r="M78" s="32">
        <v>0.13666666666666669</v>
      </c>
      <c r="N78" s="37">
        <v>4.5107818688572693E-3</v>
      </c>
      <c r="O78" s="32">
        <v>16.689444444444444</v>
      </c>
      <c r="P78" s="32">
        <v>0.13666666666666669</v>
      </c>
      <c r="Q78" s="37">
        <v>8.1888086282081163E-3</v>
      </c>
      <c r="R78" s="32">
        <v>8.0083333333333329</v>
      </c>
      <c r="S78" s="32">
        <v>0</v>
      </c>
      <c r="T78" s="37">
        <v>0</v>
      </c>
      <c r="U78" s="32">
        <v>5.6</v>
      </c>
      <c r="V78" s="32">
        <v>0</v>
      </c>
      <c r="W78" s="37">
        <v>0</v>
      </c>
      <c r="X78" s="32">
        <v>17.141666666666666</v>
      </c>
      <c r="Y78" s="32">
        <v>0</v>
      </c>
      <c r="Z78" s="37">
        <v>0</v>
      </c>
      <c r="AA78" s="32">
        <v>0</v>
      </c>
      <c r="AB78" s="32">
        <v>0</v>
      </c>
      <c r="AC78" s="37" t="s">
        <v>469</v>
      </c>
      <c r="AD78" s="32">
        <v>59.548111111111112</v>
      </c>
      <c r="AE78" s="32">
        <v>22.736999999999998</v>
      </c>
      <c r="AF78" s="37">
        <v>0.38182571328878795</v>
      </c>
      <c r="AG78" s="32">
        <v>2.7916666666666665</v>
      </c>
      <c r="AH78" s="32">
        <v>0</v>
      </c>
      <c r="AI78" s="37">
        <v>0</v>
      </c>
      <c r="AJ78" s="32">
        <v>12.908333333333333</v>
      </c>
      <c r="AK78" s="32">
        <v>0</v>
      </c>
      <c r="AL78" s="37">
        <v>0</v>
      </c>
      <c r="AM78" t="s">
        <v>76</v>
      </c>
      <c r="AN78" s="34">
        <v>8</v>
      </c>
      <c r="AX78"/>
      <c r="AY78"/>
    </row>
    <row r="79" spans="1:51" x14ac:dyDescent="0.25">
      <c r="A79" t="s">
        <v>373</v>
      </c>
      <c r="B79" t="s">
        <v>151</v>
      </c>
      <c r="C79" t="s">
        <v>247</v>
      </c>
      <c r="D79" t="s">
        <v>316</v>
      </c>
      <c r="E79" s="32">
        <v>38.244444444444447</v>
      </c>
      <c r="F79" s="32">
        <v>139.17633333333333</v>
      </c>
      <c r="G79" s="32">
        <v>54.359666666666669</v>
      </c>
      <c r="H79" s="37">
        <v>0.39058125303871111</v>
      </c>
      <c r="I79" s="32">
        <v>128.20966666666666</v>
      </c>
      <c r="J79" s="32">
        <v>54.359666666666669</v>
      </c>
      <c r="K79" s="37">
        <v>0.42399039074016781</v>
      </c>
      <c r="L79" s="32">
        <v>39.36</v>
      </c>
      <c r="M79" s="32">
        <v>5.6099999999999994</v>
      </c>
      <c r="N79" s="37">
        <v>0.14253048780487804</v>
      </c>
      <c r="O79" s="32">
        <v>28.393333333333331</v>
      </c>
      <c r="P79" s="32">
        <v>5.6099999999999994</v>
      </c>
      <c r="Q79" s="37">
        <v>0.1975815919229866</v>
      </c>
      <c r="R79" s="32">
        <v>5.6333333333333337</v>
      </c>
      <c r="S79" s="32">
        <v>0</v>
      </c>
      <c r="T79" s="37">
        <v>0</v>
      </c>
      <c r="U79" s="32">
        <v>5.333333333333333</v>
      </c>
      <c r="V79" s="32">
        <v>0</v>
      </c>
      <c r="W79" s="37">
        <v>0</v>
      </c>
      <c r="X79" s="32">
        <v>12.118444444444442</v>
      </c>
      <c r="Y79" s="32">
        <v>7.0184444444444445</v>
      </c>
      <c r="Z79" s="37">
        <v>0.57915390680872147</v>
      </c>
      <c r="AA79" s="32">
        <v>0</v>
      </c>
      <c r="AB79" s="32">
        <v>0</v>
      </c>
      <c r="AC79" s="37" t="s">
        <v>469</v>
      </c>
      <c r="AD79" s="32">
        <v>73.686777777777777</v>
      </c>
      <c r="AE79" s="32">
        <v>41.731222222222222</v>
      </c>
      <c r="AF79" s="37">
        <v>0.56633256984141589</v>
      </c>
      <c r="AG79" s="32">
        <v>9.3916666666666675</v>
      </c>
      <c r="AH79" s="32">
        <v>0</v>
      </c>
      <c r="AI79" s="37">
        <v>0</v>
      </c>
      <c r="AJ79" s="32">
        <v>4.6194444444444445</v>
      </c>
      <c r="AK79" s="32">
        <v>0</v>
      </c>
      <c r="AL79" s="37">
        <v>0</v>
      </c>
      <c r="AM79" t="s">
        <v>50</v>
      </c>
      <c r="AN79" s="34">
        <v>8</v>
      </c>
      <c r="AX79"/>
      <c r="AY79"/>
    </row>
    <row r="80" spans="1:51" x14ac:dyDescent="0.25">
      <c r="A80" t="s">
        <v>373</v>
      </c>
      <c r="B80" t="s">
        <v>109</v>
      </c>
      <c r="C80" t="s">
        <v>230</v>
      </c>
      <c r="D80" t="s">
        <v>288</v>
      </c>
      <c r="E80" s="32">
        <v>57.4</v>
      </c>
      <c r="F80" s="32">
        <v>189.58888888888885</v>
      </c>
      <c r="G80" s="32">
        <v>0</v>
      </c>
      <c r="H80" s="37">
        <v>0</v>
      </c>
      <c r="I80" s="32">
        <v>172.96666666666661</v>
      </c>
      <c r="J80" s="32">
        <v>0</v>
      </c>
      <c r="K80" s="37">
        <v>0</v>
      </c>
      <c r="L80" s="32">
        <v>43.444222222222209</v>
      </c>
      <c r="M80" s="32">
        <v>0</v>
      </c>
      <c r="N80" s="37">
        <v>0</v>
      </c>
      <c r="O80" s="32">
        <v>26.821999999999989</v>
      </c>
      <c r="P80" s="32">
        <v>0</v>
      </c>
      <c r="Q80" s="37">
        <v>0</v>
      </c>
      <c r="R80" s="32">
        <v>16.622222222222224</v>
      </c>
      <c r="S80" s="32">
        <v>0</v>
      </c>
      <c r="T80" s="37">
        <v>0</v>
      </c>
      <c r="U80" s="32">
        <v>0</v>
      </c>
      <c r="V80" s="32">
        <v>0</v>
      </c>
      <c r="W80" s="37" t="s">
        <v>469</v>
      </c>
      <c r="X80" s="32">
        <v>17.971666666666668</v>
      </c>
      <c r="Y80" s="32">
        <v>0</v>
      </c>
      <c r="Z80" s="37">
        <v>0</v>
      </c>
      <c r="AA80" s="32">
        <v>0</v>
      </c>
      <c r="AB80" s="32">
        <v>0</v>
      </c>
      <c r="AC80" s="37" t="s">
        <v>469</v>
      </c>
      <c r="AD80" s="32">
        <v>101.84144444444441</v>
      </c>
      <c r="AE80" s="32">
        <v>0</v>
      </c>
      <c r="AF80" s="37">
        <v>0</v>
      </c>
      <c r="AG80" s="32">
        <v>0</v>
      </c>
      <c r="AH80" s="32">
        <v>0</v>
      </c>
      <c r="AI80" s="37" t="s">
        <v>469</v>
      </c>
      <c r="AJ80" s="32">
        <v>26.331555555555546</v>
      </c>
      <c r="AK80" s="32">
        <v>0</v>
      </c>
      <c r="AL80" s="37">
        <v>0</v>
      </c>
      <c r="AM80" t="s">
        <v>6</v>
      </c>
      <c r="AN80" s="34">
        <v>8</v>
      </c>
      <c r="AX80"/>
      <c r="AY80"/>
    </row>
    <row r="81" spans="1:51" x14ac:dyDescent="0.25">
      <c r="A81" t="s">
        <v>373</v>
      </c>
      <c r="B81" t="s">
        <v>195</v>
      </c>
      <c r="C81" t="s">
        <v>275</v>
      </c>
      <c r="D81" t="s">
        <v>281</v>
      </c>
      <c r="E81" s="32">
        <v>55.355555555555554</v>
      </c>
      <c r="F81" s="32">
        <v>183.80466666666666</v>
      </c>
      <c r="G81" s="32">
        <v>0</v>
      </c>
      <c r="H81" s="37">
        <v>0</v>
      </c>
      <c r="I81" s="32">
        <v>167.18522222222222</v>
      </c>
      <c r="J81" s="32">
        <v>0</v>
      </c>
      <c r="K81" s="37">
        <v>0</v>
      </c>
      <c r="L81" s="32">
        <v>40.60755555555555</v>
      </c>
      <c r="M81" s="32">
        <v>0</v>
      </c>
      <c r="N81" s="37">
        <v>0</v>
      </c>
      <c r="O81" s="32">
        <v>23.988111111111103</v>
      </c>
      <c r="P81" s="32">
        <v>0</v>
      </c>
      <c r="Q81" s="37">
        <v>0</v>
      </c>
      <c r="R81" s="32">
        <v>11.508333333333333</v>
      </c>
      <c r="S81" s="32">
        <v>0</v>
      </c>
      <c r="T81" s="37">
        <v>0</v>
      </c>
      <c r="U81" s="32">
        <v>5.1111111111111107</v>
      </c>
      <c r="V81" s="32">
        <v>0</v>
      </c>
      <c r="W81" s="37">
        <v>0</v>
      </c>
      <c r="X81" s="32">
        <v>12.781888888888888</v>
      </c>
      <c r="Y81" s="32">
        <v>0</v>
      </c>
      <c r="Z81" s="37">
        <v>0</v>
      </c>
      <c r="AA81" s="32">
        <v>0</v>
      </c>
      <c r="AB81" s="32">
        <v>0</v>
      </c>
      <c r="AC81" s="37" t="s">
        <v>469</v>
      </c>
      <c r="AD81" s="32">
        <v>120.88133333333333</v>
      </c>
      <c r="AE81" s="32">
        <v>0</v>
      </c>
      <c r="AF81" s="37">
        <v>0</v>
      </c>
      <c r="AG81" s="32">
        <v>0</v>
      </c>
      <c r="AH81" s="32">
        <v>0</v>
      </c>
      <c r="AI81" s="37" t="s">
        <v>469</v>
      </c>
      <c r="AJ81" s="32">
        <v>9.5338888888888906</v>
      </c>
      <c r="AK81" s="32">
        <v>0</v>
      </c>
      <c r="AL81" s="37">
        <v>0</v>
      </c>
      <c r="AM81" t="s">
        <v>94</v>
      </c>
      <c r="AN81" s="34">
        <v>8</v>
      </c>
      <c r="AX81"/>
      <c r="AY81"/>
    </row>
    <row r="82" spans="1:51" x14ac:dyDescent="0.25">
      <c r="A82" t="s">
        <v>373</v>
      </c>
      <c r="B82" t="s">
        <v>193</v>
      </c>
      <c r="C82" t="s">
        <v>273</v>
      </c>
      <c r="D82" t="s">
        <v>330</v>
      </c>
      <c r="E82" s="32">
        <v>43.277777777777779</v>
      </c>
      <c r="F82" s="32">
        <v>163.51488888888892</v>
      </c>
      <c r="G82" s="32">
        <v>0.91377777777777602</v>
      </c>
      <c r="H82" s="37">
        <v>5.5883460153815304E-3</v>
      </c>
      <c r="I82" s="32">
        <v>149.46511111111113</v>
      </c>
      <c r="J82" s="32">
        <v>0</v>
      </c>
      <c r="K82" s="37">
        <v>0</v>
      </c>
      <c r="L82" s="32">
        <v>45.392000000000017</v>
      </c>
      <c r="M82" s="32">
        <v>0.91377777777777602</v>
      </c>
      <c r="N82" s="37">
        <v>2.0130811107194564E-2</v>
      </c>
      <c r="O82" s="32">
        <v>31.34222222222223</v>
      </c>
      <c r="P82" s="32">
        <v>0</v>
      </c>
      <c r="Q82" s="37">
        <v>0</v>
      </c>
      <c r="R82" s="32">
        <v>8.3608888888888995</v>
      </c>
      <c r="S82" s="32">
        <v>0.91377777777777602</v>
      </c>
      <c r="T82" s="37">
        <v>0.10929194131405451</v>
      </c>
      <c r="U82" s="32">
        <v>5.6888888888888891</v>
      </c>
      <c r="V82" s="32">
        <v>0</v>
      </c>
      <c r="W82" s="37">
        <v>0</v>
      </c>
      <c r="X82" s="32">
        <v>7.089666666666667</v>
      </c>
      <c r="Y82" s="32">
        <v>0</v>
      </c>
      <c r="Z82" s="37">
        <v>0</v>
      </c>
      <c r="AA82" s="32">
        <v>0</v>
      </c>
      <c r="AB82" s="32">
        <v>0</v>
      </c>
      <c r="AC82" s="37" t="s">
        <v>469</v>
      </c>
      <c r="AD82" s="32">
        <v>95.444333333333347</v>
      </c>
      <c r="AE82" s="32">
        <v>0</v>
      </c>
      <c r="AF82" s="37">
        <v>0</v>
      </c>
      <c r="AG82" s="32">
        <v>0</v>
      </c>
      <c r="AH82" s="32">
        <v>0</v>
      </c>
      <c r="AI82" s="37" t="s">
        <v>469</v>
      </c>
      <c r="AJ82" s="32">
        <v>15.588888888888887</v>
      </c>
      <c r="AK82" s="32">
        <v>0</v>
      </c>
      <c r="AL82" s="37">
        <v>0</v>
      </c>
      <c r="AM82" t="s">
        <v>92</v>
      </c>
      <c r="AN82" s="34">
        <v>8</v>
      </c>
      <c r="AX82"/>
      <c r="AY82"/>
    </row>
    <row r="83" spans="1:51" x14ac:dyDescent="0.25">
      <c r="A83" t="s">
        <v>373</v>
      </c>
      <c r="B83" t="s">
        <v>190</v>
      </c>
      <c r="C83" t="s">
        <v>271</v>
      </c>
      <c r="D83" t="s">
        <v>329</v>
      </c>
      <c r="E83" s="32">
        <v>29.222222222222221</v>
      </c>
      <c r="F83" s="32">
        <v>124.46388888888889</v>
      </c>
      <c r="G83" s="32">
        <v>4.4555555555555557</v>
      </c>
      <c r="H83" s="37">
        <v>3.5797977994509789E-2</v>
      </c>
      <c r="I83" s="32">
        <v>109.30555555555556</v>
      </c>
      <c r="J83" s="32">
        <v>4.4555555555555557</v>
      </c>
      <c r="K83" s="37">
        <v>4.0762388818297329E-2</v>
      </c>
      <c r="L83" s="32">
        <v>33.358333333333334</v>
      </c>
      <c r="M83" s="32">
        <v>0</v>
      </c>
      <c r="N83" s="37">
        <v>0</v>
      </c>
      <c r="O83" s="32">
        <v>18.2</v>
      </c>
      <c r="P83" s="32">
        <v>0</v>
      </c>
      <c r="Q83" s="37">
        <v>0</v>
      </c>
      <c r="R83" s="32">
        <v>9.7361111111111107</v>
      </c>
      <c r="S83" s="32">
        <v>0</v>
      </c>
      <c r="T83" s="37">
        <v>0</v>
      </c>
      <c r="U83" s="32">
        <v>5.4222222222222225</v>
      </c>
      <c r="V83" s="32">
        <v>0</v>
      </c>
      <c r="W83" s="37">
        <v>0</v>
      </c>
      <c r="X83" s="32">
        <v>19.802777777777777</v>
      </c>
      <c r="Y83" s="32">
        <v>4.4555555555555557</v>
      </c>
      <c r="Z83" s="37">
        <v>0.22499649319680182</v>
      </c>
      <c r="AA83" s="32">
        <v>0</v>
      </c>
      <c r="AB83" s="32">
        <v>0</v>
      </c>
      <c r="AC83" s="37" t="s">
        <v>469</v>
      </c>
      <c r="AD83" s="32">
        <v>69.019444444444446</v>
      </c>
      <c r="AE83" s="32">
        <v>0</v>
      </c>
      <c r="AF83" s="37">
        <v>0</v>
      </c>
      <c r="AG83" s="32">
        <v>0</v>
      </c>
      <c r="AH83" s="32">
        <v>0</v>
      </c>
      <c r="AI83" s="37" t="s">
        <v>469</v>
      </c>
      <c r="AJ83" s="32">
        <v>2.2833333333333332</v>
      </c>
      <c r="AK83" s="32">
        <v>0</v>
      </c>
      <c r="AL83" s="37">
        <v>0</v>
      </c>
      <c r="AM83" t="s">
        <v>89</v>
      </c>
      <c r="AN83" s="34">
        <v>8</v>
      </c>
      <c r="AX83"/>
      <c r="AY83"/>
    </row>
    <row r="84" spans="1:51" x14ac:dyDescent="0.25">
      <c r="A84" t="s">
        <v>373</v>
      </c>
      <c r="B84" t="s">
        <v>191</v>
      </c>
      <c r="C84" t="s">
        <v>241</v>
      </c>
      <c r="D84" t="s">
        <v>309</v>
      </c>
      <c r="E84" s="32">
        <v>48.2</v>
      </c>
      <c r="F84" s="32">
        <v>221.62</v>
      </c>
      <c r="G84" s="32">
        <v>0</v>
      </c>
      <c r="H84" s="37">
        <v>0</v>
      </c>
      <c r="I84" s="32">
        <v>197.89666666666665</v>
      </c>
      <c r="J84" s="32">
        <v>0</v>
      </c>
      <c r="K84" s="37">
        <v>0</v>
      </c>
      <c r="L84" s="32">
        <v>64.34</v>
      </c>
      <c r="M84" s="32">
        <v>0</v>
      </c>
      <c r="N84" s="37">
        <v>0</v>
      </c>
      <c r="O84" s="32">
        <v>43.80222222222222</v>
      </c>
      <c r="P84" s="32">
        <v>0</v>
      </c>
      <c r="Q84" s="37">
        <v>0</v>
      </c>
      <c r="R84" s="32">
        <v>20.53777777777778</v>
      </c>
      <c r="S84" s="32">
        <v>0</v>
      </c>
      <c r="T84" s="37">
        <v>0</v>
      </c>
      <c r="U84" s="32">
        <v>0</v>
      </c>
      <c r="V84" s="32">
        <v>0</v>
      </c>
      <c r="W84" s="37" t="s">
        <v>469</v>
      </c>
      <c r="X84" s="32">
        <v>0</v>
      </c>
      <c r="Y84" s="32">
        <v>0</v>
      </c>
      <c r="Z84" s="37" t="s">
        <v>469</v>
      </c>
      <c r="AA84" s="32">
        <v>3.1855555555555575</v>
      </c>
      <c r="AB84" s="32">
        <v>0</v>
      </c>
      <c r="AC84" s="37">
        <v>0</v>
      </c>
      <c r="AD84" s="32">
        <v>154.09444444444443</v>
      </c>
      <c r="AE84" s="32">
        <v>0</v>
      </c>
      <c r="AF84" s="37">
        <v>0</v>
      </c>
      <c r="AG84" s="32">
        <v>0</v>
      </c>
      <c r="AH84" s="32">
        <v>0</v>
      </c>
      <c r="AI84" s="37" t="s">
        <v>469</v>
      </c>
      <c r="AJ84" s="32">
        <v>0</v>
      </c>
      <c r="AK84" s="32">
        <v>0</v>
      </c>
      <c r="AL84" s="37" t="s">
        <v>469</v>
      </c>
      <c r="AM84" t="s">
        <v>90</v>
      </c>
      <c r="AN84" s="34">
        <v>8</v>
      </c>
      <c r="AX84"/>
      <c r="AY84"/>
    </row>
    <row r="85" spans="1:51" x14ac:dyDescent="0.25">
      <c r="A85" t="s">
        <v>373</v>
      </c>
      <c r="B85" t="s">
        <v>141</v>
      </c>
      <c r="C85" t="s">
        <v>204</v>
      </c>
      <c r="D85" t="s">
        <v>311</v>
      </c>
      <c r="E85" s="32">
        <v>49.233333333333334</v>
      </c>
      <c r="F85" s="32">
        <v>197.46944444444443</v>
      </c>
      <c r="G85" s="32">
        <v>0</v>
      </c>
      <c r="H85" s="37">
        <v>0</v>
      </c>
      <c r="I85" s="32">
        <v>192.27499999999998</v>
      </c>
      <c r="J85" s="32">
        <v>0</v>
      </c>
      <c r="K85" s="37">
        <v>0</v>
      </c>
      <c r="L85" s="32">
        <v>18.941666666666666</v>
      </c>
      <c r="M85" s="32">
        <v>0</v>
      </c>
      <c r="N85" s="37">
        <v>0</v>
      </c>
      <c r="O85" s="32">
        <v>13.747222222222222</v>
      </c>
      <c r="P85" s="32">
        <v>0</v>
      </c>
      <c r="Q85" s="37">
        <v>0</v>
      </c>
      <c r="R85" s="32">
        <v>0</v>
      </c>
      <c r="S85" s="32">
        <v>0</v>
      </c>
      <c r="T85" s="37" t="s">
        <v>469</v>
      </c>
      <c r="U85" s="32">
        <v>5.1944444444444446</v>
      </c>
      <c r="V85" s="32">
        <v>0</v>
      </c>
      <c r="W85" s="37">
        <v>0</v>
      </c>
      <c r="X85" s="32">
        <v>24.066666666666663</v>
      </c>
      <c r="Y85" s="32">
        <v>0</v>
      </c>
      <c r="Z85" s="37">
        <v>0</v>
      </c>
      <c r="AA85" s="32">
        <v>0</v>
      </c>
      <c r="AB85" s="32">
        <v>0</v>
      </c>
      <c r="AC85" s="37" t="s">
        <v>469</v>
      </c>
      <c r="AD85" s="32">
        <v>98.233333333333334</v>
      </c>
      <c r="AE85" s="32">
        <v>0</v>
      </c>
      <c r="AF85" s="37">
        <v>0</v>
      </c>
      <c r="AG85" s="32">
        <v>21.844444444444445</v>
      </c>
      <c r="AH85" s="32">
        <v>0</v>
      </c>
      <c r="AI85" s="37">
        <v>0</v>
      </c>
      <c r="AJ85" s="32">
        <v>34.383333333333333</v>
      </c>
      <c r="AK85" s="32">
        <v>0</v>
      </c>
      <c r="AL85" s="37">
        <v>0</v>
      </c>
      <c r="AM85" t="s">
        <v>39</v>
      </c>
      <c r="AN85" s="34">
        <v>8</v>
      </c>
      <c r="AX85"/>
      <c r="AY85"/>
    </row>
    <row r="86" spans="1:51" x14ac:dyDescent="0.25">
      <c r="A86" t="s">
        <v>373</v>
      </c>
      <c r="B86" t="s">
        <v>117</v>
      </c>
      <c r="C86" t="s">
        <v>233</v>
      </c>
      <c r="D86" t="s">
        <v>282</v>
      </c>
      <c r="E86" s="32">
        <v>72.611111111111114</v>
      </c>
      <c r="F86" s="32">
        <v>239.95844444444447</v>
      </c>
      <c r="G86" s="32">
        <v>12.348777777777777</v>
      </c>
      <c r="H86" s="37">
        <v>5.1462151316940978E-2</v>
      </c>
      <c r="I86" s="32">
        <v>219.75111111111113</v>
      </c>
      <c r="J86" s="32">
        <v>12.348777777777777</v>
      </c>
      <c r="K86" s="37">
        <v>5.6194381522530527E-2</v>
      </c>
      <c r="L86" s="32">
        <v>41.079444444444448</v>
      </c>
      <c r="M86" s="32">
        <v>2.8127777777777774</v>
      </c>
      <c r="N86" s="37">
        <v>6.8471660603437762E-2</v>
      </c>
      <c r="O86" s="32">
        <v>25.570555555555561</v>
      </c>
      <c r="P86" s="32">
        <v>2.8127777777777774</v>
      </c>
      <c r="Q86" s="37">
        <v>0.11000065179133983</v>
      </c>
      <c r="R86" s="32">
        <v>11.270000000000001</v>
      </c>
      <c r="S86" s="32">
        <v>0</v>
      </c>
      <c r="T86" s="37">
        <v>0</v>
      </c>
      <c r="U86" s="32">
        <v>4.2388888888888889</v>
      </c>
      <c r="V86" s="32">
        <v>0</v>
      </c>
      <c r="W86" s="37">
        <v>0</v>
      </c>
      <c r="X86" s="32">
        <v>26.422888888888878</v>
      </c>
      <c r="Y86" s="32">
        <v>6.7833333333333332</v>
      </c>
      <c r="Z86" s="37">
        <v>0.25672186572247979</v>
      </c>
      <c r="AA86" s="32">
        <v>4.698444444444446</v>
      </c>
      <c r="AB86" s="32">
        <v>0</v>
      </c>
      <c r="AC86" s="37">
        <v>0</v>
      </c>
      <c r="AD86" s="32">
        <v>144.63400000000004</v>
      </c>
      <c r="AE86" s="32">
        <v>2.7526666666666668</v>
      </c>
      <c r="AF86" s="37">
        <v>1.9031947306073715E-2</v>
      </c>
      <c r="AG86" s="32">
        <v>0.86322222222222222</v>
      </c>
      <c r="AH86" s="32">
        <v>0</v>
      </c>
      <c r="AI86" s="37">
        <v>0</v>
      </c>
      <c r="AJ86" s="32">
        <v>22.260444444444442</v>
      </c>
      <c r="AK86" s="32">
        <v>0</v>
      </c>
      <c r="AL86" s="37">
        <v>0</v>
      </c>
      <c r="AM86" t="s">
        <v>14</v>
      </c>
      <c r="AN86" s="34">
        <v>8</v>
      </c>
      <c r="AX86"/>
      <c r="AY86"/>
    </row>
    <row r="87" spans="1:51" x14ac:dyDescent="0.25">
      <c r="A87" t="s">
        <v>373</v>
      </c>
      <c r="B87" t="s">
        <v>180</v>
      </c>
      <c r="C87" t="s">
        <v>226</v>
      </c>
      <c r="D87" t="s">
        <v>285</v>
      </c>
      <c r="E87" s="32">
        <v>48.211111111111109</v>
      </c>
      <c r="F87" s="32">
        <v>116.05488888888891</v>
      </c>
      <c r="G87" s="32">
        <v>25.689666666666668</v>
      </c>
      <c r="H87" s="37">
        <v>0.22135790152935295</v>
      </c>
      <c r="I87" s="32">
        <v>112.25733333333335</v>
      </c>
      <c r="J87" s="32">
        <v>25.689666666666668</v>
      </c>
      <c r="K87" s="37">
        <v>0.22884622237003074</v>
      </c>
      <c r="L87" s="32">
        <v>19.29922222222222</v>
      </c>
      <c r="M87" s="32">
        <v>5.3444444444444441</v>
      </c>
      <c r="N87" s="37">
        <v>0.27692537983683857</v>
      </c>
      <c r="O87" s="32">
        <v>15.501666666666663</v>
      </c>
      <c r="P87" s="32">
        <v>5.3444444444444441</v>
      </c>
      <c r="Q87" s="37">
        <v>0.34476579579256716</v>
      </c>
      <c r="R87" s="32">
        <v>3.7975555555555554</v>
      </c>
      <c r="S87" s="32">
        <v>0</v>
      </c>
      <c r="T87" s="37">
        <v>0</v>
      </c>
      <c r="U87" s="32">
        <v>0</v>
      </c>
      <c r="V87" s="32">
        <v>0</v>
      </c>
      <c r="W87" s="37" t="s">
        <v>469</v>
      </c>
      <c r="X87" s="32">
        <v>11.806444444444443</v>
      </c>
      <c r="Y87" s="32">
        <v>0</v>
      </c>
      <c r="Z87" s="37">
        <v>0</v>
      </c>
      <c r="AA87" s="32">
        <v>0</v>
      </c>
      <c r="AB87" s="32">
        <v>0</v>
      </c>
      <c r="AC87" s="37" t="s">
        <v>469</v>
      </c>
      <c r="AD87" s="32">
        <v>75.749333333333354</v>
      </c>
      <c r="AE87" s="32">
        <v>20.345222222222223</v>
      </c>
      <c r="AF87" s="37">
        <v>0.26858615550705245</v>
      </c>
      <c r="AG87" s="32">
        <v>9.1998888888888857</v>
      </c>
      <c r="AH87" s="32">
        <v>0</v>
      </c>
      <c r="AI87" s="37">
        <v>0</v>
      </c>
      <c r="AJ87" s="32">
        <v>0</v>
      </c>
      <c r="AK87" s="32">
        <v>0</v>
      </c>
      <c r="AL87" s="37" t="s">
        <v>469</v>
      </c>
      <c r="AM87" t="s">
        <v>79</v>
      </c>
      <c r="AN87" s="34">
        <v>8</v>
      </c>
      <c r="AX87"/>
      <c r="AY87"/>
    </row>
    <row r="88" spans="1:51" x14ac:dyDescent="0.25">
      <c r="A88" t="s">
        <v>373</v>
      </c>
      <c r="B88" t="s">
        <v>183</v>
      </c>
      <c r="C88" t="s">
        <v>223</v>
      </c>
      <c r="D88" t="s">
        <v>310</v>
      </c>
      <c r="E88" s="32">
        <v>23.922222222222221</v>
      </c>
      <c r="F88" s="32">
        <v>82.587555555555554</v>
      </c>
      <c r="G88" s="32">
        <v>12.065333333333331</v>
      </c>
      <c r="H88" s="37">
        <v>0.14609142082207702</v>
      </c>
      <c r="I88" s="32">
        <v>75.74755555555555</v>
      </c>
      <c r="J88" s="32">
        <v>12.065333333333331</v>
      </c>
      <c r="K88" s="37">
        <v>0.15928346789335335</v>
      </c>
      <c r="L88" s="32">
        <v>20.07277777777778</v>
      </c>
      <c r="M88" s="32">
        <v>5.2716666666666656</v>
      </c>
      <c r="N88" s="37">
        <v>0.26262766045777858</v>
      </c>
      <c r="O88" s="32">
        <v>14.681666666666668</v>
      </c>
      <c r="P88" s="32">
        <v>5.2716666666666656</v>
      </c>
      <c r="Q88" s="37">
        <v>0.35906459302985572</v>
      </c>
      <c r="R88" s="32">
        <v>0</v>
      </c>
      <c r="S88" s="32">
        <v>0</v>
      </c>
      <c r="T88" s="37" t="s">
        <v>469</v>
      </c>
      <c r="U88" s="32">
        <v>5.3911111111111119</v>
      </c>
      <c r="V88" s="32">
        <v>0</v>
      </c>
      <c r="W88" s="37">
        <v>0</v>
      </c>
      <c r="X88" s="32">
        <v>10.605555555555554</v>
      </c>
      <c r="Y88" s="32">
        <v>0</v>
      </c>
      <c r="Z88" s="37">
        <v>0</v>
      </c>
      <c r="AA88" s="32">
        <v>1.4488888888888887</v>
      </c>
      <c r="AB88" s="32">
        <v>0</v>
      </c>
      <c r="AC88" s="37">
        <v>0</v>
      </c>
      <c r="AD88" s="32">
        <v>49.155888888888889</v>
      </c>
      <c r="AE88" s="32">
        <v>6.7936666666666659</v>
      </c>
      <c r="AF88" s="37">
        <v>0.13820656731532108</v>
      </c>
      <c r="AG88" s="32">
        <v>1.3044444444444443</v>
      </c>
      <c r="AH88" s="32">
        <v>0</v>
      </c>
      <c r="AI88" s="37">
        <v>0</v>
      </c>
      <c r="AJ88" s="32">
        <v>0</v>
      </c>
      <c r="AK88" s="32">
        <v>0</v>
      </c>
      <c r="AL88" s="37" t="s">
        <v>469</v>
      </c>
      <c r="AM88" t="s">
        <v>82</v>
      </c>
      <c r="AN88" s="34">
        <v>8</v>
      </c>
      <c r="AX88"/>
      <c r="AY88"/>
    </row>
    <row r="89" spans="1:51" x14ac:dyDescent="0.25">
      <c r="A89" t="s">
        <v>373</v>
      </c>
      <c r="B89" t="s">
        <v>156</v>
      </c>
      <c r="C89" t="s">
        <v>208</v>
      </c>
      <c r="D89" t="s">
        <v>310</v>
      </c>
      <c r="E89" s="32">
        <v>28.077777777777779</v>
      </c>
      <c r="F89" s="32">
        <v>90.549111111111102</v>
      </c>
      <c r="G89" s="32">
        <v>8.5566666666666666</v>
      </c>
      <c r="H89" s="37">
        <v>9.4497522523075264E-2</v>
      </c>
      <c r="I89" s="32">
        <v>84.86022222222222</v>
      </c>
      <c r="J89" s="32">
        <v>8.5566666666666666</v>
      </c>
      <c r="K89" s="37">
        <v>0.10083248007835106</v>
      </c>
      <c r="L89" s="32">
        <v>16.802333333333333</v>
      </c>
      <c r="M89" s="32">
        <v>2.5052222222222222</v>
      </c>
      <c r="N89" s="37">
        <v>0.14909966208396983</v>
      </c>
      <c r="O89" s="32">
        <v>11.113444444444445</v>
      </c>
      <c r="P89" s="32">
        <v>2.5052222222222222</v>
      </c>
      <c r="Q89" s="37">
        <v>0.22542266124113935</v>
      </c>
      <c r="R89" s="32">
        <v>0</v>
      </c>
      <c r="S89" s="32">
        <v>0</v>
      </c>
      <c r="T89" s="37" t="s">
        <v>469</v>
      </c>
      <c r="U89" s="32">
        <v>5.6888888888888891</v>
      </c>
      <c r="V89" s="32">
        <v>0</v>
      </c>
      <c r="W89" s="37">
        <v>0</v>
      </c>
      <c r="X89" s="32">
        <v>16.34922222222222</v>
      </c>
      <c r="Y89" s="32">
        <v>0</v>
      </c>
      <c r="Z89" s="37">
        <v>0</v>
      </c>
      <c r="AA89" s="32">
        <v>0</v>
      </c>
      <c r="AB89" s="32">
        <v>0</v>
      </c>
      <c r="AC89" s="37" t="s">
        <v>469</v>
      </c>
      <c r="AD89" s="32">
        <v>56.29688888888888</v>
      </c>
      <c r="AE89" s="32">
        <v>6.051444444444444</v>
      </c>
      <c r="AF89" s="37">
        <v>0.1074916316670351</v>
      </c>
      <c r="AG89" s="32">
        <v>1.1006666666666667</v>
      </c>
      <c r="AH89" s="32">
        <v>0</v>
      </c>
      <c r="AI89" s="37">
        <v>0</v>
      </c>
      <c r="AJ89" s="32">
        <v>0</v>
      </c>
      <c r="AK89" s="32">
        <v>0</v>
      </c>
      <c r="AL89" s="37" t="s">
        <v>469</v>
      </c>
      <c r="AM89" t="s">
        <v>55</v>
      </c>
      <c r="AN89" s="34">
        <v>8</v>
      </c>
      <c r="AX89"/>
      <c r="AY89"/>
    </row>
    <row r="90" spans="1:51" x14ac:dyDescent="0.25">
      <c r="A90" t="s">
        <v>373</v>
      </c>
      <c r="B90" t="s">
        <v>163</v>
      </c>
      <c r="C90" t="s">
        <v>257</v>
      </c>
      <c r="D90" t="s">
        <v>281</v>
      </c>
      <c r="E90" s="32">
        <v>53.133333333333333</v>
      </c>
      <c r="F90" s="32">
        <v>223.33611111111114</v>
      </c>
      <c r="G90" s="32">
        <v>81.716222222222228</v>
      </c>
      <c r="H90" s="37">
        <v>0.36588898148032983</v>
      </c>
      <c r="I90" s="32">
        <v>211.27577777777779</v>
      </c>
      <c r="J90" s="32">
        <v>81.716222222222228</v>
      </c>
      <c r="K90" s="37">
        <v>0.38677515748242686</v>
      </c>
      <c r="L90" s="32">
        <v>36.988222222222227</v>
      </c>
      <c r="M90" s="32">
        <v>1.82</v>
      </c>
      <c r="N90" s="37">
        <v>4.9204851994929313E-2</v>
      </c>
      <c r="O90" s="32">
        <v>27.022333333333336</v>
      </c>
      <c r="P90" s="32">
        <v>1.82</v>
      </c>
      <c r="Q90" s="37">
        <v>6.7351696744667983E-2</v>
      </c>
      <c r="R90" s="32">
        <v>4.8742222222222225</v>
      </c>
      <c r="S90" s="32">
        <v>0</v>
      </c>
      <c r="T90" s="37">
        <v>0</v>
      </c>
      <c r="U90" s="32">
        <v>5.0916666666666668</v>
      </c>
      <c r="V90" s="32">
        <v>0</v>
      </c>
      <c r="W90" s="37">
        <v>0</v>
      </c>
      <c r="X90" s="32">
        <v>31.457000000000011</v>
      </c>
      <c r="Y90" s="32">
        <v>10.213888888888889</v>
      </c>
      <c r="Z90" s="37">
        <v>0.32469367355084355</v>
      </c>
      <c r="AA90" s="32">
        <v>2.0944444444444446</v>
      </c>
      <c r="AB90" s="32">
        <v>0</v>
      </c>
      <c r="AC90" s="37">
        <v>0</v>
      </c>
      <c r="AD90" s="32">
        <v>150.83755555555555</v>
      </c>
      <c r="AE90" s="32">
        <v>69.682333333333332</v>
      </c>
      <c r="AF90" s="37">
        <v>0.46196938870219473</v>
      </c>
      <c r="AG90" s="32">
        <v>1.9588888888888891</v>
      </c>
      <c r="AH90" s="32">
        <v>0</v>
      </c>
      <c r="AI90" s="37">
        <v>0</v>
      </c>
      <c r="AJ90" s="32">
        <v>0</v>
      </c>
      <c r="AK90" s="32">
        <v>0</v>
      </c>
      <c r="AL90" s="37" t="s">
        <v>469</v>
      </c>
      <c r="AM90" t="s">
        <v>62</v>
      </c>
      <c r="AN90" s="34">
        <v>8</v>
      </c>
      <c r="AX90"/>
      <c r="AY90"/>
    </row>
    <row r="91" spans="1:51" x14ac:dyDescent="0.25">
      <c r="A91" t="s">
        <v>373</v>
      </c>
      <c r="B91" t="s">
        <v>112</v>
      </c>
      <c r="C91" t="s">
        <v>231</v>
      </c>
      <c r="D91" t="s">
        <v>300</v>
      </c>
      <c r="E91" s="32">
        <v>36.322222222222223</v>
      </c>
      <c r="F91" s="32">
        <v>125.47155555555557</v>
      </c>
      <c r="G91" s="32">
        <v>4.5277777777777777</v>
      </c>
      <c r="H91" s="37">
        <v>3.6086089454537722E-2</v>
      </c>
      <c r="I91" s="32">
        <v>118.47955555555556</v>
      </c>
      <c r="J91" s="32">
        <v>3.1555555555555554</v>
      </c>
      <c r="K91" s="37">
        <v>2.6633755847234777E-2</v>
      </c>
      <c r="L91" s="32">
        <v>21.6</v>
      </c>
      <c r="M91" s="32">
        <v>0</v>
      </c>
      <c r="N91" s="37">
        <v>0</v>
      </c>
      <c r="O91" s="32">
        <v>16</v>
      </c>
      <c r="P91" s="32">
        <v>0</v>
      </c>
      <c r="Q91" s="37">
        <v>0</v>
      </c>
      <c r="R91" s="32">
        <v>0</v>
      </c>
      <c r="S91" s="32">
        <v>0</v>
      </c>
      <c r="T91" s="37" t="s">
        <v>469</v>
      </c>
      <c r="U91" s="32">
        <v>5.6</v>
      </c>
      <c r="V91" s="32">
        <v>0</v>
      </c>
      <c r="W91" s="37">
        <v>0</v>
      </c>
      <c r="X91" s="32">
        <v>23.760000000000005</v>
      </c>
      <c r="Y91" s="32">
        <v>0</v>
      </c>
      <c r="Z91" s="37">
        <v>0</v>
      </c>
      <c r="AA91" s="32">
        <v>1.3919999999999999</v>
      </c>
      <c r="AB91" s="32">
        <v>1.3722222222222222</v>
      </c>
      <c r="AC91" s="37">
        <v>0.98579182630906781</v>
      </c>
      <c r="AD91" s="32">
        <v>71.482777777777784</v>
      </c>
      <c r="AE91" s="32">
        <v>3.1555555555555554</v>
      </c>
      <c r="AF91" s="37">
        <v>4.4144277176320634E-2</v>
      </c>
      <c r="AG91" s="32">
        <v>1.7211111111111113</v>
      </c>
      <c r="AH91" s="32">
        <v>0</v>
      </c>
      <c r="AI91" s="37">
        <v>0</v>
      </c>
      <c r="AJ91" s="32">
        <v>5.5156666666666654</v>
      </c>
      <c r="AK91" s="32">
        <v>0</v>
      </c>
      <c r="AL91" s="37">
        <v>0</v>
      </c>
      <c r="AM91" t="s">
        <v>9</v>
      </c>
      <c r="AN91" s="34">
        <v>8</v>
      </c>
      <c r="AX91"/>
      <c r="AY91"/>
    </row>
    <row r="92" spans="1:51" x14ac:dyDescent="0.25">
      <c r="A92" t="s">
        <v>373</v>
      </c>
      <c r="B92" t="s">
        <v>149</v>
      </c>
      <c r="C92" t="s">
        <v>222</v>
      </c>
      <c r="D92" t="s">
        <v>314</v>
      </c>
      <c r="E92" s="32">
        <v>72.711111111111109</v>
      </c>
      <c r="F92" s="32">
        <v>281.02788888888892</v>
      </c>
      <c r="G92" s="32">
        <v>43.617555555555569</v>
      </c>
      <c r="H92" s="37">
        <v>0.15520721351894298</v>
      </c>
      <c r="I92" s="32">
        <v>258.84933333333333</v>
      </c>
      <c r="J92" s="32">
        <v>43.617555555555569</v>
      </c>
      <c r="K92" s="37">
        <v>0.1685055742422448</v>
      </c>
      <c r="L92" s="32">
        <v>58.26888888888891</v>
      </c>
      <c r="M92" s="32">
        <v>1.4467777777777775</v>
      </c>
      <c r="N92" s="37">
        <v>2.4829335265626775E-2</v>
      </c>
      <c r="O92" s="32">
        <v>36.090333333333348</v>
      </c>
      <c r="P92" s="32">
        <v>1.4467777777777775</v>
      </c>
      <c r="Q92" s="37">
        <v>4.0087681219655592E-2</v>
      </c>
      <c r="R92" s="32">
        <v>22.178555555555565</v>
      </c>
      <c r="S92" s="32">
        <v>0</v>
      </c>
      <c r="T92" s="37">
        <v>0</v>
      </c>
      <c r="U92" s="32">
        <v>0</v>
      </c>
      <c r="V92" s="32">
        <v>0</v>
      </c>
      <c r="W92" s="37" t="s">
        <v>469</v>
      </c>
      <c r="X92" s="32">
        <v>25.15066666666667</v>
      </c>
      <c r="Y92" s="32">
        <v>11.555111111111112</v>
      </c>
      <c r="Z92" s="37">
        <v>0.45943557935287771</v>
      </c>
      <c r="AA92" s="32">
        <v>0</v>
      </c>
      <c r="AB92" s="32">
        <v>0</v>
      </c>
      <c r="AC92" s="37" t="s">
        <v>469</v>
      </c>
      <c r="AD92" s="32">
        <v>135.73366666666666</v>
      </c>
      <c r="AE92" s="32">
        <v>30.615666666666677</v>
      </c>
      <c r="AF92" s="37">
        <v>0.22555691169717174</v>
      </c>
      <c r="AG92" s="32">
        <v>12.975555555555555</v>
      </c>
      <c r="AH92" s="32">
        <v>0</v>
      </c>
      <c r="AI92" s="37">
        <v>0</v>
      </c>
      <c r="AJ92" s="32">
        <v>48.899111111111125</v>
      </c>
      <c r="AK92" s="32">
        <v>0</v>
      </c>
      <c r="AL92" s="37">
        <v>0</v>
      </c>
      <c r="AM92" t="s">
        <v>48</v>
      </c>
      <c r="AN92" s="34">
        <v>8</v>
      </c>
      <c r="AX92"/>
      <c r="AY92"/>
    </row>
    <row r="93" spans="1:51" x14ac:dyDescent="0.25">
      <c r="A93" t="s">
        <v>373</v>
      </c>
      <c r="B93" t="s">
        <v>139</v>
      </c>
      <c r="C93" t="s">
        <v>202</v>
      </c>
      <c r="D93" t="s">
        <v>290</v>
      </c>
      <c r="E93" s="32">
        <v>52.87777777777778</v>
      </c>
      <c r="F93" s="32">
        <v>186.11</v>
      </c>
      <c r="G93" s="32">
        <v>25.495555555555548</v>
      </c>
      <c r="H93" s="37">
        <v>0.13699186263798585</v>
      </c>
      <c r="I93" s="32">
        <v>170.68888888888893</v>
      </c>
      <c r="J93" s="32">
        <v>25.495555555555548</v>
      </c>
      <c r="K93" s="37">
        <v>0.14936857180054672</v>
      </c>
      <c r="L93" s="32">
        <v>45.674444444444454</v>
      </c>
      <c r="M93" s="32">
        <v>0.84666666666666657</v>
      </c>
      <c r="N93" s="37">
        <v>1.8536988834018532E-2</v>
      </c>
      <c r="O93" s="32">
        <v>30.253333333333345</v>
      </c>
      <c r="P93" s="32">
        <v>0.84666666666666657</v>
      </c>
      <c r="Q93" s="37">
        <v>2.7985896870868211E-2</v>
      </c>
      <c r="R93" s="32">
        <v>9.432222222222217</v>
      </c>
      <c r="S93" s="32">
        <v>0</v>
      </c>
      <c r="T93" s="37">
        <v>0</v>
      </c>
      <c r="U93" s="32">
        <v>5.9888888888888943</v>
      </c>
      <c r="V93" s="32">
        <v>0</v>
      </c>
      <c r="W93" s="37">
        <v>0</v>
      </c>
      <c r="X93" s="32">
        <v>11.085555555555544</v>
      </c>
      <c r="Y93" s="32">
        <v>5.305555555555558</v>
      </c>
      <c r="Z93" s="37">
        <v>0.47860078179813642</v>
      </c>
      <c r="AA93" s="32">
        <v>0</v>
      </c>
      <c r="AB93" s="32">
        <v>0</v>
      </c>
      <c r="AC93" s="37" t="s">
        <v>469</v>
      </c>
      <c r="AD93" s="32">
        <v>129.35000000000002</v>
      </c>
      <c r="AE93" s="32">
        <v>19.343333333333323</v>
      </c>
      <c r="AF93" s="37">
        <v>0.14954258471846402</v>
      </c>
      <c r="AG93" s="32">
        <v>0</v>
      </c>
      <c r="AH93" s="32">
        <v>0</v>
      </c>
      <c r="AI93" s="37" t="s">
        <v>469</v>
      </c>
      <c r="AJ93" s="32">
        <v>0</v>
      </c>
      <c r="AK93" s="32">
        <v>0</v>
      </c>
      <c r="AL93" s="37" t="s">
        <v>469</v>
      </c>
      <c r="AM93" t="s">
        <v>36</v>
      </c>
      <c r="AN93" s="34">
        <v>8</v>
      </c>
      <c r="AX93"/>
      <c r="AY93"/>
    </row>
    <row r="94" spans="1:51" x14ac:dyDescent="0.25">
      <c r="A94" t="s">
        <v>373</v>
      </c>
      <c r="B94" t="s">
        <v>146</v>
      </c>
      <c r="C94" t="s">
        <v>222</v>
      </c>
      <c r="D94" t="s">
        <v>314</v>
      </c>
      <c r="E94" s="32">
        <v>50.455555555555556</v>
      </c>
      <c r="F94" s="32">
        <v>206.11244444444446</v>
      </c>
      <c r="G94" s="32">
        <v>6.0166666666666666</v>
      </c>
      <c r="H94" s="37">
        <v>2.9191185825212986E-2</v>
      </c>
      <c r="I94" s="32">
        <v>200.57911111111113</v>
      </c>
      <c r="J94" s="32">
        <v>0.48333333333333334</v>
      </c>
      <c r="K94" s="37">
        <v>2.4096892774920615E-3</v>
      </c>
      <c r="L94" s="32">
        <v>36.814</v>
      </c>
      <c r="M94" s="32">
        <v>6.0166666666666666</v>
      </c>
      <c r="N94" s="37">
        <v>0.16343420075695841</v>
      </c>
      <c r="O94" s="32">
        <v>31.280666666666669</v>
      </c>
      <c r="P94" s="32">
        <v>0.48333333333333334</v>
      </c>
      <c r="Q94" s="37">
        <v>1.5451503591142559E-2</v>
      </c>
      <c r="R94" s="32">
        <v>0</v>
      </c>
      <c r="S94" s="32">
        <v>0</v>
      </c>
      <c r="T94" s="37" t="s">
        <v>469</v>
      </c>
      <c r="U94" s="32">
        <v>5.5333333333333332</v>
      </c>
      <c r="V94" s="32">
        <v>5.5333333333333332</v>
      </c>
      <c r="W94" s="37">
        <v>1</v>
      </c>
      <c r="X94" s="32">
        <v>29.019222222222222</v>
      </c>
      <c r="Y94" s="32">
        <v>0</v>
      </c>
      <c r="Z94" s="37">
        <v>0</v>
      </c>
      <c r="AA94" s="32">
        <v>0</v>
      </c>
      <c r="AB94" s="32">
        <v>0</v>
      </c>
      <c r="AC94" s="37" t="s">
        <v>469</v>
      </c>
      <c r="AD94" s="32">
        <v>136.97644444444447</v>
      </c>
      <c r="AE94" s="32">
        <v>0</v>
      </c>
      <c r="AF94" s="37">
        <v>0</v>
      </c>
      <c r="AG94" s="32">
        <v>0</v>
      </c>
      <c r="AH94" s="32">
        <v>0</v>
      </c>
      <c r="AI94" s="37" t="s">
        <v>469</v>
      </c>
      <c r="AJ94" s="32">
        <v>3.3027777777777776</v>
      </c>
      <c r="AK94" s="32">
        <v>0</v>
      </c>
      <c r="AL94" s="37">
        <v>0</v>
      </c>
      <c r="AM94" t="s">
        <v>45</v>
      </c>
      <c r="AN94" s="34">
        <v>8</v>
      </c>
      <c r="AX94"/>
      <c r="AY94"/>
    </row>
    <row r="95" spans="1:51" x14ac:dyDescent="0.25">
      <c r="A95" t="s">
        <v>373</v>
      </c>
      <c r="B95" t="s">
        <v>157</v>
      </c>
      <c r="C95" t="s">
        <v>252</v>
      </c>
      <c r="D95" t="s">
        <v>281</v>
      </c>
      <c r="E95" s="32">
        <v>29.633333333333333</v>
      </c>
      <c r="F95" s="32">
        <v>103.07100000000001</v>
      </c>
      <c r="G95" s="32">
        <v>10.483999999999998</v>
      </c>
      <c r="H95" s="37">
        <v>0.10171629265263747</v>
      </c>
      <c r="I95" s="32">
        <v>93.123000000000019</v>
      </c>
      <c r="J95" s="32">
        <v>10.483999999999998</v>
      </c>
      <c r="K95" s="37">
        <v>0.11258228364636015</v>
      </c>
      <c r="L95" s="32">
        <v>29.611000000000004</v>
      </c>
      <c r="M95" s="32">
        <v>0</v>
      </c>
      <c r="N95" s="37">
        <v>0</v>
      </c>
      <c r="O95" s="32">
        <v>19.663000000000004</v>
      </c>
      <c r="P95" s="32">
        <v>0</v>
      </c>
      <c r="Q95" s="37">
        <v>0</v>
      </c>
      <c r="R95" s="32">
        <v>5.2368888888888891</v>
      </c>
      <c r="S95" s="32">
        <v>0</v>
      </c>
      <c r="T95" s="37">
        <v>0</v>
      </c>
      <c r="U95" s="32">
        <v>4.7111111111111112</v>
      </c>
      <c r="V95" s="32">
        <v>0</v>
      </c>
      <c r="W95" s="37">
        <v>0</v>
      </c>
      <c r="X95" s="32">
        <v>5.7823333333333329</v>
      </c>
      <c r="Y95" s="32">
        <v>5.7823333333333329</v>
      </c>
      <c r="Z95" s="37">
        <v>1</v>
      </c>
      <c r="AA95" s="32">
        <v>0</v>
      </c>
      <c r="AB95" s="32">
        <v>0</v>
      </c>
      <c r="AC95" s="37" t="s">
        <v>469</v>
      </c>
      <c r="AD95" s="32">
        <v>62.876555555555562</v>
      </c>
      <c r="AE95" s="32">
        <v>4.7016666666666662</v>
      </c>
      <c r="AF95" s="37">
        <v>7.4776148679334631E-2</v>
      </c>
      <c r="AG95" s="32">
        <v>0</v>
      </c>
      <c r="AH95" s="32">
        <v>0</v>
      </c>
      <c r="AI95" s="37" t="s">
        <v>469</v>
      </c>
      <c r="AJ95" s="32">
        <v>4.801111111111112</v>
      </c>
      <c r="AK95" s="32">
        <v>0</v>
      </c>
      <c r="AL95" s="37">
        <v>0</v>
      </c>
      <c r="AM95" t="s">
        <v>56</v>
      </c>
      <c r="AN95" s="34">
        <v>8</v>
      </c>
      <c r="AX95"/>
      <c r="AY95"/>
    </row>
    <row r="96" spans="1:51" x14ac:dyDescent="0.25">
      <c r="A96" t="s">
        <v>373</v>
      </c>
      <c r="B96" t="s">
        <v>181</v>
      </c>
      <c r="C96" t="s">
        <v>267</v>
      </c>
      <c r="D96" t="s">
        <v>324</v>
      </c>
      <c r="E96" s="32">
        <v>41.211111111111109</v>
      </c>
      <c r="F96" s="32">
        <v>147.54288888888888</v>
      </c>
      <c r="G96" s="32">
        <v>0</v>
      </c>
      <c r="H96" s="37">
        <v>0</v>
      </c>
      <c r="I96" s="32">
        <v>142.70733333333331</v>
      </c>
      <c r="J96" s="32">
        <v>0</v>
      </c>
      <c r="K96" s="37">
        <v>0</v>
      </c>
      <c r="L96" s="32">
        <v>25.852444444444451</v>
      </c>
      <c r="M96" s="32">
        <v>0</v>
      </c>
      <c r="N96" s="37">
        <v>0</v>
      </c>
      <c r="O96" s="32">
        <v>21.016888888888893</v>
      </c>
      <c r="P96" s="32">
        <v>0</v>
      </c>
      <c r="Q96" s="37">
        <v>0</v>
      </c>
      <c r="R96" s="32">
        <v>4.83555555555556</v>
      </c>
      <c r="S96" s="32">
        <v>0</v>
      </c>
      <c r="T96" s="37">
        <v>0</v>
      </c>
      <c r="U96" s="32">
        <v>0</v>
      </c>
      <c r="V96" s="32">
        <v>0</v>
      </c>
      <c r="W96" s="37" t="s">
        <v>469</v>
      </c>
      <c r="X96" s="32">
        <v>24.067000000000004</v>
      </c>
      <c r="Y96" s="32">
        <v>0</v>
      </c>
      <c r="Z96" s="37">
        <v>0</v>
      </c>
      <c r="AA96" s="32">
        <v>0</v>
      </c>
      <c r="AB96" s="32">
        <v>0</v>
      </c>
      <c r="AC96" s="37" t="s">
        <v>469</v>
      </c>
      <c r="AD96" s="32">
        <v>73.899888888888881</v>
      </c>
      <c r="AE96" s="32">
        <v>0</v>
      </c>
      <c r="AF96" s="37">
        <v>0</v>
      </c>
      <c r="AG96" s="32">
        <v>4.7577777777777772</v>
      </c>
      <c r="AH96" s="32">
        <v>0</v>
      </c>
      <c r="AI96" s="37">
        <v>0</v>
      </c>
      <c r="AJ96" s="32">
        <v>18.96577777777777</v>
      </c>
      <c r="AK96" s="32">
        <v>0</v>
      </c>
      <c r="AL96" s="37">
        <v>0</v>
      </c>
      <c r="AM96" t="s">
        <v>80</v>
      </c>
      <c r="AN96" s="34">
        <v>8</v>
      </c>
      <c r="AX96"/>
      <c r="AY96"/>
    </row>
    <row r="97" spans="1:51" x14ac:dyDescent="0.25">
      <c r="A97" t="s">
        <v>373</v>
      </c>
      <c r="B97" t="s">
        <v>187</v>
      </c>
      <c r="C97" t="s">
        <v>269</v>
      </c>
      <c r="D97" t="s">
        <v>327</v>
      </c>
      <c r="E97" s="32">
        <v>30.266666666666666</v>
      </c>
      <c r="F97" s="32">
        <v>111.7095555555556</v>
      </c>
      <c r="G97" s="32">
        <v>11.473333333333333</v>
      </c>
      <c r="H97" s="37">
        <v>0.10270682106176131</v>
      </c>
      <c r="I97" s="32">
        <v>101.40644444444447</v>
      </c>
      <c r="J97" s="32">
        <v>11.473333333333333</v>
      </c>
      <c r="K97" s="37">
        <v>0.11314205321160825</v>
      </c>
      <c r="L97" s="32">
        <v>26.807111111111112</v>
      </c>
      <c r="M97" s="32">
        <v>0</v>
      </c>
      <c r="N97" s="37">
        <v>0</v>
      </c>
      <c r="O97" s="32">
        <v>16.846555555555558</v>
      </c>
      <c r="P97" s="32">
        <v>0</v>
      </c>
      <c r="Q97" s="37">
        <v>0</v>
      </c>
      <c r="R97" s="32">
        <v>4.6272222222222226</v>
      </c>
      <c r="S97" s="32">
        <v>0</v>
      </c>
      <c r="T97" s="37">
        <v>0</v>
      </c>
      <c r="U97" s="32">
        <v>5.333333333333333</v>
      </c>
      <c r="V97" s="32">
        <v>0</v>
      </c>
      <c r="W97" s="37">
        <v>0</v>
      </c>
      <c r="X97" s="32">
        <v>11.430999999999997</v>
      </c>
      <c r="Y97" s="32">
        <v>0</v>
      </c>
      <c r="Z97" s="37">
        <v>0</v>
      </c>
      <c r="AA97" s="32">
        <v>0.34255555555555556</v>
      </c>
      <c r="AB97" s="32">
        <v>0</v>
      </c>
      <c r="AC97" s="37">
        <v>0</v>
      </c>
      <c r="AD97" s="32">
        <v>68.095555555555592</v>
      </c>
      <c r="AE97" s="32">
        <v>11.473333333333333</v>
      </c>
      <c r="AF97" s="37">
        <v>0.16848872499428896</v>
      </c>
      <c r="AG97" s="32">
        <v>0</v>
      </c>
      <c r="AH97" s="32">
        <v>0</v>
      </c>
      <c r="AI97" s="37" t="s">
        <v>469</v>
      </c>
      <c r="AJ97" s="32">
        <v>5.0333333333333323</v>
      </c>
      <c r="AK97" s="32">
        <v>0</v>
      </c>
      <c r="AL97" s="37">
        <v>0</v>
      </c>
      <c r="AM97" t="s">
        <v>86</v>
      </c>
      <c r="AN97" s="34">
        <v>8</v>
      </c>
      <c r="AX97"/>
      <c r="AY97"/>
    </row>
    <row r="98" spans="1:51" x14ac:dyDescent="0.25">
      <c r="A98" t="s">
        <v>373</v>
      </c>
      <c r="B98" t="s">
        <v>107</v>
      </c>
      <c r="C98" t="s">
        <v>228</v>
      </c>
      <c r="D98" t="s">
        <v>293</v>
      </c>
      <c r="E98" s="32">
        <v>36.055555555555557</v>
      </c>
      <c r="F98" s="32">
        <v>155.2751111111111</v>
      </c>
      <c r="G98" s="32">
        <v>0</v>
      </c>
      <c r="H98" s="37">
        <v>0</v>
      </c>
      <c r="I98" s="32">
        <v>141.31399999999996</v>
      </c>
      <c r="J98" s="32">
        <v>0</v>
      </c>
      <c r="K98" s="37">
        <v>0</v>
      </c>
      <c r="L98" s="32">
        <v>36.102888888888891</v>
      </c>
      <c r="M98" s="32">
        <v>0</v>
      </c>
      <c r="N98" s="37">
        <v>0</v>
      </c>
      <c r="O98" s="32">
        <v>22.141777777777779</v>
      </c>
      <c r="P98" s="32">
        <v>0</v>
      </c>
      <c r="Q98" s="37">
        <v>0</v>
      </c>
      <c r="R98" s="32">
        <v>8.7166666666666668</v>
      </c>
      <c r="S98" s="32">
        <v>0</v>
      </c>
      <c r="T98" s="37">
        <v>0</v>
      </c>
      <c r="U98" s="32">
        <v>5.2444444444444445</v>
      </c>
      <c r="V98" s="32">
        <v>0</v>
      </c>
      <c r="W98" s="37">
        <v>0</v>
      </c>
      <c r="X98" s="32">
        <v>25.602777777777778</v>
      </c>
      <c r="Y98" s="32">
        <v>0</v>
      </c>
      <c r="Z98" s="37">
        <v>0</v>
      </c>
      <c r="AA98" s="32">
        <v>0</v>
      </c>
      <c r="AB98" s="32">
        <v>0</v>
      </c>
      <c r="AC98" s="37" t="s">
        <v>469</v>
      </c>
      <c r="AD98" s="32">
        <v>83.816666666666649</v>
      </c>
      <c r="AE98" s="32">
        <v>0</v>
      </c>
      <c r="AF98" s="37">
        <v>0</v>
      </c>
      <c r="AG98" s="32">
        <v>0</v>
      </c>
      <c r="AH98" s="32">
        <v>0</v>
      </c>
      <c r="AI98" s="37" t="s">
        <v>469</v>
      </c>
      <c r="AJ98" s="32">
        <v>9.7527777777777782</v>
      </c>
      <c r="AK98" s="32">
        <v>0</v>
      </c>
      <c r="AL98" s="37">
        <v>0</v>
      </c>
      <c r="AM98" t="s">
        <v>4</v>
      </c>
      <c r="AN98" s="34">
        <v>8</v>
      </c>
      <c r="AX98"/>
      <c r="AY98"/>
    </row>
    <row r="99" spans="1:51" x14ac:dyDescent="0.25">
      <c r="A99" t="s">
        <v>373</v>
      </c>
      <c r="B99" t="s">
        <v>167</v>
      </c>
      <c r="C99" t="s">
        <v>259</v>
      </c>
      <c r="D99" t="s">
        <v>280</v>
      </c>
      <c r="E99" s="32">
        <v>37.366666666666667</v>
      </c>
      <c r="F99" s="32">
        <v>100.71966666666664</v>
      </c>
      <c r="G99" s="32">
        <v>5.2141111111111096</v>
      </c>
      <c r="H99" s="37">
        <v>5.1768550112137428E-2</v>
      </c>
      <c r="I99" s="32">
        <v>94.514111111111063</v>
      </c>
      <c r="J99" s="32">
        <v>5.2141111111111096</v>
      </c>
      <c r="K99" s="37">
        <v>5.5167541119668206E-2</v>
      </c>
      <c r="L99" s="32">
        <v>21.733333333333334</v>
      </c>
      <c r="M99" s="32">
        <v>0</v>
      </c>
      <c r="N99" s="37">
        <v>0</v>
      </c>
      <c r="O99" s="32">
        <v>15.527777777777779</v>
      </c>
      <c r="P99" s="32">
        <v>0</v>
      </c>
      <c r="Q99" s="37">
        <v>0</v>
      </c>
      <c r="R99" s="32">
        <v>0.68333333333333335</v>
      </c>
      <c r="S99" s="32">
        <v>0</v>
      </c>
      <c r="T99" s="37">
        <v>0</v>
      </c>
      <c r="U99" s="32">
        <v>5.5222222222222221</v>
      </c>
      <c r="V99" s="32">
        <v>0</v>
      </c>
      <c r="W99" s="37">
        <v>0</v>
      </c>
      <c r="X99" s="32">
        <v>11.033333333333333</v>
      </c>
      <c r="Y99" s="32">
        <v>0</v>
      </c>
      <c r="Z99" s="37">
        <v>0</v>
      </c>
      <c r="AA99" s="32">
        <v>0</v>
      </c>
      <c r="AB99" s="32">
        <v>0</v>
      </c>
      <c r="AC99" s="37" t="s">
        <v>469</v>
      </c>
      <c r="AD99" s="32">
        <v>57.008555555555517</v>
      </c>
      <c r="AE99" s="32">
        <v>5.2141111111111096</v>
      </c>
      <c r="AF99" s="37">
        <v>9.1461905328050208E-2</v>
      </c>
      <c r="AG99" s="32">
        <v>5.0805555555555557</v>
      </c>
      <c r="AH99" s="32">
        <v>0</v>
      </c>
      <c r="AI99" s="37">
        <v>0</v>
      </c>
      <c r="AJ99" s="32">
        <v>5.8638888888888889</v>
      </c>
      <c r="AK99" s="32">
        <v>0</v>
      </c>
      <c r="AL99" s="37">
        <v>0</v>
      </c>
      <c r="AM99" t="s">
        <v>66</v>
      </c>
      <c r="AN99" s="34">
        <v>8</v>
      </c>
      <c r="AX99"/>
      <c r="AY99"/>
    </row>
    <row r="100" spans="1:51" x14ac:dyDescent="0.25">
      <c r="A100" t="s">
        <v>373</v>
      </c>
      <c r="B100" t="s">
        <v>194</v>
      </c>
      <c r="C100" t="s">
        <v>274</v>
      </c>
      <c r="D100" t="s">
        <v>331</v>
      </c>
      <c r="E100" s="32">
        <v>35.799999999999997</v>
      </c>
      <c r="F100" s="32">
        <v>87.305555555555557</v>
      </c>
      <c r="G100" s="32">
        <v>0</v>
      </c>
      <c r="H100" s="37">
        <v>0</v>
      </c>
      <c r="I100" s="32">
        <v>77.11944444444444</v>
      </c>
      <c r="J100" s="32">
        <v>0</v>
      </c>
      <c r="K100" s="37">
        <v>0</v>
      </c>
      <c r="L100" s="32">
        <v>17.25</v>
      </c>
      <c r="M100" s="32">
        <v>0</v>
      </c>
      <c r="N100" s="37">
        <v>0</v>
      </c>
      <c r="O100" s="32">
        <v>11.719444444444445</v>
      </c>
      <c r="P100" s="32">
        <v>0</v>
      </c>
      <c r="Q100" s="37">
        <v>0</v>
      </c>
      <c r="R100" s="32">
        <v>0</v>
      </c>
      <c r="S100" s="32">
        <v>0</v>
      </c>
      <c r="T100" s="37" t="s">
        <v>469</v>
      </c>
      <c r="U100" s="32">
        <v>5.5305555555555559</v>
      </c>
      <c r="V100" s="32">
        <v>0</v>
      </c>
      <c r="W100" s="37">
        <v>0</v>
      </c>
      <c r="X100" s="32">
        <v>23.977777777777778</v>
      </c>
      <c r="Y100" s="32">
        <v>0</v>
      </c>
      <c r="Z100" s="37">
        <v>0</v>
      </c>
      <c r="AA100" s="32">
        <v>4.6555555555555559</v>
      </c>
      <c r="AB100" s="32">
        <v>0</v>
      </c>
      <c r="AC100" s="37">
        <v>0</v>
      </c>
      <c r="AD100" s="32">
        <v>41.422222222222224</v>
      </c>
      <c r="AE100" s="32">
        <v>0</v>
      </c>
      <c r="AF100" s="37">
        <v>0</v>
      </c>
      <c r="AG100" s="32">
        <v>0</v>
      </c>
      <c r="AH100" s="32">
        <v>0</v>
      </c>
      <c r="AI100" s="37" t="s">
        <v>469</v>
      </c>
      <c r="AJ100" s="32">
        <v>0</v>
      </c>
      <c r="AK100" s="32">
        <v>0</v>
      </c>
      <c r="AL100" s="37" t="s">
        <v>469</v>
      </c>
      <c r="AM100" t="s">
        <v>93</v>
      </c>
      <c r="AN100" s="34">
        <v>8</v>
      </c>
      <c r="AX100"/>
      <c r="AY100"/>
    </row>
    <row r="101" spans="1:51" x14ac:dyDescent="0.25">
      <c r="A101" t="s">
        <v>373</v>
      </c>
      <c r="B101" t="s">
        <v>178</v>
      </c>
      <c r="C101" t="s">
        <v>265</v>
      </c>
      <c r="D101" t="s">
        <v>300</v>
      </c>
      <c r="E101" s="32">
        <v>24.7</v>
      </c>
      <c r="F101" s="32">
        <v>65.969555555555559</v>
      </c>
      <c r="G101" s="32">
        <v>0</v>
      </c>
      <c r="H101" s="37">
        <v>0</v>
      </c>
      <c r="I101" s="32">
        <v>65.969555555555559</v>
      </c>
      <c r="J101" s="32">
        <v>0</v>
      </c>
      <c r="K101" s="37">
        <v>0</v>
      </c>
      <c r="L101" s="32">
        <v>10.942777777777776</v>
      </c>
      <c r="M101" s="32">
        <v>0</v>
      </c>
      <c r="N101" s="37">
        <v>0</v>
      </c>
      <c r="O101" s="32">
        <v>10.942777777777776</v>
      </c>
      <c r="P101" s="32">
        <v>0</v>
      </c>
      <c r="Q101" s="37">
        <v>0</v>
      </c>
      <c r="R101" s="32">
        <v>0</v>
      </c>
      <c r="S101" s="32">
        <v>0</v>
      </c>
      <c r="T101" s="37" t="s">
        <v>469</v>
      </c>
      <c r="U101" s="32">
        <v>0</v>
      </c>
      <c r="V101" s="32">
        <v>0</v>
      </c>
      <c r="W101" s="37" t="s">
        <v>469</v>
      </c>
      <c r="X101" s="32">
        <v>12.600888888888891</v>
      </c>
      <c r="Y101" s="32">
        <v>0</v>
      </c>
      <c r="Z101" s="37">
        <v>0</v>
      </c>
      <c r="AA101" s="32">
        <v>0</v>
      </c>
      <c r="AB101" s="32">
        <v>0</v>
      </c>
      <c r="AC101" s="37" t="s">
        <v>469</v>
      </c>
      <c r="AD101" s="32">
        <v>35.300888888888885</v>
      </c>
      <c r="AE101" s="32">
        <v>0</v>
      </c>
      <c r="AF101" s="37">
        <v>0</v>
      </c>
      <c r="AG101" s="32">
        <v>0</v>
      </c>
      <c r="AH101" s="32">
        <v>0</v>
      </c>
      <c r="AI101" s="37" t="s">
        <v>469</v>
      </c>
      <c r="AJ101" s="32">
        <v>7.125</v>
      </c>
      <c r="AK101" s="32">
        <v>0</v>
      </c>
      <c r="AL101" s="37">
        <v>0</v>
      </c>
      <c r="AM101" t="s">
        <v>77</v>
      </c>
      <c r="AN101" s="34">
        <v>8</v>
      </c>
      <c r="AX101"/>
      <c r="AY101"/>
    </row>
    <row r="102" spans="1:51" x14ac:dyDescent="0.25">
      <c r="A102" t="s">
        <v>373</v>
      </c>
      <c r="B102" t="s">
        <v>128</v>
      </c>
      <c r="C102" t="s">
        <v>236</v>
      </c>
      <c r="D102" t="s">
        <v>306</v>
      </c>
      <c r="E102" s="32">
        <v>36.077777777777776</v>
      </c>
      <c r="F102" s="32">
        <v>165.65277777777771</v>
      </c>
      <c r="G102" s="32">
        <v>78.071444444444467</v>
      </c>
      <c r="H102" s="37">
        <v>0.47129571560325345</v>
      </c>
      <c r="I102" s="32">
        <v>155.27422222222216</v>
      </c>
      <c r="J102" s="32">
        <v>78.071444444444467</v>
      </c>
      <c r="K102" s="37">
        <v>0.50279720179639209</v>
      </c>
      <c r="L102" s="32">
        <v>31.864111111111121</v>
      </c>
      <c r="M102" s="32">
        <v>19.572888888888897</v>
      </c>
      <c r="N102" s="37">
        <v>0.61426125526105657</v>
      </c>
      <c r="O102" s="32">
        <v>21.485555555555568</v>
      </c>
      <c r="P102" s="32">
        <v>19.572888888888897</v>
      </c>
      <c r="Q102" s="37">
        <v>0.91097895226767323</v>
      </c>
      <c r="R102" s="32">
        <v>5.0118888888888877</v>
      </c>
      <c r="S102" s="32">
        <v>0</v>
      </c>
      <c r="T102" s="37">
        <v>0</v>
      </c>
      <c r="U102" s="32">
        <v>5.3666666666666663</v>
      </c>
      <c r="V102" s="32">
        <v>0</v>
      </c>
      <c r="W102" s="37">
        <v>0</v>
      </c>
      <c r="X102" s="32">
        <v>9.303333333333331</v>
      </c>
      <c r="Y102" s="32">
        <v>7.9297777777777769</v>
      </c>
      <c r="Z102" s="37">
        <v>0.85235877224411816</v>
      </c>
      <c r="AA102" s="32">
        <v>0</v>
      </c>
      <c r="AB102" s="32">
        <v>0</v>
      </c>
      <c r="AC102" s="37" t="s">
        <v>469</v>
      </c>
      <c r="AD102" s="32">
        <v>109.39133333333328</v>
      </c>
      <c r="AE102" s="32">
        <v>50.568777777777797</v>
      </c>
      <c r="AF102" s="37">
        <v>0.46227407818210298</v>
      </c>
      <c r="AG102" s="32">
        <v>3.38411111111111</v>
      </c>
      <c r="AH102" s="32">
        <v>0</v>
      </c>
      <c r="AI102" s="37">
        <v>0</v>
      </c>
      <c r="AJ102" s="32">
        <v>11.709888888888891</v>
      </c>
      <c r="AK102" s="32">
        <v>0</v>
      </c>
      <c r="AL102" s="37">
        <v>0</v>
      </c>
      <c r="AM102" t="s">
        <v>25</v>
      </c>
      <c r="AN102" s="34">
        <v>8</v>
      </c>
      <c r="AX102"/>
      <c r="AY102"/>
    </row>
    <row r="103" spans="1:51" x14ac:dyDescent="0.25">
      <c r="AX103"/>
      <c r="AY103"/>
    </row>
    <row r="104" spans="1:51" x14ac:dyDescent="0.25">
      <c r="AX104"/>
      <c r="AY104"/>
    </row>
    <row r="105" spans="1:51" x14ac:dyDescent="0.25">
      <c r="AX105"/>
      <c r="AY105"/>
    </row>
    <row r="106" spans="1:51" x14ac:dyDescent="0.25">
      <c r="AX106"/>
      <c r="AY106"/>
    </row>
    <row r="107" spans="1:51" x14ac:dyDescent="0.25">
      <c r="AX107"/>
      <c r="AY107"/>
    </row>
    <row r="108" spans="1:51" x14ac:dyDescent="0.25">
      <c r="AX108"/>
      <c r="AY108"/>
    </row>
    <row r="109" spans="1:51" x14ac:dyDescent="0.25">
      <c r="AX109"/>
      <c r="AY109"/>
    </row>
    <row r="110" spans="1:51" x14ac:dyDescent="0.25">
      <c r="AX110"/>
      <c r="AY110"/>
    </row>
    <row r="111" spans="1:51" x14ac:dyDescent="0.25">
      <c r="AX111"/>
      <c r="AY111"/>
    </row>
    <row r="112" spans="1:51" x14ac:dyDescent="0.25">
      <c r="AX112"/>
      <c r="AY112"/>
    </row>
    <row r="113" spans="50:51" x14ac:dyDescent="0.25">
      <c r="AX113"/>
      <c r="AY113"/>
    </row>
    <row r="114" spans="50:51" x14ac:dyDescent="0.25">
      <c r="AX114"/>
      <c r="AY114"/>
    </row>
    <row r="115" spans="50:51" x14ac:dyDescent="0.25">
      <c r="AX115"/>
      <c r="AY115"/>
    </row>
    <row r="116" spans="50:51" x14ac:dyDescent="0.25">
      <c r="AX116"/>
      <c r="AY116"/>
    </row>
    <row r="117" spans="50:51" x14ac:dyDescent="0.25">
      <c r="AX117"/>
      <c r="AY117"/>
    </row>
    <row r="118" spans="50:51" x14ac:dyDescent="0.25">
      <c r="AX118"/>
      <c r="AY118"/>
    </row>
    <row r="119" spans="50:51" x14ac:dyDescent="0.25">
      <c r="AX119"/>
      <c r="AY119"/>
    </row>
    <row r="120" spans="50:51" x14ac:dyDescent="0.25">
      <c r="AX120"/>
      <c r="AY120"/>
    </row>
    <row r="121" spans="50:51" x14ac:dyDescent="0.25">
      <c r="AX121"/>
      <c r="AY121"/>
    </row>
    <row r="122" spans="50:51" x14ac:dyDescent="0.25">
      <c r="AX122"/>
      <c r="AY122"/>
    </row>
    <row r="123" spans="50:51" x14ac:dyDescent="0.25">
      <c r="AX123"/>
      <c r="AY123"/>
    </row>
    <row r="124" spans="50:51" x14ac:dyDescent="0.25">
      <c r="AX124"/>
      <c r="AY124"/>
    </row>
    <row r="125" spans="50:51" x14ac:dyDescent="0.25">
      <c r="AX125"/>
      <c r="AY125"/>
    </row>
    <row r="126" spans="50:51" x14ac:dyDescent="0.25">
      <c r="AX126"/>
      <c r="AY126"/>
    </row>
    <row r="127" spans="50:51" x14ac:dyDescent="0.25">
      <c r="AX127"/>
      <c r="AY127"/>
    </row>
    <row r="128" spans="50: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Y3211"/>
    </row>
    <row r="3212" spans="50:51" x14ac:dyDescent="0.25">
      <c r="AY3212"/>
    </row>
    <row r="3213" spans="50:51" x14ac:dyDescent="0.25">
      <c r="AY3213"/>
    </row>
    <row r="3214" spans="50:51" x14ac:dyDescent="0.25">
      <c r="AY3214"/>
    </row>
    <row r="3215" spans="50:51" x14ac:dyDescent="0.25">
      <c r="AY3215"/>
    </row>
    <row r="3216" spans="50:51" x14ac:dyDescent="0.25">
      <c r="AY3216"/>
    </row>
    <row r="3217" spans="51:51" x14ac:dyDescent="0.25">
      <c r="AY3217"/>
    </row>
    <row r="3218" spans="51:51" x14ac:dyDescent="0.25">
      <c r="AY3218"/>
    </row>
    <row r="3219" spans="51:51" x14ac:dyDescent="0.25">
      <c r="AY3219"/>
    </row>
    <row r="3220" spans="51:51" x14ac:dyDescent="0.25">
      <c r="AY3220"/>
    </row>
    <row r="3221" spans="51:51" x14ac:dyDescent="0.25">
      <c r="AY3221"/>
    </row>
    <row r="3222" spans="51:51" x14ac:dyDescent="0.25">
      <c r="AY3222"/>
    </row>
    <row r="3223" spans="51:51" x14ac:dyDescent="0.25">
      <c r="AY3223"/>
    </row>
    <row r="3224" spans="51:51" x14ac:dyDescent="0.25">
      <c r="AY3224"/>
    </row>
    <row r="3225" spans="51:51" x14ac:dyDescent="0.25">
      <c r="AY3225"/>
    </row>
    <row r="3226" spans="51:51" x14ac:dyDescent="0.25">
      <c r="AY3226"/>
    </row>
    <row r="3227" spans="51:51" x14ac:dyDescent="0.25">
      <c r="AY3227"/>
    </row>
    <row r="3228" spans="51:51" x14ac:dyDescent="0.25">
      <c r="AY3228"/>
    </row>
    <row r="3229" spans="51:51" x14ac:dyDescent="0.25">
      <c r="AY3229"/>
    </row>
    <row r="3230" spans="51:51" x14ac:dyDescent="0.25">
      <c r="AY3230"/>
    </row>
    <row r="3231" spans="51:51" x14ac:dyDescent="0.25">
      <c r="AY3231"/>
    </row>
    <row r="3232" spans="51:51" x14ac:dyDescent="0.25">
      <c r="AY3232"/>
    </row>
    <row r="3233" spans="51:51" x14ac:dyDescent="0.25">
      <c r="AY3233"/>
    </row>
    <row r="3234" spans="51:51" x14ac:dyDescent="0.25">
      <c r="AY3234"/>
    </row>
    <row r="3235" spans="51:51" x14ac:dyDescent="0.25">
      <c r="AY3235"/>
    </row>
    <row r="3236" spans="51:51" x14ac:dyDescent="0.25">
      <c r="AY3236"/>
    </row>
    <row r="3237" spans="51:51" x14ac:dyDescent="0.25">
      <c r="AY3237"/>
    </row>
    <row r="3238" spans="51:51" x14ac:dyDescent="0.25">
      <c r="AY3238"/>
    </row>
    <row r="3239" spans="51:51" x14ac:dyDescent="0.25">
      <c r="AY3239"/>
    </row>
    <row r="3240" spans="51:51" x14ac:dyDescent="0.25">
      <c r="AY3240"/>
    </row>
    <row r="3241" spans="51:51" x14ac:dyDescent="0.25">
      <c r="AY3241"/>
    </row>
    <row r="3242" spans="51:51" x14ac:dyDescent="0.25">
      <c r="AY3242"/>
    </row>
    <row r="3243" spans="51:51" x14ac:dyDescent="0.25">
      <c r="AY3243"/>
    </row>
    <row r="3244" spans="51:51" x14ac:dyDescent="0.25">
      <c r="AY3244"/>
    </row>
    <row r="3245" spans="51:51" x14ac:dyDescent="0.25">
      <c r="AY3245"/>
    </row>
    <row r="3246" spans="51:51" x14ac:dyDescent="0.25">
      <c r="AY3246"/>
    </row>
    <row r="3247" spans="51:51" x14ac:dyDescent="0.25">
      <c r="AY3247"/>
    </row>
    <row r="3248" spans="51: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1" spans="51:51" x14ac:dyDescent="0.25">
      <c r="AY3371"/>
    </row>
    <row r="3372" spans="51:51" x14ac:dyDescent="0.25">
      <c r="AY3372"/>
    </row>
    <row r="3373" spans="51:51" x14ac:dyDescent="0.25">
      <c r="AY3373"/>
    </row>
    <row r="3374" spans="51:51" x14ac:dyDescent="0.25">
      <c r="AY3374"/>
    </row>
    <row r="3375" spans="51:51" x14ac:dyDescent="0.25">
      <c r="AY3375"/>
    </row>
    <row r="3376" spans="51:51" x14ac:dyDescent="0.25">
      <c r="AY3376"/>
    </row>
    <row r="3377" spans="51:51" x14ac:dyDescent="0.25">
      <c r="AY3377"/>
    </row>
    <row r="3378" spans="51:51" x14ac:dyDescent="0.25">
      <c r="AY3378"/>
    </row>
    <row r="3379" spans="51:51" x14ac:dyDescent="0.25">
      <c r="AY3379"/>
    </row>
    <row r="3380" spans="51:51" x14ac:dyDescent="0.25">
      <c r="AY3380"/>
    </row>
    <row r="3381" spans="51:51" x14ac:dyDescent="0.25">
      <c r="AY3381"/>
    </row>
    <row r="3382" spans="51:51" x14ac:dyDescent="0.25">
      <c r="AY3382"/>
    </row>
    <row r="3383" spans="51:51" x14ac:dyDescent="0.25">
      <c r="AY3383"/>
    </row>
    <row r="3384" spans="51:51" x14ac:dyDescent="0.25">
      <c r="AY3384"/>
    </row>
    <row r="3385" spans="51:51" x14ac:dyDescent="0.25">
      <c r="AY3385"/>
    </row>
    <row r="3386" spans="51:51" x14ac:dyDescent="0.25">
      <c r="AY3386"/>
    </row>
    <row r="3387" spans="51:51" x14ac:dyDescent="0.25">
      <c r="AY3387"/>
    </row>
    <row r="3388" spans="51:51" x14ac:dyDescent="0.25">
      <c r="AY3388"/>
    </row>
    <row r="3389" spans="51:51" x14ac:dyDescent="0.25">
      <c r="AY3389"/>
    </row>
    <row r="3390" spans="51:51" x14ac:dyDescent="0.25">
      <c r="AY3390"/>
    </row>
    <row r="3391" spans="51:51" x14ac:dyDescent="0.25">
      <c r="AY3391"/>
    </row>
    <row r="3392" spans="51:51" x14ac:dyDescent="0.25">
      <c r="AY3392"/>
    </row>
    <row r="3393" spans="51:51" x14ac:dyDescent="0.25">
      <c r="AY3393"/>
    </row>
    <row r="3394" spans="51:51" x14ac:dyDescent="0.25">
      <c r="AY3394"/>
    </row>
    <row r="3401" spans="51:51" x14ac:dyDescent="0.25">
      <c r="AY3401"/>
    </row>
  </sheetData>
  <pageMargins left="0.7" right="0.7" top="0.75" bottom="0.75" header="0.3" footer="0.3"/>
  <pageSetup orientation="portrait" horizontalDpi="1200" verticalDpi="1200" r:id="rId1"/>
  <ignoredErrors>
    <ignoredError sqref="A2:D102" calculatedColumn="1"/>
    <ignoredError sqref="AM2:AM10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10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389</v>
      </c>
      <c r="B1" s="29" t="s">
        <v>456</v>
      </c>
      <c r="C1" s="29" t="s">
        <v>457</v>
      </c>
      <c r="D1" s="29" t="s">
        <v>429</v>
      </c>
      <c r="E1" s="29" t="s">
        <v>430</v>
      </c>
      <c r="F1" s="29" t="s">
        <v>506</v>
      </c>
      <c r="G1" s="29" t="s">
        <v>507</v>
      </c>
      <c r="H1" s="29" t="s">
        <v>508</v>
      </c>
      <c r="I1" s="29" t="s">
        <v>509</v>
      </c>
      <c r="J1" s="29" t="s">
        <v>510</v>
      </c>
      <c r="K1" s="29" t="s">
        <v>511</v>
      </c>
      <c r="L1" s="29" t="s">
        <v>512</v>
      </c>
      <c r="M1" s="29" t="s">
        <v>513</v>
      </c>
      <c r="N1" s="29" t="s">
        <v>514</v>
      </c>
      <c r="O1" s="29" t="s">
        <v>515</v>
      </c>
      <c r="P1" s="29" t="s">
        <v>516</v>
      </c>
      <c r="Q1" s="29" t="s">
        <v>517</v>
      </c>
      <c r="R1" s="29" t="s">
        <v>518</v>
      </c>
      <c r="S1" s="29" t="s">
        <v>519</v>
      </c>
      <c r="T1" s="29" t="s">
        <v>520</v>
      </c>
      <c r="U1" s="29" t="s">
        <v>521</v>
      </c>
      <c r="V1" s="29" t="s">
        <v>522</v>
      </c>
      <c r="W1" s="29" t="s">
        <v>523</v>
      </c>
      <c r="X1" s="29" t="s">
        <v>524</v>
      </c>
      <c r="Y1" s="29" t="s">
        <v>525</v>
      </c>
      <c r="Z1" s="29" t="s">
        <v>526</v>
      </c>
      <c r="AA1" s="29" t="s">
        <v>527</v>
      </c>
      <c r="AB1" s="29" t="s">
        <v>528</v>
      </c>
      <c r="AC1" s="29" t="s">
        <v>529</v>
      </c>
      <c r="AD1" s="29" t="s">
        <v>530</v>
      </c>
      <c r="AE1" s="29" t="s">
        <v>531</v>
      </c>
      <c r="AF1" s="29" t="s">
        <v>532</v>
      </c>
      <c r="AG1" s="29" t="s">
        <v>533</v>
      </c>
      <c r="AH1" s="29" t="s">
        <v>455</v>
      </c>
      <c r="AI1" s="31" t="s">
        <v>383</v>
      </c>
    </row>
    <row r="2" spans="1:35" x14ac:dyDescent="0.25">
      <c r="A2" t="s">
        <v>373</v>
      </c>
      <c r="B2" t="s">
        <v>115</v>
      </c>
      <c r="C2" t="s">
        <v>219</v>
      </c>
      <c r="D2" t="s">
        <v>291</v>
      </c>
      <c r="E2" s="33">
        <v>62.1</v>
      </c>
      <c r="F2" s="33">
        <v>11.377777777777778</v>
      </c>
      <c r="G2" s="33">
        <v>1.1111111111111112E-2</v>
      </c>
      <c r="H2" s="33">
        <v>0.36555555555555552</v>
      </c>
      <c r="I2" s="33">
        <v>0.91111111111111109</v>
      </c>
      <c r="J2" s="33">
        <v>0</v>
      </c>
      <c r="K2" s="33">
        <v>0</v>
      </c>
      <c r="L2" s="33">
        <v>1.7408888888888887</v>
      </c>
      <c r="M2" s="33">
        <v>4.3077777777777762</v>
      </c>
      <c r="N2" s="33">
        <v>0</v>
      </c>
      <c r="O2" s="33">
        <v>6.9368402218643738E-2</v>
      </c>
      <c r="P2" s="33">
        <v>6.7452222222222193</v>
      </c>
      <c r="Q2" s="33">
        <v>10.922777777777778</v>
      </c>
      <c r="R2" s="33">
        <v>0.28450885668276971</v>
      </c>
      <c r="S2" s="33">
        <v>2.2645555555555563</v>
      </c>
      <c r="T2" s="33">
        <v>5.1876666666666678</v>
      </c>
      <c r="U2" s="33">
        <v>0</v>
      </c>
      <c r="V2" s="33">
        <v>0.12000357845768476</v>
      </c>
      <c r="W2" s="33">
        <v>7.7414444444444408</v>
      </c>
      <c r="X2" s="33">
        <v>1.1573333333333335</v>
      </c>
      <c r="Y2" s="33">
        <v>0</v>
      </c>
      <c r="Z2" s="33">
        <v>0.1432975487564859</v>
      </c>
      <c r="AA2" s="33">
        <v>0</v>
      </c>
      <c r="AB2" s="33">
        <v>0</v>
      </c>
      <c r="AC2" s="33">
        <v>0</v>
      </c>
      <c r="AD2" s="33">
        <v>0</v>
      </c>
      <c r="AE2" s="33">
        <v>0</v>
      </c>
      <c r="AF2" s="33">
        <v>0</v>
      </c>
      <c r="AG2" s="33">
        <v>0</v>
      </c>
      <c r="AH2" t="s">
        <v>12</v>
      </c>
      <c r="AI2" s="34">
        <v>8</v>
      </c>
    </row>
    <row r="3" spans="1:35" x14ac:dyDescent="0.25">
      <c r="A3" t="s">
        <v>373</v>
      </c>
      <c r="B3" t="s">
        <v>134</v>
      </c>
      <c r="C3" t="s">
        <v>239</v>
      </c>
      <c r="D3" t="s">
        <v>283</v>
      </c>
      <c r="E3" s="33">
        <v>32.966666666666669</v>
      </c>
      <c r="F3" s="33">
        <v>0</v>
      </c>
      <c r="G3" s="33">
        <v>1.1111111111111112E-2</v>
      </c>
      <c r="H3" s="33">
        <v>0</v>
      </c>
      <c r="I3" s="33">
        <v>0.17777777777777778</v>
      </c>
      <c r="J3" s="33">
        <v>2.2222222222222223E-2</v>
      </c>
      <c r="K3" s="33">
        <v>0</v>
      </c>
      <c r="L3" s="33">
        <v>0.47666666666666663</v>
      </c>
      <c r="M3" s="33">
        <v>3.6111111111111108E-2</v>
      </c>
      <c r="N3" s="33">
        <v>0</v>
      </c>
      <c r="O3" s="33">
        <v>1.0953825412874957E-3</v>
      </c>
      <c r="P3" s="33">
        <v>0</v>
      </c>
      <c r="Q3" s="33">
        <v>3.7555555555555555</v>
      </c>
      <c r="R3" s="33">
        <v>0.11391978429389955</v>
      </c>
      <c r="S3" s="33">
        <v>1.1633333333333333</v>
      </c>
      <c r="T3" s="33">
        <v>3.2444444444444442E-2</v>
      </c>
      <c r="U3" s="33">
        <v>0</v>
      </c>
      <c r="V3" s="33">
        <v>3.6272328951803171E-2</v>
      </c>
      <c r="W3" s="33">
        <v>0.55722222222222229</v>
      </c>
      <c r="X3" s="33">
        <v>1.699222222222222</v>
      </c>
      <c r="Y3" s="33">
        <v>0</v>
      </c>
      <c r="Z3" s="33">
        <v>6.8446241995281418E-2</v>
      </c>
      <c r="AA3" s="33">
        <v>0</v>
      </c>
      <c r="AB3" s="33">
        <v>0</v>
      </c>
      <c r="AC3" s="33">
        <v>0</v>
      </c>
      <c r="AD3" s="33">
        <v>0</v>
      </c>
      <c r="AE3" s="33">
        <v>0</v>
      </c>
      <c r="AF3" s="33">
        <v>0</v>
      </c>
      <c r="AG3" s="33">
        <v>0.1</v>
      </c>
      <c r="AH3" t="s">
        <v>31</v>
      </c>
      <c r="AI3" s="34">
        <v>8</v>
      </c>
    </row>
    <row r="4" spans="1:35" x14ac:dyDescent="0.25">
      <c r="A4" t="s">
        <v>373</v>
      </c>
      <c r="B4" t="s">
        <v>186</v>
      </c>
      <c r="C4" t="s">
        <v>218</v>
      </c>
      <c r="D4" t="s">
        <v>326</v>
      </c>
      <c r="E4" s="33">
        <v>33.87777777777778</v>
      </c>
      <c r="F4" s="33">
        <v>0.76666666666666672</v>
      </c>
      <c r="G4" s="33">
        <v>0</v>
      </c>
      <c r="H4" s="33">
        <v>0</v>
      </c>
      <c r="I4" s="33">
        <v>0</v>
      </c>
      <c r="J4" s="33">
        <v>0</v>
      </c>
      <c r="K4" s="33">
        <v>0</v>
      </c>
      <c r="L4" s="33">
        <v>0</v>
      </c>
      <c r="M4" s="33">
        <v>0</v>
      </c>
      <c r="N4" s="33">
        <v>0</v>
      </c>
      <c r="O4" s="33">
        <v>0</v>
      </c>
      <c r="P4" s="33">
        <v>0</v>
      </c>
      <c r="Q4" s="33">
        <v>0</v>
      </c>
      <c r="R4" s="33">
        <v>0</v>
      </c>
      <c r="S4" s="33">
        <v>0</v>
      </c>
      <c r="T4" s="33">
        <v>0</v>
      </c>
      <c r="U4" s="33">
        <v>0</v>
      </c>
      <c r="V4" s="33">
        <v>0</v>
      </c>
      <c r="W4" s="33">
        <v>0</v>
      </c>
      <c r="X4" s="33">
        <v>0</v>
      </c>
      <c r="Y4" s="33">
        <v>0</v>
      </c>
      <c r="Z4" s="33">
        <v>0</v>
      </c>
      <c r="AA4" s="33">
        <v>0</v>
      </c>
      <c r="AB4" s="33">
        <v>0</v>
      </c>
      <c r="AC4" s="33">
        <v>0</v>
      </c>
      <c r="AD4" s="33">
        <v>0</v>
      </c>
      <c r="AE4" s="33">
        <v>0</v>
      </c>
      <c r="AF4" s="33">
        <v>0</v>
      </c>
      <c r="AG4" s="33">
        <v>0</v>
      </c>
      <c r="AH4" t="s">
        <v>85</v>
      </c>
      <c r="AI4" s="34">
        <v>8</v>
      </c>
    </row>
    <row r="5" spans="1:35" x14ac:dyDescent="0.25">
      <c r="A5" t="s">
        <v>373</v>
      </c>
      <c r="B5" t="s">
        <v>124</v>
      </c>
      <c r="C5" t="s">
        <v>215</v>
      </c>
      <c r="D5" t="s">
        <v>303</v>
      </c>
      <c r="E5" s="33">
        <v>19.566666666666666</v>
      </c>
      <c r="F5" s="33">
        <v>11.2</v>
      </c>
      <c r="G5" s="33">
        <v>0</v>
      </c>
      <c r="H5" s="33">
        <v>0</v>
      </c>
      <c r="I5" s="33">
        <v>0</v>
      </c>
      <c r="J5" s="33">
        <v>0</v>
      </c>
      <c r="K5" s="33">
        <v>0</v>
      </c>
      <c r="L5" s="33">
        <v>0.11422222222222224</v>
      </c>
      <c r="M5" s="33">
        <v>0</v>
      </c>
      <c r="N5" s="33">
        <v>5.3444444444444441</v>
      </c>
      <c r="O5" s="33">
        <v>0.27314026121521862</v>
      </c>
      <c r="P5" s="33">
        <v>3.5833333333333335</v>
      </c>
      <c r="Q5" s="33">
        <v>0.2638888888888889</v>
      </c>
      <c r="R5" s="33">
        <v>0.19662123793299263</v>
      </c>
      <c r="S5" s="33">
        <v>0.3743333333333333</v>
      </c>
      <c r="T5" s="33">
        <v>0.86888888888888927</v>
      </c>
      <c r="U5" s="33">
        <v>0</v>
      </c>
      <c r="V5" s="33">
        <v>6.3537762634866574E-2</v>
      </c>
      <c r="W5" s="33">
        <v>0.66566666666666674</v>
      </c>
      <c r="X5" s="33">
        <v>2.8201111111111112</v>
      </c>
      <c r="Y5" s="33">
        <v>0</v>
      </c>
      <c r="Z5" s="33">
        <v>0.17814877910278251</v>
      </c>
      <c r="AA5" s="33">
        <v>0</v>
      </c>
      <c r="AB5" s="33">
        <v>0</v>
      </c>
      <c r="AC5" s="33">
        <v>0</v>
      </c>
      <c r="AD5" s="33">
        <v>0</v>
      </c>
      <c r="AE5" s="33">
        <v>0</v>
      </c>
      <c r="AF5" s="33">
        <v>0</v>
      </c>
      <c r="AG5" s="33">
        <v>0</v>
      </c>
      <c r="AH5" t="s">
        <v>21</v>
      </c>
      <c r="AI5" s="34">
        <v>8</v>
      </c>
    </row>
    <row r="6" spans="1:35" x14ac:dyDescent="0.25">
      <c r="A6" t="s">
        <v>373</v>
      </c>
      <c r="B6" t="s">
        <v>129</v>
      </c>
      <c r="C6" t="s">
        <v>237</v>
      </c>
      <c r="D6" t="s">
        <v>289</v>
      </c>
      <c r="E6" s="33">
        <v>20.333333333333332</v>
      </c>
      <c r="F6" s="33">
        <v>8.5333333333333332</v>
      </c>
      <c r="G6" s="33">
        <v>0</v>
      </c>
      <c r="H6" s="33">
        <v>0</v>
      </c>
      <c r="I6" s="33">
        <v>0</v>
      </c>
      <c r="J6" s="33">
        <v>0</v>
      </c>
      <c r="K6" s="33">
        <v>0</v>
      </c>
      <c r="L6" s="33">
        <v>0.20766666666666669</v>
      </c>
      <c r="M6" s="33">
        <v>0</v>
      </c>
      <c r="N6" s="33">
        <v>4.5777777777777775</v>
      </c>
      <c r="O6" s="33">
        <v>0.22513661202185792</v>
      </c>
      <c r="P6" s="33">
        <v>2.2833333333333332</v>
      </c>
      <c r="Q6" s="33">
        <v>0.33611111111111114</v>
      </c>
      <c r="R6" s="33">
        <v>0.12882513661202186</v>
      </c>
      <c r="S6" s="33">
        <v>5.8444444444444445E-2</v>
      </c>
      <c r="T6" s="33">
        <v>0.13355555555555554</v>
      </c>
      <c r="U6" s="33">
        <v>0</v>
      </c>
      <c r="V6" s="33">
        <v>9.4426229508196707E-3</v>
      </c>
      <c r="W6" s="33">
        <v>0.26277777777777778</v>
      </c>
      <c r="X6" s="33">
        <v>1.633666666666667</v>
      </c>
      <c r="Y6" s="33">
        <v>0</v>
      </c>
      <c r="Z6" s="33">
        <v>9.3267759562841557E-2</v>
      </c>
      <c r="AA6" s="33">
        <v>0</v>
      </c>
      <c r="AB6" s="33">
        <v>0</v>
      </c>
      <c r="AC6" s="33">
        <v>0</v>
      </c>
      <c r="AD6" s="33">
        <v>0</v>
      </c>
      <c r="AE6" s="33">
        <v>0</v>
      </c>
      <c r="AF6" s="33">
        <v>0</v>
      </c>
      <c r="AG6" s="33">
        <v>0</v>
      </c>
      <c r="AH6" t="s">
        <v>26</v>
      </c>
      <c r="AI6" s="34">
        <v>8</v>
      </c>
    </row>
    <row r="7" spans="1:35" x14ac:dyDescent="0.25">
      <c r="A7" t="s">
        <v>373</v>
      </c>
      <c r="B7" t="s">
        <v>125</v>
      </c>
      <c r="C7" t="s">
        <v>228</v>
      </c>
      <c r="D7" t="s">
        <v>293</v>
      </c>
      <c r="E7" s="33">
        <v>51.333333333333336</v>
      </c>
      <c r="F7" s="33">
        <v>10.833333333333334</v>
      </c>
      <c r="G7" s="33">
        <v>0</v>
      </c>
      <c r="H7" s="33">
        <v>0</v>
      </c>
      <c r="I7" s="33">
        <v>0</v>
      </c>
      <c r="J7" s="33">
        <v>0</v>
      </c>
      <c r="K7" s="33">
        <v>0</v>
      </c>
      <c r="L7" s="33">
        <v>0.45188888888888884</v>
      </c>
      <c r="M7" s="33">
        <v>4.9777777777777779</v>
      </c>
      <c r="N7" s="33">
        <v>0</v>
      </c>
      <c r="O7" s="33">
        <v>9.696969696969697E-2</v>
      </c>
      <c r="P7" s="33">
        <v>3.4944444444444445</v>
      </c>
      <c r="Q7" s="33">
        <v>5.2805555555555559</v>
      </c>
      <c r="R7" s="33">
        <v>0.17094155844155845</v>
      </c>
      <c r="S7" s="33">
        <v>4.9925555555555547</v>
      </c>
      <c r="T7" s="33">
        <v>3.8862222222222229</v>
      </c>
      <c r="U7" s="33">
        <v>0</v>
      </c>
      <c r="V7" s="33">
        <v>0.17296320346320346</v>
      </c>
      <c r="W7" s="33">
        <v>1.8787777777777781</v>
      </c>
      <c r="X7" s="33">
        <v>9.3783333333333339</v>
      </c>
      <c r="Y7" s="33">
        <v>0</v>
      </c>
      <c r="Z7" s="33">
        <v>0.21929437229437229</v>
      </c>
      <c r="AA7" s="33">
        <v>0</v>
      </c>
      <c r="AB7" s="33">
        <v>0</v>
      </c>
      <c r="AC7" s="33">
        <v>0</v>
      </c>
      <c r="AD7" s="33">
        <v>0</v>
      </c>
      <c r="AE7" s="33">
        <v>0</v>
      </c>
      <c r="AF7" s="33">
        <v>0</v>
      </c>
      <c r="AG7" s="33">
        <v>0</v>
      </c>
      <c r="AH7" t="s">
        <v>22</v>
      </c>
      <c r="AI7" s="34">
        <v>8</v>
      </c>
    </row>
    <row r="8" spans="1:35" x14ac:dyDescent="0.25">
      <c r="A8" t="s">
        <v>373</v>
      </c>
      <c r="B8" t="s">
        <v>130</v>
      </c>
      <c r="C8" t="s">
        <v>220</v>
      </c>
      <c r="D8" t="s">
        <v>284</v>
      </c>
      <c r="E8" s="33">
        <v>28.244444444444444</v>
      </c>
      <c r="F8" s="33">
        <v>10.488888888888889</v>
      </c>
      <c r="G8" s="33">
        <v>0</v>
      </c>
      <c r="H8" s="33">
        <v>0</v>
      </c>
      <c r="I8" s="33">
        <v>0</v>
      </c>
      <c r="J8" s="33">
        <v>0</v>
      </c>
      <c r="K8" s="33">
        <v>0</v>
      </c>
      <c r="L8" s="33">
        <v>0.58422222222222231</v>
      </c>
      <c r="M8" s="33">
        <v>5.6</v>
      </c>
      <c r="N8" s="33">
        <v>0</v>
      </c>
      <c r="O8" s="33">
        <v>0.1982690794649882</v>
      </c>
      <c r="P8" s="33">
        <v>5.1111111111111107</v>
      </c>
      <c r="Q8" s="33">
        <v>0</v>
      </c>
      <c r="R8" s="33">
        <v>0.18095987411487016</v>
      </c>
      <c r="S8" s="33">
        <v>0.5023333333333333</v>
      </c>
      <c r="T8" s="33">
        <v>3.9641111111111114</v>
      </c>
      <c r="U8" s="33">
        <v>0</v>
      </c>
      <c r="V8" s="33">
        <v>0.1581353265145555</v>
      </c>
      <c r="W8" s="33">
        <v>0.92255555555555557</v>
      </c>
      <c r="X8" s="33">
        <v>5.4002222222222223</v>
      </c>
      <c r="Y8" s="33">
        <v>0</v>
      </c>
      <c r="Z8" s="33">
        <v>0.22385916601101494</v>
      </c>
      <c r="AA8" s="33">
        <v>0</v>
      </c>
      <c r="AB8" s="33">
        <v>0</v>
      </c>
      <c r="AC8" s="33">
        <v>0</v>
      </c>
      <c r="AD8" s="33">
        <v>0</v>
      </c>
      <c r="AE8" s="33">
        <v>0</v>
      </c>
      <c r="AF8" s="33">
        <v>0</v>
      </c>
      <c r="AG8" s="33">
        <v>0</v>
      </c>
      <c r="AH8" t="s">
        <v>27</v>
      </c>
      <c r="AI8" s="34">
        <v>8</v>
      </c>
    </row>
    <row r="9" spans="1:35" x14ac:dyDescent="0.25">
      <c r="A9" t="s">
        <v>373</v>
      </c>
      <c r="B9" t="s">
        <v>122</v>
      </c>
      <c r="C9" t="s">
        <v>209</v>
      </c>
      <c r="D9" t="s">
        <v>291</v>
      </c>
      <c r="E9" s="33">
        <v>27.477777777777778</v>
      </c>
      <c r="F9" s="33">
        <v>12.7</v>
      </c>
      <c r="G9" s="33">
        <v>0</v>
      </c>
      <c r="H9" s="33">
        <v>0</v>
      </c>
      <c r="I9" s="33">
        <v>0</v>
      </c>
      <c r="J9" s="33">
        <v>0</v>
      </c>
      <c r="K9" s="33">
        <v>0</v>
      </c>
      <c r="L9" s="33">
        <v>0.14766666666666667</v>
      </c>
      <c r="M9" s="33">
        <v>0</v>
      </c>
      <c r="N9" s="33">
        <v>2.4427777777777777</v>
      </c>
      <c r="O9" s="33">
        <v>8.8900121310149613E-2</v>
      </c>
      <c r="P9" s="33">
        <v>3.382222222222222</v>
      </c>
      <c r="Q9" s="33">
        <v>0</v>
      </c>
      <c r="R9" s="33">
        <v>0.12308936514355033</v>
      </c>
      <c r="S9" s="33">
        <v>0.35922222222222228</v>
      </c>
      <c r="T9" s="33">
        <v>5.1563333333333343</v>
      </c>
      <c r="U9" s="33">
        <v>0</v>
      </c>
      <c r="V9" s="33">
        <v>0.20072786089769512</v>
      </c>
      <c r="W9" s="33">
        <v>2.9315555555555548</v>
      </c>
      <c r="X9" s="33">
        <v>3.9444444444444442E-2</v>
      </c>
      <c r="Y9" s="33">
        <v>0</v>
      </c>
      <c r="Z9" s="33">
        <v>0.10812373635260814</v>
      </c>
      <c r="AA9" s="33">
        <v>0</v>
      </c>
      <c r="AB9" s="33">
        <v>0</v>
      </c>
      <c r="AC9" s="33">
        <v>0</v>
      </c>
      <c r="AD9" s="33">
        <v>0</v>
      </c>
      <c r="AE9" s="33">
        <v>0</v>
      </c>
      <c r="AF9" s="33">
        <v>0</v>
      </c>
      <c r="AG9" s="33">
        <v>0</v>
      </c>
      <c r="AH9" t="s">
        <v>19</v>
      </c>
      <c r="AI9" s="34">
        <v>8</v>
      </c>
    </row>
    <row r="10" spans="1:35" x14ac:dyDescent="0.25">
      <c r="A10" t="s">
        <v>373</v>
      </c>
      <c r="B10" t="s">
        <v>105</v>
      </c>
      <c r="C10" t="s">
        <v>221</v>
      </c>
      <c r="D10" t="s">
        <v>297</v>
      </c>
      <c r="E10" s="33">
        <v>69.677777777777777</v>
      </c>
      <c r="F10" s="33">
        <v>10.922222222222222</v>
      </c>
      <c r="G10" s="33">
        <v>0</v>
      </c>
      <c r="H10" s="33">
        <v>0</v>
      </c>
      <c r="I10" s="33">
        <v>0</v>
      </c>
      <c r="J10" s="33">
        <v>0</v>
      </c>
      <c r="K10" s="33">
        <v>0</v>
      </c>
      <c r="L10" s="33">
        <v>0.36577777777777781</v>
      </c>
      <c r="M10" s="33">
        <v>0</v>
      </c>
      <c r="N10" s="33">
        <v>7.5888888888888886</v>
      </c>
      <c r="O10" s="33">
        <v>0.10891404879604528</v>
      </c>
      <c r="P10" s="33">
        <v>11.016666666666667</v>
      </c>
      <c r="Q10" s="33">
        <v>0.23333333333333334</v>
      </c>
      <c r="R10" s="33">
        <v>0.16145750279062351</v>
      </c>
      <c r="S10" s="33">
        <v>3.370333333333333</v>
      </c>
      <c r="T10" s="33">
        <v>7.7251111111111097</v>
      </c>
      <c r="U10" s="33">
        <v>0</v>
      </c>
      <c r="V10" s="33">
        <v>0.15923935576463083</v>
      </c>
      <c r="W10" s="33">
        <v>2.6215555555555552</v>
      </c>
      <c r="X10" s="33">
        <v>5.3327777777777774</v>
      </c>
      <c r="Y10" s="33">
        <v>0</v>
      </c>
      <c r="Z10" s="33">
        <v>0.11415882634348588</v>
      </c>
      <c r="AA10" s="33">
        <v>0</v>
      </c>
      <c r="AB10" s="33">
        <v>0</v>
      </c>
      <c r="AC10" s="33">
        <v>0</v>
      </c>
      <c r="AD10" s="33">
        <v>0</v>
      </c>
      <c r="AE10" s="33">
        <v>6.2777777777777777</v>
      </c>
      <c r="AF10" s="33">
        <v>0</v>
      </c>
      <c r="AG10" s="33">
        <v>0</v>
      </c>
      <c r="AH10" t="s">
        <v>2</v>
      </c>
      <c r="AI10" s="34">
        <v>8</v>
      </c>
    </row>
    <row r="11" spans="1:35" x14ac:dyDescent="0.25">
      <c r="A11" t="s">
        <v>373</v>
      </c>
      <c r="B11" t="s">
        <v>127</v>
      </c>
      <c r="C11" t="s">
        <v>235</v>
      </c>
      <c r="D11" t="s">
        <v>305</v>
      </c>
      <c r="E11" s="33">
        <v>19.922222222222221</v>
      </c>
      <c r="F11" s="33">
        <v>5.5111111111111111</v>
      </c>
      <c r="G11" s="33">
        <v>0</v>
      </c>
      <c r="H11" s="33">
        <v>0</v>
      </c>
      <c r="I11" s="33">
        <v>0</v>
      </c>
      <c r="J11" s="33">
        <v>0</v>
      </c>
      <c r="K11" s="33">
        <v>0</v>
      </c>
      <c r="L11" s="33">
        <v>4.9000000000000002E-2</v>
      </c>
      <c r="M11" s="33">
        <v>4.333333333333333</v>
      </c>
      <c r="N11" s="33">
        <v>0</v>
      </c>
      <c r="O11" s="33">
        <v>0.21751254880089235</v>
      </c>
      <c r="P11" s="33">
        <v>3.6833333333333331</v>
      </c>
      <c r="Q11" s="33">
        <v>0.3183333333333333</v>
      </c>
      <c r="R11" s="33">
        <v>0.2008644729503625</v>
      </c>
      <c r="S11" s="33">
        <v>0.36611111111111116</v>
      </c>
      <c r="T11" s="33">
        <v>0.89011111111111108</v>
      </c>
      <c r="U11" s="33">
        <v>0</v>
      </c>
      <c r="V11" s="33">
        <v>6.3056330172894595E-2</v>
      </c>
      <c r="W11" s="33">
        <v>0.4906666666666667</v>
      </c>
      <c r="X11" s="33">
        <v>4.2825555555555566</v>
      </c>
      <c r="Y11" s="33">
        <v>0</v>
      </c>
      <c r="Z11" s="33">
        <v>0.23959286112660352</v>
      </c>
      <c r="AA11" s="33">
        <v>0</v>
      </c>
      <c r="AB11" s="33">
        <v>0</v>
      </c>
      <c r="AC11" s="33">
        <v>0</v>
      </c>
      <c r="AD11" s="33">
        <v>0</v>
      </c>
      <c r="AE11" s="33">
        <v>0</v>
      </c>
      <c r="AF11" s="33">
        <v>0</v>
      </c>
      <c r="AG11" s="33">
        <v>0</v>
      </c>
      <c r="AH11" t="s">
        <v>24</v>
      </c>
      <c r="AI11" s="34">
        <v>8</v>
      </c>
    </row>
    <row r="12" spans="1:35" x14ac:dyDescent="0.25">
      <c r="A12" t="s">
        <v>373</v>
      </c>
      <c r="B12" t="s">
        <v>131</v>
      </c>
      <c r="C12" t="s">
        <v>238</v>
      </c>
      <c r="D12" t="s">
        <v>307</v>
      </c>
      <c r="E12" s="33">
        <v>40.388888888888886</v>
      </c>
      <c r="F12" s="33">
        <v>10.422222222222222</v>
      </c>
      <c r="G12" s="33">
        <v>0</v>
      </c>
      <c r="H12" s="33">
        <v>0</v>
      </c>
      <c r="I12" s="33">
        <v>0</v>
      </c>
      <c r="J12" s="33">
        <v>0</v>
      </c>
      <c r="K12" s="33">
        <v>0</v>
      </c>
      <c r="L12" s="33">
        <v>0.51788888888888895</v>
      </c>
      <c r="M12" s="33">
        <v>1.9833333333333334</v>
      </c>
      <c r="N12" s="33">
        <v>2.7555555555555555</v>
      </c>
      <c r="O12" s="33">
        <v>0.1173314993122421</v>
      </c>
      <c r="P12" s="33">
        <v>9.3944444444444439</v>
      </c>
      <c r="Q12" s="33">
        <v>0</v>
      </c>
      <c r="R12" s="33">
        <v>0.23259972489683631</v>
      </c>
      <c r="S12" s="33">
        <v>0.56633333333333336</v>
      </c>
      <c r="T12" s="33">
        <v>4.0629999999999988</v>
      </c>
      <c r="U12" s="33">
        <v>0</v>
      </c>
      <c r="V12" s="33">
        <v>0.11461898211829434</v>
      </c>
      <c r="W12" s="33">
        <v>0.61033333333333306</v>
      </c>
      <c r="X12" s="33">
        <v>0.5717777777777775</v>
      </c>
      <c r="Y12" s="33">
        <v>0</v>
      </c>
      <c r="Z12" s="33">
        <v>2.9268225584594208E-2</v>
      </c>
      <c r="AA12" s="33">
        <v>0</v>
      </c>
      <c r="AB12" s="33">
        <v>0</v>
      </c>
      <c r="AC12" s="33">
        <v>0</v>
      </c>
      <c r="AD12" s="33">
        <v>0</v>
      </c>
      <c r="AE12" s="33">
        <v>0</v>
      </c>
      <c r="AF12" s="33">
        <v>0</v>
      </c>
      <c r="AG12" s="33">
        <v>0</v>
      </c>
      <c r="AH12" t="s">
        <v>28</v>
      </c>
      <c r="AI12" s="34">
        <v>8</v>
      </c>
    </row>
    <row r="13" spans="1:35" x14ac:dyDescent="0.25">
      <c r="A13" t="s">
        <v>373</v>
      </c>
      <c r="B13" t="s">
        <v>104</v>
      </c>
      <c r="C13" t="s">
        <v>226</v>
      </c>
      <c r="D13" t="s">
        <v>285</v>
      </c>
      <c r="E13" s="33">
        <v>44.611111111111114</v>
      </c>
      <c r="F13" s="33">
        <v>9.1444444444444439</v>
      </c>
      <c r="G13" s="33">
        <v>0</v>
      </c>
      <c r="H13" s="33">
        <v>0</v>
      </c>
      <c r="I13" s="33">
        <v>0</v>
      </c>
      <c r="J13" s="33">
        <v>0</v>
      </c>
      <c r="K13" s="33">
        <v>0</v>
      </c>
      <c r="L13" s="33">
        <v>0.5712222222222223</v>
      </c>
      <c r="M13" s="33">
        <v>5.333333333333333</v>
      </c>
      <c r="N13" s="33">
        <v>0</v>
      </c>
      <c r="O13" s="33">
        <v>0.11955168119551679</v>
      </c>
      <c r="P13" s="33">
        <v>5.1527777777777777</v>
      </c>
      <c r="Q13" s="33">
        <v>3.6527777777777777</v>
      </c>
      <c r="R13" s="33">
        <v>0.19738480697384805</v>
      </c>
      <c r="S13" s="33">
        <v>0.92922222222222206</v>
      </c>
      <c r="T13" s="33">
        <v>4.5833333333333348</v>
      </c>
      <c r="U13" s="33">
        <v>0</v>
      </c>
      <c r="V13" s="33">
        <v>0.12356911581569117</v>
      </c>
      <c r="W13" s="33">
        <v>1.1355555555555557</v>
      </c>
      <c r="X13" s="33">
        <v>3.2271111111111113</v>
      </c>
      <c r="Y13" s="33">
        <v>0</v>
      </c>
      <c r="Z13" s="33">
        <v>9.779327521793274E-2</v>
      </c>
      <c r="AA13" s="33">
        <v>0</v>
      </c>
      <c r="AB13" s="33">
        <v>0</v>
      </c>
      <c r="AC13" s="33">
        <v>0</v>
      </c>
      <c r="AD13" s="33">
        <v>0</v>
      </c>
      <c r="AE13" s="33">
        <v>0</v>
      </c>
      <c r="AF13" s="33">
        <v>0</v>
      </c>
      <c r="AG13" s="33">
        <v>0</v>
      </c>
      <c r="AH13" t="s">
        <v>1</v>
      </c>
      <c r="AI13" s="34">
        <v>8</v>
      </c>
    </row>
    <row r="14" spans="1:35" x14ac:dyDescent="0.25">
      <c r="A14" t="s">
        <v>373</v>
      </c>
      <c r="B14" t="s">
        <v>114</v>
      </c>
      <c r="C14" t="s">
        <v>228</v>
      </c>
      <c r="D14" t="s">
        <v>293</v>
      </c>
      <c r="E14" s="33">
        <v>68.344444444444449</v>
      </c>
      <c r="F14" s="33">
        <v>11.444444444444445</v>
      </c>
      <c r="G14" s="33">
        <v>0</v>
      </c>
      <c r="H14" s="33">
        <v>0</v>
      </c>
      <c r="I14" s="33">
        <v>1.6777777777777778</v>
      </c>
      <c r="J14" s="33">
        <v>0</v>
      </c>
      <c r="K14" s="33">
        <v>0</v>
      </c>
      <c r="L14" s="33">
        <v>4.581444444444446</v>
      </c>
      <c r="M14" s="33">
        <v>4.2555555555555555</v>
      </c>
      <c r="N14" s="33">
        <v>5.0666666666666664</v>
      </c>
      <c r="O14" s="33">
        <v>0.13640058527068769</v>
      </c>
      <c r="P14" s="33">
        <v>2.6749999999999998</v>
      </c>
      <c r="Q14" s="33">
        <v>4.7583333333333337</v>
      </c>
      <c r="R14" s="33">
        <v>0.10876280279629329</v>
      </c>
      <c r="S14" s="33">
        <v>1.8082222222222226</v>
      </c>
      <c r="T14" s="33">
        <v>12.263111111111112</v>
      </c>
      <c r="U14" s="33">
        <v>0</v>
      </c>
      <c r="V14" s="33">
        <v>0.20588847341895627</v>
      </c>
      <c r="W14" s="33">
        <v>5.2729999999999997</v>
      </c>
      <c r="X14" s="33">
        <v>4.4599999999999982</v>
      </c>
      <c r="Y14" s="33">
        <v>0</v>
      </c>
      <c r="Z14" s="33">
        <v>0.1424109900829133</v>
      </c>
      <c r="AA14" s="33">
        <v>0</v>
      </c>
      <c r="AB14" s="33">
        <v>0</v>
      </c>
      <c r="AC14" s="33">
        <v>0</v>
      </c>
      <c r="AD14" s="33">
        <v>0</v>
      </c>
      <c r="AE14" s="33">
        <v>0</v>
      </c>
      <c r="AF14" s="33">
        <v>0</v>
      </c>
      <c r="AG14" s="33">
        <v>0</v>
      </c>
      <c r="AH14" t="s">
        <v>11</v>
      </c>
      <c r="AI14" s="34">
        <v>8</v>
      </c>
    </row>
    <row r="15" spans="1:35" x14ac:dyDescent="0.25">
      <c r="A15" t="s">
        <v>373</v>
      </c>
      <c r="B15" t="s">
        <v>135</v>
      </c>
      <c r="C15" t="s">
        <v>228</v>
      </c>
      <c r="D15" t="s">
        <v>293</v>
      </c>
      <c r="E15" s="33">
        <v>53.033333333333331</v>
      </c>
      <c r="F15" s="33">
        <v>10.933333333333334</v>
      </c>
      <c r="G15" s="33">
        <v>0</v>
      </c>
      <c r="H15" s="33">
        <v>0</v>
      </c>
      <c r="I15" s="33">
        <v>0</v>
      </c>
      <c r="J15" s="33">
        <v>0</v>
      </c>
      <c r="K15" s="33">
        <v>0</v>
      </c>
      <c r="L15" s="33">
        <v>5.5135555555555538</v>
      </c>
      <c r="M15" s="33">
        <v>0</v>
      </c>
      <c r="N15" s="33">
        <v>5.4722222222222223</v>
      </c>
      <c r="O15" s="33">
        <v>0.10318457992876598</v>
      </c>
      <c r="P15" s="33">
        <v>5.6888888888888891</v>
      </c>
      <c r="Q15" s="33">
        <v>0.76944444444444449</v>
      </c>
      <c r="R15" s="33">
        <v>0.12177875549968575</v>
      </c>
      <c r="S15" s="33">
        <v>9.1307777777777783</v>
      </c>
      <c r="T15" s="33">
        <v>4.2233333333333327</v>
      </c>
      <c r="U15" s="33">
        <v>0</v>
      </c>
      <c r="V15" s="33">
        <v>0.2518059920385502</v>
      </c>
      <c r="W15" s="33">
        <v>4.4852222222222222</v>
      </c>
      <c r="X15" s="33">
        <v>4.4008888888888897</v>
      </c>
      <c r="Y15" s="33">
        <v>0</v>
      </c>
      <c r="Z15" s="33">
        <v>0.16755709197569665</v>
      </c>
      <c r="AA15" s="33">
        <v>0</v>
      </c>
      <c r="AB15" s="33">
        <v>0</v>
      </c>
      <c r="AC15" s="33">
        <v>0</v>
      </c>
      <c r="AD15" s="33">
        <v>0</v>
      </c>
      <c r="AE15" s="33">
        <v>0</v>
      </c>
      <c r="AF15" s="33">
        <v>0</v>
      </c>
      <c r="AG15" s="33">
        <v>0</v>
      </c>
      <c r="AH15" t="s">
        <v>32</v>
      </c>
      <c r="AI15" s="34">
        <v>8</v>
      </c>
    </row>
    <row r="16" spans="1:35" x14ac:dyDescent="0.25">
      <c r="A16" t="s">
        <v>373</v>
      </c>
      <c r="B16" t="s">
        <v>113</v>
      </c>
      <c r="C16" t="s">
        <v>232</v>
      </c>
      <c r="D16" t="s">
        <v>301</v>
      </c>
      <c r="E16" s="33">
        <v>55.822222222222223</v>
      </c>
      <c r="F16" s="33">
        <v>5.6333333333333337</v>
      </c>
      <c r="G16" s="33">
        <v>0</v>
      </c>
      <c r="H16" s="33">
        <v>0</v>
      </c>
      <c r="I16" s="33">
        <v>0</v>
      </c>
      <c r="J16" s="33">
        <v>0</v>
      </c>
      <c r="K16" s="33">
        <v>0</v>
      </c>
      <c r="L16" s="33">
        <v>0.85566666666666702</v>
      </c>
      <c r="M16" s="33">
        <v>0</v>
      </c>
      <c r="N16" s="33">
        <v>5.9</v>
      </c>
      <c r="O16" s="33">
        <v>0.10569267515923568</v>
      </c>
      <c r="P16" s="33">
        <v>3.4444444444444446</v>
      </c>
      <c r="Q16" s="33">
        <v>5.7166666666666668</v>
      </c>
      <c r="R16" s="33">
        <v>0.16411226114649682</v>
      </c>
      <c r="S16" s="33">
        <v>5.1973333333333329</v>
      </c>
      <c r="T16" s="33">
        <v>3.5294444444444442</v>
      </c>
      <c r="U16" s="33">
        <v>0</v>
      </c>
      <c r="V16" s="33">
        <v>0.15633160828025475</v>
      </c>
      <c r="W16" s="33">
        <v>2.7231111111111104</v>
      </c>
      <c r="X16" s="33">
        <v>4.7713333333333319</v>
      </c>
      <c r="Y16" s="33">
        <v>0</v>
      </c>
      <c r="Z16" s="33">
        <v>0.13425557324840759</v>
      </c>
      <c r="AA16" s="33">
        <v>0</v>
      </c>
      <c r="AB16" s="33">
        <v>0</v>
      </c>
      <c r="AC16" s="33">
        <v>0</v>
      </c>
      <c r="AD16" s="33">
        <v>0</v>
      </c>
      <c r="AE16" s="33">
        <v>0</v>
      </c>
      <c r="AF16" s="33">
        <v>0</v>
      </c>
      <c r="AG16" s="33">
        <v>0</v>
      </c>
      <c r="AH16" t="s">
        <v>10</v>
      </c>
      <c r="AI16" s="34">
        <v>8</v>
      </c>
    </row>
    <row r="17" spans="1:35" x14ac:dyDescent="0.25">
      <c r="A17" t="s">
        <v>373</v>
      </c>
      <c r="B17" t="s">
        <v>121</v>
      </c>
      <c r="C17" t="s">
        <v>229</v>
      </c>
      <c r="D17" t="s">
        <v>294</v>
      </c>
      <c r="E17" s="33">
        <v>49.31111111111111</v>
      </c>
      <c r="F17" s="33">
        <v>10.933333333333334</v>
      </c>
      <c r="G17" s="33">
        <v>0</v>
      </c>
      <c r="H17" s="33">
        <v>0</v>
      </c>
      <c r="I17" s="33">
        <v>0.44444444444444442</v>
      </c>
      <c r="J17" s="33">
        <v>0</v>
      </c>
      <c r="K17" s="33">
        <v>0</v>
      </c>
      <c r="L17" s="33">
        <v>5.0983333333333327</v>
      </c>
      <c r="M17" s="33">
        <v>1.7777777777777777</v>
      </c>
      <c r="N17" s="33">
        <v>3.1055555555555556</v>
      </c>
      <c r="O17" s="33">
        <v>9.9031095087877413E-2</v>
      </c>
      <c r="P17" s="33">
        <v>5.6</v>
      </c>
      <c r="Q17" s="33">
        <v>10.972222222222221</v>
      </c>
      <c r="R17" s="33">
        <v>0.33607480847228483</v>
      </c>
      <c r="S17" s="33">
        <v>0.76</v>
      </c>
      <c r="T17" s="33">
        <v>4.5106666666666664</v>
      </c>
      <c r="U17" s="33">
        <v>0</v>
      </c>
      <c r="V17" s="33">
        <v>0.10688598467778278</v>
      </c>
      <c r="W17" s="33">
        <v>7.660222222222222</v>
      </c>
      <c r="X17" s="33">
        <v>8.7544444444444487</v>
      </c>
      <c r="Y17" s="33">
        <v>0</v>
      </c>
      <c r="Z17" s="33">
        <v>0.33287967552951786</v>
      </c>
      <c r="AA17" s="33">
        <v>0</v>
      </c>
      <c r="AB17" s="33">
        <v>0</v>
      </c>
      <c r="AC17" s="33">
        <v>0</v>
      </c>
      <c r="AD17" s="33">
        <v>0</v>
      </c>
      <c r="AE17" s="33">
        <v>0</v>
      </c>
      <c r="AF17" s="33">
        <v>0</v>
      </c>
      <c r="AG17" s="33">
        <v>0</v>
      </c>
      <c r="AH17" t="s">
        <v>18</v>
      </c>
      <c r="AI17" s="34">
        <v>8</v>
      </c>
    </row>
    <row r="18" spans="1:35" x14ac:dyDescent="0.25">
      <c r="A18" t="s">
        <v>373</v>
      </c>
      <c r="B18" t="s">
        <v>126</v>
      </c>
      <c r="C18" t="s">
        <v>234</v>
      </c>
      <c r="D18" t="s">
        <v>304</v>
      </c>
      <c r="E18" s="33">
        <v>37.755555555555553</v>
      </c>
      <c r="F18" s="33">
        <v>10.133333333333333</v>
      </c>
      <c r="G18" s="33">
        <v>0</v>
      </c>
      <c r="H18" s="33">
        <v>0</v>
      </c>
      <c r="I18" s="33">
        <v>0</v>
      </c>
      <c r="J18" s="33">
        <v>0</v>
      </c>
      <c r="K18" s="33">
        <v>0</v>
      </c>
      <c r="L18" s="33">
        <v>1.2478888888888893</v>
      </c>
      <c r="M18" s="33">
        <v>0</v>
      </c>
      <c r="N18" s="33">
        <v>5.6</v>
      </c>
      <c r="O18" s="33">
        <v>0.14832254267216011</v>
      </c>
      <c r="P18" s="33">
        <v>2.6666666666666665</v>
      </c>
      <c r="Q18" s="33">
        <v>0.36388888888888887</v>
      </c>
      <c r="R18" s="33">
        <v>8.0267804590935854E-2</v>
      </c>
      <c r="S18" s="33">
        <v>0.77433333333333332</v>
      </c>
      <c r="T18" s="33">
        <v>1.7937777777777781</v>
      </c>
      <c r="U18" s="33">
        <v>0</v>
      </c>
      <c r="V18" s="33">
        <v>6.8019423190111838E-2</v>
      </c>
      <c r="W18" s="33">
        <v>0.89577777777777801</v>
      </c>
      <c r="X18" s="33">
        <v>5.9945555555555554</v>
      </c>
      <c r="Y18" s="33">
        <v>0</v>
      </c>
      <c r="Z18" s="33">
        <v>0.18249852854620366</v>
      </c>
      <c r="AA18" s="33">
        <v>0</v>
      </c>
      <c r="AB18" s="33">
        <v>0</v>
      </c>
      <c r="AC18" s="33">
        <v>0</v>
      </c>
      <c r="AD18" s="33">
        <v>0</v>
      </c>
      <c r="AE18" s="33">
        <v>0</v>
      </c>
      <c r="AF18" s="33">
        <v>0</v>
      </c>
      <c r="AG18" s="33">
        <v>0</v>
      </c>
      <c r="AH18" t="s">
        <v>23</v>
      </c>
      <c r="AI18" s="34">
        <v>8</v>
      </c>
    </row>
    <row r="19" spans="1:35" x14ac:dyDescent="0.25">
      <c r="A19" t="s">
        <v>373</v>
      </c>
      <c r="B19" t="s">
        <v>132</v>
      </c>
      <c r="C19" t="s">
        <v>228</v>
      </c>
      <c r="D19" t="s">
        <v>293</v>
      </c>
      <c r="E19" s="33">
        <v>60.333333333333336</v>
      </c>
      <c r="F19" s="33">
        <v>9.2777777777777786</v>
      </c>
      <c r="G19" s="33">
        <v>0</v>
      </c>
      <c r="H19" s="33">
        <v>0</v>
      </c>
      <c r="I19" s="33">
        <v>0</v>
      </c>
      <c r="J19" s="33">
        <v>0</v>
      </c>
      <c r="K19" s="33">
        <v>0</v>
      </c>
      <c r="L19" s="33">
        <v>2.8081111111111103</v>
      </c>
      <c r="M19" s="33">
        <v>5.333333333333333</v>
      </c>
      <c r="N19" s="33">
        <v>0</v>
      </c>
      <c r="O19" s="33">
        <v>8.8397790055248615E-2</v>
      </c>
      <c r="P19" s="33">
        <v>9.4</v>
      </c>
      <c r="Q19" s="33">
        <v>5.6572222222222228</v>
      </c>
      <c r="R19" s="33">
        <v>0.24956721915285451</v>
      </c>
      <c r="S19" s="33">
        <v>3.4002222222222227</v>
      </c>
      <c r="T19" s="33">
        <v>5.1787777777777784</v>
      </c>
      <c r="U19" s="33">
        <v>0</v>
      </c>
      <c r="V19" s="33">
        <v>0.14219337016574587</v>
      </c>
      <c r="W19" s="33">
        <v>1.3727777777777777</v>
      </c>
      <c r="X19" s="33">
        <v>4.9321111111111096</v>
      </c>
      <c r="Y19" s="33">
        <v>0</v>
      </c>
      <c r="Z19" s="33">
        <v>0.10450092081031304</v>
      </c>
      <c r="AA19" s="33">
        <v>0</v>
      </c>
      <c r="AB19" s="33">
        <v>0</v>
      </c>
      <c r="AC19" s="33">
        <v>0</v>
      </c>
      <c r="AD19" s="33">
        <v>0</v>
      </c>
      <c r="AE19" s="33">
        <v>0</v>
      </c>
      <c r="AF19" s="33">
        <v>0</v>
      </c>
      <c r="AG19" s="33">
        <v>0</v>
      </c>
      <c r="AH19" t="s">
        <v>29</v>
      </c>
      <c r="AI19" s="34">
        <v>8</v>
      </c>
    </row>
    <row r="20" spans="1:35" x14ac:dyDescent="0.25">
      <c r="A20" t="s">
        <v>373</v>
      </c>
      <c r="B20" t="s">
        <v>123</v>
      </c>
      <c r="C20" t="s">
        <v>205</v>
      </c>
      <c r="D20" t="s">
        <v>302</v>
      </c>
      <c r="E20" s="33">
        <v>29.866666666666667</v>
      </c>
      <c r="F20" s="33">
        <v>11.244444444444444</v>
      </c>
      <c r="G20" s="33">
        <v>0</v>
      </c>
      <c r="H20" s="33">
        <v>0</v>
      </c>
      <c r="I20" s="33">
        <v>0</v>
      </c>
      <c r="J20" s="33">
        <v>0</v>
      </c>
      <c r="K20" s="33">
        <v>0</v>
      </c>
      <c r="L20" s="33">
        <v>0.28244444444444455</v>
      </c>
      <c r="M20" s="33">
        <v>0</v>
      </c>
      <c r="N20" s="33">
        <v>5.4222222222222225</v>
      </c>
      <c r="O20" s="33">
        <v>0.18154761904761904</v>
      </c>
      <c r="P20" s="33">
        <v>4.8</v>
      </c>
      <c r="Q20" s="33">
        <v>0.21944444444444444</v>
      </c>
      <c r="R20" s="33">
        <v>0.16806175595238093</v>
      </c>
      <c r="S20" s="33">
        <v>0.13455555555555554</v>
      </c>
      <c r="T20" s="33">
        <v>2.1113333333333335</v>
      </c>
      <c r="U20" s="33">
        <v>0</v>
      </c>
      <c r="V20" s="33">
        <v>7.5197172619047625E-2</v>
      </c>
      <c r="W20" s="33">
        <v>1.0890000000000004</v>
      </c>
      <c r="X20" s="33">
        <v>1.2346666666666668</v>
      </c>
      <c r="Y20" s="33">
        <v>0</v>
      </c>
      <c r="Z20" s="33">
        <v>7.7801339285714297E-2</v>
      </c>
      <c r="AA20" s="33">
        <v>0</v>
      </c>
      <c r="AB20" s="33">
        <v>0</v>
      </c>
      <c r="AC20" s="33">
        <v>0</v>
      </c>
      <c r="AD20" s="33">
        <v>0</v>
      </c>
      <c r="AE20" s="33">
        <v>0</v>
      </c>
      <c r="AF20" s="33">
        <v>0</v>
      </c>
      <c r="AG20" s="33">
        <v>0</v>
      </c>
      <c r="AH20" t="s">
        <v>20</v>
      </c>
      <c r="AI20" s="34">
        <v>8</v>
      </c>
    </row>
    <row r="21" spans="1:35" x14ac:dyDescent="0.25">
      <c r="A21" t="s">
        <v>373</v>
      </c>
      <c r="B21" t="s">
        <v>138</v>
      </c>
      <c r="C21" t="s">
        <v>207</v>
      </c>
      <c r="D21" t="s">
        <v>299</v>
      </c>
      <c r="E21" s="33">
        <v>39.722222222222221</v>
      </c>
      <c r="F21" s="33">
        <v>4.4888888888888889</v>
      </c>
      <c r="G21" s="33">
        <v>0</v>
      </c>
      <c r="H21" s="33">
        <v>0</v>
      </c>
      <c r="I21" s="33">
        <v>0</v>
      </c>
      <c r="J21" s="33">
        <v>0</v>
      </c>
      <c r="K21" s="33">
        <v>0</v>
      </c>
      <c r="L21" s="33">
        <v>1.7512222222222218</v>
      </c>
      <c r="M21" s="33">
        <v>4.8916666666666666</v>
      </c>
      <c r="N21" s="33">
        <v>0</v>
      </c>
      <c r="O21" s="33">
        <v>0.12314685314685314</v>
      </c>
      <c r="P21" s="33">
        <v>4.7194444444444441</v>
      </c>
      <c r="Q21" s="33">
        <v>6.3583333333333334</v>
      </c>
      <c r="R21" s="33">
        <v>0.27888111888111888</v>
      </c>
      <c r="S21" s="33">
        <v>0.98922222222222211</v>
      </c>
      <c r="T21" s="33">
        <v>5.8178888888888878</v>
      </c>
      <c r="U21" s="33">
        <v>0</v>
      </c>
      <c r="V21" s="33">
        <v>0.17136783216783213</v>
      </c>
      <c r="W21" s="33">
        <v>3.428666666666667</v>
      </c>
      <c r="X21" s="33">
        <v>2.0933333333333328</v>
      </c>
      <c r="Y21" s="33">
        <v>0</v>
      </c>
      <c r="Z21" s="33">
        <v>0.13901538461538462</v>
      </c>
      <c r="AA21" s="33">
        <v>0</v>
      </c>
      <c r="AB21" s="33">
        <v>0</v>
      </c>
      <c r="AC21" s="33">
        <v>0</v>
      </c>
      <c r="AD21" s="33">
        <v>0</v>
      </c>
      <c r="AE21" s="33">
        <v>0</v>
      </c>
      <c r="AF21" s="33">
        <v>0</v>
      </c>
      <c r="AG21" s="33">
        <v>0</v>
      </c>
      <c r="AH21" t="s">
        <v>35</v>
      </c>
      <c r="AI21" s="34">
        <v>8</v>
      </c>
    </row>
    <row r="22" spans="1:35" x14ac:dyDescent="0.25">
      <c r="A22" t="s">
        <v>373</v>
      </c>
      <c r="B22" t="s">
        <v>200</v>
      </c>
      <c r="C22" t="s">
        <v>277</v>
      </c>
      <c r="D22" t="s">
        <v>321</v>
      </c>
      <c r="E22" s="33">
        <v>44.511111111111113</v>
      </c>
      <c r="F22" s="33">
        <v>0</v>
      </c>
      <c r="G22" s="33">
        <v>0</v>
      </c>
      <c r="H22" s="33">
        <v>0</v>
      </c>
      <c r="I22" s="33">
        <v>0</v>
      </c>
      <c r="J22" s="33">
        <v>0</v>
      </c>
      <c r="K22" s="33">
        <v>0</v>
      </c>
      <c r="L22" s="33">
        <v>0</v>
      </c>
      <c r="M22" s="33">
        <v>0</v>
      </c>
      <c r="N22" s="33">
        <v>0</v>
      </c>
      <c r="O22" s="33">
        <v>0</v>
      </c>
      <c r="P22" s="33">
        <v>5.597777777777778</v>
      </c>
      <c r="Q22" s="33">
        <v>5.4633333333333338</v>
      </c>
      <c r="R22" s="33">
        <v>0.24850224663005493</v>
      </c>
      <c r="S22" s="33">
        <v>0</v>
      </c>
      <c r="T22" s="33">
        <v>0</v>
      </c>
      <c r="U22" s="33">
        <v>0</v>
      </c>
      <c r="V22" s="33">
        <v>0</v>
      </c>
      <c r="W22" s="33">
        <v>0</v>
      </c>
      <c r="X22" s="33">
        <v>0</v>
      </c>
      <c r="Y22" s="33">
        <v>0</v>
      </c>
      <c r="Z22" s="33">
        <v>0</v>
      </c>
      <c r="AA22" s="33">
        <v>0</v>
      </c>
      <c r="AB22" s="33">
        <v>0</v>
      </c>
      <c r="AC22" s="33">
        <v>0</v>
      </c>
      <c r="AD22" s="33">
        <v>0</v>
      </c>
      <c r="AE22" s="33">
        <v>0</v>
      </c>
      <c r="AF22" s="33">
        <v>0</v>
      </c>
      <c r="AG22" s="33">
        <v>0</v>
      </c>
      <c r="AH22" t="s">
        <v>99</v>
      </c>
      <c r="AI22" s="34">
        <v>8</v>
      </c>
    </row>
    <row r="23" spans="1:35" x14ac:dyDescent="0.25">
      <c r="A23" t="s">
        <v>373</v>
      </c>
      <c r="B23" t="s">
        <v>133</v>
      </c>
      <c r="C23" t="s">
        <v>212</v>
      </c>
      <c r="D23" t="s">
        <v>308</v>
      </c>
      <c r="E23" s="33">
        <v>58.444444444444443</v>
      </c>
      <c r="F23" s="33">
        <v>8.1666666666666661</v>
      </c>
      <c r="G23" s="33">
        <v>0.27777777777777779</v>
      </c>
      <c r="H23" s="33">
        <v>0.8666666666666667</v>
      </c>
      <c r="I23" s="33">
        <v>2.1888888888888891</v>
      </c>
      <c r="J23" s="33">
        <v>0</v>
      </c>
      <c r="K23" s="33">
        <v>0</v>
      </c>
      <c r="L23" s="33">
        <v>1.0354444444444442</v>
      </c>
      <c r="M23" s="33">
        <v>5.3811111111111121</v>
      </c>
      <c r="N23" s="33">
        <v>0</v>
      </c>
      <c r="O23" s="33">
        <v>9.2072243346007623E-2</v>
      </c>
      <c r="P23" s="33">
        <v>0</v>
      </c>
      <c r="Q23" s="33">
        <v>17.377777777777784</v>
      </c>
      <c r="R23" s="33">
        <v>0.29733840304182518</v>
      </c>
      <c r="S23" s="33">
        <v>6.073555555555556</v>
      </c>
      <c r="T23" s="33">
        <v>0.66755555555555557</v>
      </c>
      <c r="U23" s="33">
        <v>0</v>
      </c>
      <c r="V23" s="33">
        <v>0.11534220532319392</v>
      </c>
      <c r="W23" s="33">
        <v>5.9413333333333336</v>
      </c>
      <c r="X23" s="33">
        <v>2.995666666666668</v>
      </c>
      <c r="Y23" s="33">
        <v>0</v>
      </c>
      <c r="Z23" s="33">
        <v>0.15291444866920154</v>
      </c>
      <c r="AA23" s="33">
        <v>0</v>
      </c>
      <c r="AB23" s="33">
        <v>0</v>
      </c>
      <c r="AC23" s="33">
        <v>0</v>
      </c>
      <c r="AD23" s="33">
        <v>0</v>
      </c>
      <c r="AE23" s="33">
        <v>0</v>
      </c>
      <c r="AF23" s="33">
        <v>0</v>
      </c>
      <c r="AG23" s="33">
        <v>0</v>
      </c>
      <c r="AH23" t="s">
        <v>30</v>
      </c>
      <c r="AI23" s="34">
        <v>8</v>
      </c>
    </row>
    <row r="24" spans="1:35" x14ac:dyDescent="0.25">
      <c r="A24" t="s">
        <v>373</v>
      </c>
      <c r="B24" t="s">
        <v>145</v>
      </c>
      <c r="C24" t="s">
        <v>206</v>
      </c>
      <c r="D24" t="s">
        <v>313</v>
      </c>
      <c r="E24" s="33">
        <v>46.466666666666669</v>
      </c>
      <c r="F24" s="33">
        <v>2.7555555555555555</v>
      </c>
      <c r="G24" s="33">
        <v>4.4444444444444446E-2</v>
      </c>
      <c r="H24" s="33">
        <v>0.21666666666666667</v>
      </c>
      <c r="I24" s="33">
        <v>0.28888888888888886</v>
      </c>
      <c r="J24" s="33">
        <v>0</v>
      </c>
      <c r="K24" s="33">
        <v>0</v>
      </c>
      <c r="L24" s="33">
        <v>0</v>
      </c>
      <c r="M24" s="33">
        <v>5.0144444444444458</v>
      </c>
      <c r="N24" s="33">
        <v>0</v>
      </c>
      <c r="O24" s="33">
        <v>0.10791487326637975</v>
      </c>
      <c r="P24" s="33">
        <v>2.6666666666666665</v>
      </c>
      <c r="Q24" s="33">
        <v>10.747777777777777</v>
      </c>
      <c r="R24" s="33">
        <v>0.2886896221903395</v>
      </c>
      <c r="S24" s="33">
        <v>0</v>
      </c>
      <c r="T24" s="33">
        <v>0</v>
      </c>
      <c r="U24" s="33">
        <v>0</v>
      </c>
      <c r="V24" s="33">
        <v>0</v>
      </c>
      <c r="W24" s="33">
        <v>1.1694444444444445</v>
      </c>
      <c r="X24" s="33">
        <v>5.2777777777777778E-2</v>
      </c>
      <c r="Y24" s="33">
        <v>0</v>
      </c>
      <c r="Z24" s="33">
        <v>2.6303204208512676E-2</v>
      </c>
      <c r="AA24" s="33">
        <v>0</v>
      </c>
      <c r="AB24" s="33">
        <v>0</v>
      </c>
      <c r="AC24" s="33">
        <v>0</v>
      </c>
      <c r="AD24" s="33">
        <v>0.72999999999999987</v>
      </c>
      <c r="AE24" s="33">
        <v>0</v>
      </c>
      <c r="AF24" s="33">
        <v>0</v>
      </c>
      <c r="AG24" s="33">
        <v>0</v>
      </c>
      <c r="AH24" t="s">
        <v>44</v>
      </c>
      <c r="AI24" s="34">
        <v>8</v>
      </c>
    </row>
    <row r="25" spans="1:35" x14ac:dyDescent="0.25">
      <c r="A25" t="s">
        <v>373</v>
      </c>
      <c r="B25" t="s">
        <v>108</v>
      </c>
      <c r="C25" t="s">
        <v>229</v>
      </c>
      <c r="D25" t="s">
        <v>294</v>
      </c>
      <c r="E25" s="33">
        <v>44.388888888888886</v>
      </c>
      <c r="F25" s="33">
        <v>11.177777777777777</v>
      </c>
      <c r="G25" s="33">
        <v>2.2222222222222223E-2</v>
      </c>
      <c r="H25" s="33">
        <v>0.4</v>
      </c>
      <c r="I25" s="33">
        <v>0</v>
      </c>
      <c r="J25" s="33">
        <v>0</v>
      </c>
      <c r="K25" s="33">
        <v>0</v>
      </c>
      <c r="L25" s="33">
        <v>0</v>
      </c>
      <c r="M25" s="33">
        <v>0</v>
      </c>
      <c r="N25" s="33">
        <v>4.6911111111111117</v>
      </c>
      <c r="O25" s="33">
        <v>0.10568210262828538</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c r="AF25" s="33">
        <v>0</v>
      </c>
      <c r="AG25" s="33">
        <v>0</v>
      </c>
      <c r="AH25" t="s">
        <v>5</v>
      </c>
      <c r="AI25" s="34">
        <v>8</v>
      </c>
    </row>
    <row r="26" spans="1:35" x14ac:dyDescent="0.25">
      <c r="A26" t="s">
        <v>373</v>
      </c>
      <c r="B26" t="s">
        <v>116</v>
      </c>
      <c r="C26" t="s">
        <v>219</v>
      </c>
      <c r="D26" t="s">
        <v>291</v>
      </c>
      <c r="E26" s="33">
        <v>71</v>
      </c>
      <c r="F26" s="33">
        <v>5.0666666666666664</v>
      </c>
      <c r="G26" s="33">
        <v>1.1111111111111112E-2</v>
      </c>
      <c r="H26" s="33">
        <v>0.37777777777777777</v>
      </c>
      <c r="I26" s="33">
        <v>2.5222222222222221</v>
      </c>
      <c r="J26" s="33">
        <v>0</v>
      </c>
      <c r="K26" s="33">
        <v>0</v>
      </c>
      <c r="L26" s="33">
        <v>0.38177777777777772</v>
      </c>
      <c r="M26" s="33">
        <v>5.097777777777778</v>
      </c>
      <c r="N26" s="33">
        <v>0</v>
      </c>
      <c r="O26" s="33">
        <v>7.1799687010954613E-2</v>
      </c>
      <c r="P26" s="33">
        <v>3.7395555555555555</v>
      </c>
      <c r="Q26" s="33">
        <v>7.7668888888888903</v>
      </c>
      <c r="R26" s="33">
        <v>0.1620625978090767</v>
      </c>
      <c r="S26" s="33">
        <v>5.5827777777777774</v>
      </c>
      <c r="T26" s="33">
        <v>11.517444444444443</v>
      </c>
      <c r="U26" s="33">
        <v>0</v>
      </c>
      <c r="V26" s="33">
        <v>0.24084820031298904</v>
      </c>
      <c r="W26" s="33">
        <v>3.6842222222222221</v>
      </c>
      <c r="X26" s="33">
        <v>3.7024444444444442</v>
      </c>
      <c r="Y26" s="33">
        <v>0</v>
      </c>
      <c r="Z26" s="33">
        <v>0.10403755868544601</v>
      </c>
      <c r="AA26" s="33">
        <v>0</v>
      </c>
      <c r="AB26" s="33">
        <v>0</v>
      </c>
      <c r="AC26" s="33">
        <v>0</v>
      </c>
      <c r="AD26" s="33">
        <v>4.3555555555555552</v>
      </c>
      <c r="AE26" s="33">
        <v>0</v>
      </c>
      <c r="AF26" s="33">
        <v>0</v>
      </c>
      <c r="AG26" s="33">
        <v>0</v>
      </c>
      <c r="AH26" t="s">
        <v>13</v>
      </c>
      <c r="AI26" s="34">
        <v>8</v>
      </c>
    </row>
    <row r="27" spans="1:35" x14ac:dyDescent="0.25">
      <c r="A27" t="s">
        <v>373</v>
      </c>
      <c r="B27" t="s">
        <v>197</v>
      </c>
      <c r="C27" t="s">
        <v>224</v>
      </c>
      <c r="D27" t="s">
        <v>296</v>
      </c>
      <c r="E27" s="33">
        <v>29.911111111111111</v>
      </c>
      <c r="F27" s="33">
        <v>2.8888888888888888</v>
      </c>
      <c r="G27" s="33">
        <v>0.28888888888888886</v>
      </c>
      <c r="H27" s="33">
        <v>0.28611111111111109</v>
      </c>
      <c r="I27" s="33">
        <v>0.42222222222222222</v>
      </c>
      <c r="J27" s="33">
        <v>0</v>
      </c>
      <c r="K27" s="33">
        <v>0</v>
      </c>
      <c r="L27" s="33">
        <v>0</v>
      </c>
      <c r="M27" s="33">
        <v>2.7777777777777776E-2</v>
      </c>
      <c r="N27" s="33">
        <v>5.4222222222222225</v>
      </c>
      <c r="O27" s="33">
        <v>0.18220653789004457</v>
      </c>
      <c r="P27" s="33">
        <v>4.3155555555555551</v>
      </c>
      <c r="Q27" s="33">
        <v>4.1933333333333334</v>
      </c>
      <c r="R27" s="33">
        <v>0.28447251114413075</v>
      </c>
      <c r="S27" s="33">
        <v>0</v>
      </c>
      <c r="T27" s="33">
        <v>0</v>
      </c>
      <c r="U27" s="33">
        <v>0</v>
      </c>
      <c r="V27" s="33">
        <v>0</v>
      </c>
      <c r="W27" s="33">
        <v>0</v>
      </c>
      <c r="X27" s="33">
        <v>7.2222222222222215E-2</v>
      </c>
      <c r="Y27" s="33">
        <v>0</v>
      </c>
      <c r="Z27" s="33">
        <v>2.4145616641901928E-3</v>
      </c>
      <c r="AA27" s="33">
        <v>0</v>
      </c>
      <c r="AB27" s="33">
        <v>0</v>
      </c>
      <c r="AC27" s="33">
        <v>0</v>
      </c>
      <c r="AD27" s="33">
        <v>7.6961111111111107</v>
      </c>
      <c r="AE27" s="33">
        <v>0</v>
      </c>
      <c r="AF27" s="33">
        <v>0</v>
      </c>
      <c r="AG27" s="33">
        <v>0</v>
      </c>
      <c r="AH27" t="s">
        <v>96</v>
      </c>
      <c r="AI27" s="34">
        <v>8</v>
      </c>
    </row>
    <row r="28" spans="1:35" x14ac:dyDescent="0.25">
      <c r="A28" t="s">
        <v>373</v>
      </c>
      <c r="B28" t="s">
        <v>137</v>
      </c>
      <c r="C28" t="s">
        <v>232</v>
      </c>
      <c r="D28" t="s">
        <v>301</v>
      </c>
      <c r="E28" s="33">
        <v>94.077777777777783</v>
      </c>
      <c r="F28" s="33">
        <v>19.922222222222221</v>
      </c>
      <c r="G28" s="33">
        <v>0</v>
      </c>
      <c r="H28" s="33">
        <v>0</v>
      </c>
      <c r="I28" s="33">
        <v>0</v>
      </c>
      <c r="J28" s="33">
        <v>0</v>
      </c>
      <c r="K28" s="33">
        <v>0</v>
      </c>
      <c r="L28" s="33">
        <v>0</v>
      </c>
      <c r="M28" s="33">
        <v>0</v>
      </c>
      <c r="N28" s="33">
        <v>0</v>
      </c>
      <c r="O28" s="33">
        <v>0</v>
      </c>
      <c r="P28" s="33">
        <v>0</v>
      </c>
      <c r="Q28" s="33">
        <v>28.457777777777785</v>
      </c>
      <c r="R28" s="33">
        <v>0.30249202787291846</v>
      </c>
      <c r="S28" s="33">
        <v>0</v>
      </c>
      <c r="T28" s="33">
        <v>0</v>
      </c>
      <c r="U28" s="33">
        <v>0</v>
      </c>
      <c r="V28" s="33">
        <v>0</v>
      </c>
      <c r="W28" s="33">
        <v>0</v>
      </c>
      <c r="X28" s="33">
        <v>4.1866666666666665</v>
      </c>
      <c r="Y28" s="33">
        <v>0</v>
      </c>
      <c r="Z28" s="33">
        <v>4.4502184953348289E-2</v>
      </c>
      <c r="AA28" s="33">
        <v>0</v>
      </c>
      <c r="AB28" s="33">
        <v>0</v>
      </c>
      <c r="AC28" s="33">
        <v>0</v>
      </c>
      <c r="AD28" s="33">
        <v>0</v>
      </c>
      <c r="AE28" s="33">
        <v>0</v>
      </c>
      <c r="AF28" s="33">
        <v>0</v>
      </c>
      <c r="AG28" s="33">
        <v>0</v>
      </c>
      <c r="AH28" t="s">
        <v>34</v>
      </c>
      <c r="AI28" s="34">
        <v>8</v>
      </c>
    </row>
    <row r="29" spans="1:35" x14ac:dyDescent="0.25">
      <c r="A29" t="s">
        <v>373</v>
      </c>
      <c r="B29" t="s">
        <v>106</v>
      </c>
      <c r="C29" t="s">
        <v>227</v>
      </c>
      <c r="D29" t="s">
        <v>298</v>
      </c>
      <c r="E29" s="33">
        <v>27.044444444444444</v>
      </c>
      <c r="F29" s="33">
        <v>0</v>
      </c>
      <c r="G29" s="33">
        <v>0</v>
      </c>
      <c r="H29" s="33">
        <v>0</v>
      </c>
      <c r="I29" s="33">
        <v>0</v>
      </c>
      <c r="J29" s="33">
        <v>0</v>
      </c>
      <c r="K29" s="33">
        <v>0</v>
      </c>
      <c r="L29" s="33">
        <v>0.1391111111111111</v>
      </c>
      <c r="M29" s="33">
        <v>0</v>
      </c>
      <c r="N29" s="33">
        <v>0</v>
      </c>
      <c r="O29" s="33">
        <v>0</v>
      </c>
      <c r="P29" s="33">
        <v>5.3328888888888883</v>
      </c>
      <c r="Q29" s="33">
        <v>5.8229999999999995</v>
      </c>
      <c r="R29" s="33">
        <v>0.41250205423171732</v>
      </c>
      <c r="S29" s="33">
        <v>0.3</v>
      </c>
      <c r="T29" s="33">
        <v>0</v>
      </c>
      <c r="U29" s="33">
        <v>0</v>
      </c>
      <c r="V29" s="33">
        <v>1.1092851273623664E-2</v>
      </c>
      <c r="W29" s="33">
        <v>0.3318888888888889</v>
      </c>
      <c r="X29" s="33">
        <v>0.28333333333333333</v>
      </c>
      <c r="Y29" s="33">
        <v>0</v>
      </c>
      <c r="Z29" s="33">
        <v>2.2748562037797865E-2</v>
      </c>
      <c r="AA29" s="33">
        <v>0</v>
      </c>
      <c r="AB29" s="33">
        <v>0</v>
      </c>
      <c r="AC29" s="33">
        <v>0</v>
      </c>
      <c r="AD29" s="33">
        <v>8.3133333333333344</v>
      </c>
      <c r="AE29" s="33">
        <v>0</v>
      </c>
      <c r="AF29" s="33">
        <v>0</v>
      </c>
      <c r="AG29" s="33">
        <v>0</v>
      </c>
      <c r="AH29" t="s">
        <v>3</v>
      </c>
      <c r="AI29" s="34">
        <v>8</v>
      </c>
    </row>
    <row r="30" spans="1:35" x14ac:dyDescent="0.25">
      <c r="A30" t="s">
        <v>373</v>
      </c>
      <c r="B30" t="s">
        <v>140</v>
      </c>
      <c r="C30" t="s">
        <v>241</v>
      </c>
      <c r="D30" t="s">
        <v>309</v>
      </c>
      <c r="E30" s="33">
        <v>169.77777777777777</v>
      </c>
      <c r="F30" s="33">
        <v>4.4444444444444446</v>
      </c>
      <c r="G30" s="33">
        <v>0.15555555555555556</v>
      </c>
      <c r="H30" s="33">
        <v>0.98055555555555551</v>
      </c>
      <c r="I30" s="33">
        <v>1.6</v>
      </c>
      <c r="J30" s="33">
        <v>0</v>
      </c>
      <c r="K30" s="33">
        <v>0</v>
      </c>
      <c r="L30" s="33">
        <v>7.0936666666666675</v>
      </c>
      <c r="M30" s="33">
        <v>5.6666666666666661</v>
      </c>
      <c r="N30" s="33">
        <v>25.933666666666667</v>
      </c>
      <c r="O30" s="33">
        <v>0.18612761780104711</v>
      </c>
      <c r="P30" s="33">
        <v>0</v>
      </c>
      <c r="Q30" s="33">
        <v>21.553111111111114</v>
      </c>
      <c r="R30" s="33">
        <v>0.12694895287958119</v>
      </c>
      <c r="S30" s="33">
        <v>7.9506666666666659</v>
      </c>
      <c r="T30" s="33">
        <v>7.4178888888888874</v>
      </c>
      <c r="U30" s="33">
        <v>0</v>
      </c>
      <c r="V30" s="33">
        <v>9.0521596858638725E-2</v>
      </c>
      <c r="W30" s="33">
        <v>5.9290000000000003</v>
      </c>
      <c r="X30" s="33">
        <v>9.0924444444444408</v>
      </c>
      <c r="Y30" s="33">
        <v>0</v>
      </c>
      <c r="Z30" s="33">
        <v>8.8477094240837675E-2</v>
      </c>
      <c r="AA30" s="33">
        <v>0</v>
      </c>
      <c r="AB30" s="33">
        <v>0</v>
      </c>
      <c r="AC30" s="33">
        <v>0</v>
      </c>
      <c r="AD30" s="33">
        <v>0</v>
      </c>
      <c r="AE30" s="33">
        <v>0</v>
      </c>
      <c r="AF30" s="33">
        <v>0</v>
      </c>
      <c r="AG30" s="33">
        <v>0</v>
      </c>
      <c r="AH30" t="s">
        <v>37</v>
      </c>
      <c r="AI30" s="34">
        <v>8</v>
      </c>
    </row>
    <row r="31" spans="1:35" x14ac:dyDescent="0.25">
      <c r="A31" t="s">
        <v>373</v>
      </c>
      <c r="B31" t="s">
        <v>189</v>
      </c>
      <c r="C31" t="s">
        <v>270</v>
      </c>
      <c r="D31" t="s">
        <v>328</v>
      </c>
      <c r="E31" s="33">
        <v>29.455555555555556</v>
      </c>
      <c r="F31" s="33">
        <v>1.4222222222222223</v>
      </c>
      <c r="G31" s="33">
        <v>0</v>
      </c>
      <c r="H31" s="33">
        <v>0</v>
      </c>
      <c r="I31" s="33">
        <v>0</v>
      </c>
      <c r="J31" s="33">
        <v>0</v>
      </c>
      <c r="K31" s="33">
        <v>0</v>
      </c>
      <c r="L31" s="33">
        <v>0</v>
      </c>
      <c r="M31" s="33">
        <v>0</v>
      </c>
      <c r="N31" s="33">
        <v>2.0505555555555555</v>
      </c>
      <c r="O31" s="33">
        <v>6.9615239532251974E-2</v>
      </c>
      <c r="P31" s="33">
        <v>0</v>
      </c>
      <c r="Q31" s="33">
        <v>9.0875555555555536</v>
      </c>
      <c r="R31" s="33">
        <v>0.30851754055073549</v>
      </c>
      <c r="S31" s="33">
        <v>0</v>
      </c>
      <c r="T31" s="33">
        <v>0</v>
      </c>
      <c r="U31" s="33">
        <v>0</v>
      </c>
      <c r="V31" s="33">
        <v>0</v>
      </c>
      <c r="W31" s="33">
        <v>0</v>
      </c>
      <c r="X31" s="33">
        <v>0</v>
      </c>
      <c r="Y31" s="33">
        <v>0</v>
      </c>
      <c r="Z31" s="33">
        <v>0</v>
      </c>
      <c r="AA31" s="33">
        <v>0</v>
      </c>
      <c r="AB31" s="33">
        <v>0</v>
      </c>
      <c r="AC31" s="33">
        <v>0</v>
      </c>
      <c r="AD31" s="33">
        <v>0</v>
      </c>
      <c r="AE31" s="33">
        <v>0</v>
      </c>
      <c r="AF31" s="33">
        <v>0</v>
      </c>
      <c r="AG31" s="33">
        <v>0</v>
      </c>
      <c r="AH31" t="s">
        <v>88</v>
      </c>
      <c r="AI31" s="34">
        <v>8</v>
      </c>
    </row>
    <row r="32" spans="1:35" x14ac:dyDescent="0.25">
      <c r="A32" t="s">
        <v>373</v>
      </c>
      <c r="B32" t="s">
        <v>185</v>
      </c>
      <c r="C32" t="s">
        <v>210</v>
      </c>
      <c r="D32" t="s">
        <v>301</v>
      </c>
      <c r="E32" s="33">
        <v>56.9</v>
      </c>
      <c r="F32" s="33">
        <v>5.6</v>
      </c>
      <c r="G32" s="33">
        <v>2.2222222222222223E-2</v>
      </c>
      <c r="H32" s="33">
        <v>0.32222222222222224</v>
      </c>
      <c r="I32" s="33">
        <v>1.5444444444444445</v>
      </c>
      <c r="J32" s="33">
        <v>0</v>
      </c>
      <c r="K32" s="33">
        <v>0</v>
      </c>
      <c r="L32" s="33">
        <v>0.79055555555555546</v>
      </c>
      <c r="M32" s="33">
        <v>5.166666666666667</v>
      </c>
      <c r="N32" s="33">
        <v>0</v>
      </c>
      <c r="O32" s="33">
        <v>9.08025776215583E-2</v>
      </c>
      <c r="P32" s="33">
        <v>0</v>
      </c>
      <c r="Q32" s="33">
        <v>0</v>
      </c>
      <c r="R32" s="33">
        <v>0</v>
      </c>
      <c r="S32" s="33">
        <v>3.4060000000000001</v>
      </c>
      <c r="T32" s="33">
        <v>1.8995555555555552</v>
      </c>
      <c r="U32" s="33">
        <v>0</v>
      </c>
      <c r="V32" s="33">
        <v>9.3243507127514155E-2</v>
      </c>
      <c r="W32" s="33">
        <v>2.8163333333333336</v>
      </c>
      <c r="X32" s="33">
        <v>3.7884444444444449</v>
      </c>
      <c r="Y32" s="33">
        <v>0</v>
      </c>
      <c r="Z32" s="33">
        <v>0.11607693809802774</v>
      </c>
      <c r="AA32" s="33">
        <v>0</v>
      </c>
      <c r="AB32" s="33">
        <v>0</v>
      </c>
      <c r="AC32" s="33">
        <v>0</v>
      </c>
      <c r="AD32" s="33">
        <v>0</v>
      </c>
      <c r="AE32" s="33">
        <v>0</v>
      </c>
      <c r="AF32" s="33">
        <v>0</v>
      </c>
      <c r="AG32" s="33">
        <v>0</v>
      </c>
      <c r="AH32" t="s">
        <v>84</v>
      </c>
      <c r="AI32" s="34">
        <v>8</v>
      </c>
    </row>
    <row r="33" spans="1:35" x14ac:dyDescent="0.25">
      <c r="A33" t="s">
        <v>373</v>
      </c>
      <c r="B33" t="s">
        <v>159</v>
      </c>
      <c r="C33" t="s">
        <v>232</v>
      </c>
      <c r="D33" t="s">
        <v>301</v>
      </c>
      <c r="E33" s="33">
        <v>37.666666666666664</v>
      </c>
      <c r="F33" s="33">
        <v>10.044444444444444</v>
      </c>
      <c r="G33" s="33">
        <v>2.2222222222222223E-2</v>
      </c>
      <c r="H33" s="33">
        <v>0.49166666666666664</v>
      </c>
      <c r="I33" s="33">
        <v>1.2444444444444445</v>
      </c>
      <c r="J33" s="33">
        <v>0</v>
      </c>
      <c r="K33" s="33">
        <v>0</v>
      </c>
      <c r="L33" s="33">
        <v>4.7747777777777776</v>
      </c>
      <c r="M33" s="33">
        <v>0</v>
      </c>
      <c r="N33" s="33">
        <v>0</v>
      </c>
      <c r="O33" s="33">
        <v>0</v>
      </c>
      <c r="P33" s="33">
        <v>6.3</v>
      </c>
      <c r="Q33" s="33">
        <v>0</v>
      </c>
      <c r="R33" s="33">
        <v>0.1672566371681416</v>
      </c>
      <c r="S33" s="33">
        <v>3.328444444444445</v>
      </c>
      <c r="T33" s="33">
        <v>3.0418888888888889</v>
      </c>
      <c r="U33" s="33">
        <v>0</v>
      </c>
      <c r="V33" s="33">
        <v>0.16912389380530976</v>
      </c>
      <c r="W33" s="33">
        <v>5.0582222222222244</v>
      </c>
      <c r="X33" s="33">
        <v>2.3206666666666669</v>
      </c>
      <c r="Y33" s="33">
        <v>0</v>
      </c>
      <c r="Z33" s="33">
        <v>0.19589970501474935</v>
      </c>
      <c r="AA33" s="33">
        <v>0</v>
      </c>
      <c r="AB33" s="33">
        <v>0</v>
      </c>
      <c r="AC33" s="33">
        <v>0</v>
      </c>
      <c r="AD33" s="33">
        <v>0</v>
      </c>
      <c r="AE33" s="33">
        <v>0</v>
      </c>
      <c r="AF33" s="33">
        <v>0</v>
      </c>
      <c r="AG33" s="33">
        <v>0</v>
      </c>
      <c r="AH33" t="s">
        <v>58</v>
      </c>
      <c r="AI33" s="34">
        <v>8</v>
      </c>
    </row>
    <row r="34" spans="1:35" x14ac:dyDescent="0.25">
      <c r="A34" t="s">
        <v>373</v>
      </c>
      <c r="B34" t="s">
        <v>102</v>
      </c>
      <c r="C34" t="s">
        <v>203</v>
      </c>
      <c r="D34" t="s">
        <v>287</v>
      </c>
      <c r="E34" s="33">
        <v>48.144444444444446</v>
      </c>
      <c r="F34" s="33">
        <v>5.0222222222222221</v>
      </c>
      <c r="G34" s="33">
        <v>8.8888888888888892E-2</v>
      </c>
      <c r="H34" s="33">
        <v>0.21477777777777776</v>
      </c>
      <c r="I34" s="33">
        <v>1.1333333333333333</v>
      </c>
      <c r="J34" s="33">
        <v>0</v>
      </c>
      <c r="K34" s="33">
        <v>0</v>
      </c>
      <c r="L34" s="33">
        <v>0.93711111111111112</v>
      </c>
      <c r="M34" s="33">
        <v>5.5314444444444444</v>
      </c>
      <c r="N34" s="33">
        <v>0</v>
      </c>
      <c r="O34" s="33">
        <v>0.11489268405261943</v>
      </c>
      <c r="P34" s="33">
        <v>0</v>
      </c>
      <c r="Q34" s="33">
        <v>14.687555555555562</v>
      </c>
      <c r="R34" s="33">
        <v>0.3050726978998386</v>
      </c>
      <c r="S34" s="33">
        <v>0.18488888888888891</v>
      </c>
      <c r="T34" s="33">
        <v>1.9138888888888892</v>
      </c>
      <c r="U34" s="33">
        <v>0</v>
      </c>
      <c r="V34" s="33">
        <v>4.3593353334871923E-2</v>
      </c>
      <c r="W34" s="33">
        <v>0.5952222222222221</v>
      </c>
      <c r="X34" s="33">
        <v>1.3758888888888889</v>
      </c>
      <c r="Y34" s="33">
        <v>0</v>
      </c>
      <c r="Z34" s="33">
        <v>4.0941610893145623E-2</v>
      </c>
      <c r="AA34" s="33">
        <v>6.6666666666666666E-2</v>
      </c>
      <c r="AB34" s="33">
        <v>0</v>
      </c>
      <c r="AC34" s="33">
        <v>0</v>
      </c>
      <c r="AD34" s="33">
        <v>11.747111111111112</v>
      </c>
      <c r="AE34" s="33">
        <v>0</v>
      </c>
      <c r="AF34" s="33">
        <v>0</v>
      </c>
      <c r="AG34" s="33">
        <v>0</v>
      </c>
      <c r="AH34" t="s">
        <v>43</v>
      </c>
      <c r="AI34" s="34">
        <v>8</v>
      </c>
    </row>
    <row r="35" spans="1:35" x14ac:dyDescent="0.25">
      <c r="A35" t="s">
        <v>373</v>
      </c>
      <c r="B35" t="s">
        <v>101</v>
      </c>
      <c r="C35" t="s">
        <v>214</v>
      </c>
      <c r="D35" t="s">
        <v>310</v>
      </c>
      <c r="E35" s="33">
        <v>44.911111111111111</v>
      </c>
      <c r="F35" s="33">
        <v>8.6333333333333329</v>
      </c>
      <c r="G35" s="33">
        <v>0.44444444444444442</v>
      </c>
      <c r="H35" s="33">
        <v>0.26666666666666666</v>
      </c>
      <c r="I35" s="33">
        <v>0.26666666666666666</v>
      </c>
      <c r="J35" s="33">
        <v>0</v>
      </c>
      <c r="K35" s="33">
        <v>0</v>
      </c>
      <c r="L35" s="33">
        <v>0.62222222222222223</v>
      </c>
      <c r="M35" s="33">
        <v>3.8222222222222224</v>
      </c>
      <c r="N35" s="33">
        <v>0</v>
      </c>
      <c r="O35" s="33">
        <v>8.5106382978723402E-2</v>
      </c>
      <c r="P35" s="33">
        <v>4.9829999999999988</v>
      </c>
      <c r="Q35" s="33">
        <v>3.5558888888888891</v>
      </c>
      <c r="R35" s="33">
        <v>0.19012864918357247</v>
      </c>
      <c r="S35" s="33">
        <v>1.6888888888888889</v>
      </c>
      <c r="T35" s="33">
        <v>0</v>
      </c>
      <c r="U35" s="33">
        <v>0</v>
      </c>
      <c r="V35" s="33">
        <v>3.76051459673429E-2</v>
      </c>
      <c r="W35" s="33">
        <v>1.6888888888888889</v>
      </c>
      <c r="X35" s="33">
        <v>0</v>
      </c>
      <c r="Y35" s="33">
        <v>0</v>
      </c>
      <c r="Z35" s="33">
        <v>3.76051459673429E-2</v>
      </c>
      <c r="AA35" s="33">
        <v>0</v>
      </c>
      <c r="AB35" s="33">
        <v>0</v>
      </c>
      <c r="AC35" s="33">
        <v>0</v>
      </c>
      <c r="AD35" s="33">
        <v>8.5666666666666655E-2</v>
      </c>
      <c r="AE35" s="33">
        <v>0</v>
      </c>
      <c r="AF35" s="33">
        <v>0</v>
      </c>
      <c r="AG35" s="33">
        <v>0</v>
      </c>
      <c r="AH35" t="s">
        <v>38</v>
      </c>
      <c r="AI35" s="34">
        <v>8</v>
      </c>
    </row>
    <row r="36" spans="1:35" x14ac:dyDescent="0.25">
      <c r="A36" t="s">
        <v>373</v>
      </c>
      <c r="B36" t="s">
        <v>142</v>
      </c>
      <c r="C36" t="s">
        <v>219</v>
      </c>
      <c r="D36" t="s">
        <v>291</v>
      </c>
      <c r="E36" s="33">
        <v>80.555555555555557</v>
      </c>
      <c r="F36" s="33">
        <v>27.944444444444443</v>
      </c>
      <c r="G36" s="33">
        <v>1.1111111111111112E-2</v>
      </c>
      <c r="H36" s="33">
        <v>0.32222222222222224</v>
      </c>
      <c r="I36" s="33">
        <v>0.6333333333333333</v>
      </c>
      <c r="J36" s="33">
        <v>0</v>
      </c>
      <c r="K36" s="33">
        <v>0</v>
      </c>
      <c r="L36" s="33">
        <v>1.8301111111111108</v>
      </c>
      <c r="M36" s="33">
        <v>5.4833333333333316</v>
      </c>
      <c r="N36" s="33">
        <v>5.0766666666666662</v>
      </c>
      <c r="O36" s="33">
        <v>0.13108965517241378</v>
      </c>
      <c r="P36" s="33">
        <v>10.551111111111112</v>
      </c>
      <c r="Q36" s="33">
        <v>11.30222222222222</v>
      </c>
      <c r="R36" s="33">
        <v>0.27128275862068962</v>
      </c>
      <c r="S36" s="33">
        <v>5.1140000000000008</v>
      </c>
      <c r="T36" s="33">
        <v>1.2946666666666666</v>
      </c>
      <c r="U36" s="33">
        <v>0</v>
      </c>
      <c r="V36" s="33">
        <v>7.9555862068965519E-2</v>
      </c>
      <c r="W36" s="33">
        <v>4.2578888888888899</v>
      </c>
      <c r="X36" s="33">
        <v>4.6161111111111115</v>
      </c>
      <c r="Y36" s="33">
        <v>0</v>
      </c>
      <c r="Z36" s="33">
        <v>0.11016000000000002</v>
      </c>
      <c r="AA36" s="33">
        <v>0</v>
      </c>
      <c r="AB36" s="33">
        <v>0</v>
      </c>
      <c r="AC36" s="33">
        <v>0</v>
      </c>
      <c r="AD36" s="33">
        <v>78.100555555555587</v>
      </c>
      <c r="AE36" s="33">
        <v>0</v>
      </c>
      <c r="AF36" s="33">
        <v>0</v>
      </c>
      <c r="AG36" s="33">
        <v>0</v>
      </c>
      <c r="AH36" t="s">
        <v>40</v>
      </c>
      <c r="AI36" s="34">
        <v>8</v>
      </c>
    </row>
    <row r="37" spans="1:35" x14ac:dyDescent="0.25">
      <c r="A37" t="s">
        <v>373</v>
      </c>
      <c r="B37" t="s">
        <v>147</v>
      </c>
      <c r="C37" t="s">
        <v>244</v>
      </c>
      <c r="D37" t="s">
        <v>283</v>
      </c>
      <c r="E37" s="33">
        <v>34.155555555555559</v>
      </c>
      <c r="F37" s="33">
        <v>5.4777777777777779</v>
      </c>
      <c r="G37" s="33">
        <v>0.13333333333333333</v>
      </c>
      <c r="H37" s="33">
        <v>0.24444444444444444</v>
      </c>
      <c r="I37" s="33">
        <v>6.9444444444444446</v>
      </c>
      <c r="J37" s="33">
        <v>0</v>
      </c>
      <c r="K37" s="33">
        <v>0</v>
      </c>
      <c r="L37" s="33">
        <v>0.42855555555555558</v>
      </c>
      <c r="M37" s="33">
        <v>0</v>
      </c>
      <c r="N37" s="33">
        <v>5.5185555555555554</v>
      </c>
      <c r="O37" s="33">
        <v>0.16157124268054651</v>
      </c>
      <c r="P37" s="33">
        <v>5.2979999999999983</v>
      </c>
      <c r="Q37" s="33">
        <v>1.5224444444444445</v>
      </c>
      <c r="R37" s="33">
        <v>0.19968770331815217</v>
      </c>
      <c r="S37" s="33">
        <v>1.5253333333333334</v>
      </c>
      <c r="T37" s="33">
        <v>6.455555555555556E-2</v>
      </c>
      <c r="U37" s="33">
        <v>0</v>
      </c>
      <c r="V37" s="33">
        <v>4.654847104749512E-2</v>
      </c>
      <c r="W37" s="33">
        <v>0.93799999999999983</v>
      </c>
      <c r="X37" s="33">
        <v>3.2541111111111118</v>
      </c>
      <c r="Y37" s="33">
        <v>0</v>
      </c>
      <c r="Z37" s="33">
        <v>0.12273584905660379</v>
      </c>
      <c r="AA37" s="33">
        <v>0</v>
      </c>
      <c r="AB37" s="33">
        <v>0</v>
      </c>
      <c r="AC37" s="33">
        <v>0</v>
      </c>
      <c r="AD37" s="33">
        <v>0</v>
      </c>
      <c r="AE37" s="33">
        <v>0</v>
      </c>
      <c r="AF37" s="33">
        <v>0</v>
      </c>
      <c r="AG37" s="33">
        <v>0.13333333333333333</v>
      </c>
      <c r="AH37" t="s">
        <v>46</v>
      </c>
      <c r="AI37" s="34">
        <v>8</v>
      </c>
    </row>
    <row r="38" spans="1:35" x14ac:dyDescent="0.25">
      <c r="A38" t="s">
        <v>373</v>
      </c>
      <c r="B38" t="s">
        <v>169</v>
      </c>
      <c r="C38" t="s">
        <v>261</v>
      </c>
      <c r="D38" t="s">
        <v>305</v>
      </c>
      <c r="E38" s="33">
        <v>30.2</v>
      </c>
      <c r="F38" s="33">
        <v>0</v>
      </c>
      <c r="G38" s="33">
        <v>0</v>
      </c>
      <c r="H38" s="33">
        <v>0.18333333333333332</v>
      </c>
      <c r="I38" s="33">
        <v>0</v>
      </c>
      <c r="J38" s="33">
        <v>0</v>
      </c>
      <c r="K38" s="33">
        <v>0</v>
      </c>
      <c r="L38" s="33">
        <v>7.7777777777777779E-2</v>
      </c>
      <c r="M38" s="33">
        <v>0</v>
      </c>
      <c r="N38" s="33">
        <v>3.9983333333333322</v>
      </c>
      <c r="O38" s="33">
        <v>0.13239514348785869</v>
      </c>
      <c r="P38" s="33">
        <v>5.0366666666666671</v>
      </c>
      <c r="Q38" s="33">
        <v>0</v>
      </c>
      <c r="R38" s="33">
        <v>0.16677704194260487</v>
      </c>
      <c r="S38" s="33">
        <v>2.0694444444444446</v>
      </c>
      <c r="T38" s="33">
        <v>0</v>
      </c>
      <c r="U38" s="33">
        <v>0</v>
      </c>
      <c r="V38" s="33">
        <v>6.852465047829287E-2</v>
      </c>
      <c r="W38" s="33">
        <v>0.92500000000000004</v>
      </c>
      <c r="X38" s="33">
        <v>0.79722222222222228</v>
      </c>
      <c r="Y38" s="33">
        <v>0</v>
      </c>
      <c r="Z38" s="33">
        <v>5.7027225901398089E-2</v>
      </c>
      <c r="AA38" s="33">
        <v>0</v>
      </c>
      <c r="AB38" s="33">
        <v>0</v>
      </c>
      <c r="AC38" s="33">
        <v>0</v>
      </c>
      <c r="AD38" s="33">
        <v>9.4852222222222231</v>
      </c>
      <c r="AE38" s="33">
        <v>0</v>
      </c>
      <c r="AF38" s="33">
        <v>0</v>
      </c>
      <c r="AG38" s="33">
        <v>0</v>
      </c>
      <c r="AH38" t="s">
        <v>68</v>
      </c>
      <c r="AI38" s="34">
        <v>8</v>
      </c>
    </row>
    <row r="39" spans="1:35" x14ac:dyDescent="0.25">
      <c r="A39" t="s">
        <v>373</v>
      </c>
      <c r="B39" t="s">
        <v>111</v>
      </c>
      <c r="C39" t="s">
        <v>228</v>
      </c>
      <c r="D39" t="s">
        <v>293</v>
      </c>
      <c r="E39" s="33">
        <v>47.233333333333334</v>
      </c>
      <c r="F39" s="33">
        <v>5.5111111111111111</v>
      </c>
      <c r="G39" s="33">
        <v>0</v>
      </c>
      <c r="H39" s="33">
        <v>0</v>
      </c>
      <c r="I39" s="33">
        <v>0</v>
      </c>
      <c r="J39" s="33">
        <v>0</v>
      </c>
      <c r="K39" s="33">
        <v>0</v>
      </c>
      <c r="L39" s="33">
        <v>3.9798888888888895</v>
      </c>
      <c r="M39" s="33">
        <v>4.9416666666666664</v>
      </c>
      <c r="N39" s="33">
        <v>0</v>
      </c>
      <c r="O39" s="33">
        <v>0.10462244177840507</v>
      </c>
      <c r="P39" s="33">
        <v>4.9749999999999996</v>
      </c>
      <c r="Q39" s="33">
        <v>1.7861111111111112</v>
      </c>
      <c r="R39" s="33">
        <v>0.14314278993178076</v>
      </c>
      <c r="S39" s="33">
        <v>2.0044444444444447</v>
      </c>
      <c r="T39" s="33">
        <v>3.2704444444444434</v>
      </c>
      <c r="U39" s="33">
        <v>0</v>
      </c>
      <c r="V39" s="33">
        <v>0.11167725241119736</v>
      </c>
      <c r="W39" s="33">
        <v>1.3944444444444446</v>
      </c>
      <c r="X39" s="33">
        <v>5.4094444444444454</v>
      </c>
      <c r="Y39" s="33">
        <v>0</v>
      </c>
      <c r="Z39" s="33">
        <v>0.1440484591860739</v>
      </c>
      <c r="AA39" s="33">
        <v>0</v>
      </c>
      <c r="AB39" s="33">
        <v>0</v>
      </c>
      <c r="AC39" s="33">
        <v>0</v>
      </c>
      <c r="AD39" s="33">
        <v>0</v>
      </c>
      <c r="AE39" s="33">
        <v>0</v>
      </c>
      <c r="AF39" s="33">
        <v>0</v>
      </c>
      <c r="AG39" s="33">
        <v>0</v>
      </c>
      <c r="AH39" t="s">
        <v>8</v>
      </c>
      <c r="AI39" s="34">
        <v>8</v>
      </c>
    </row>
    <row r="40" spans="1:35" x14ac:dyDescent="0.25">
      <c r="A40" t="s">
        <v>373</v>
      </c>
      <c r="B40" t="s">
        <v>174</v>
      </c>
      <c r="C40" t="s">
        <v>216</v>
      </c>
      <c r="D40" t="s">
        <v>302</v>
      </c>
      <c r="E40" s="33">
        <v>27.18888888888889</v>
      </c>
      <c r="F40" s="33">
        <v>0</v>
      </c>
      <c r="G40" s="33">
        <v>0</v>
      </c>
      <c r="H40" s="33">
        <v>0</v>
      </c>
      <c r="I40" s="33">
        <v>0.34444444444444444</v>
      </c>
      <c r="J40" s="33">
        <v>0</v>
      </c>
      <c r="K40" s="33">
        <v>0</v>
      </c>
      <c r="L40" s="33">
        <v>0</v>
      </c>
      <c r="M40" s="33">
        <v>0</v>
      </c>
      <c r="N40" s="33">
        <v>0</v>
      </c>
      <c r="O40" s="33">
        <v>0</v>
      </c>
      <c r="P40" s="33">
        <v>0</v>
      </c>
      <c r="Q40" s="33">
        <v>1.3797777777777775</v>
      </c>
      <c r="R40" s="33">
        <v>5.0747854515733541E-2</v>
      </c>
      <c r="S40" s="33">
        <v>0</v>
      </c>
      <c r="T40" s="33">
        <v>0</v>
      </c>
      <c r="U40" s="33">
        <v>0</v>
      </c>
      <c r="V40" s="33">
        <v>0</v>
      </c>
      <c r="W40" s="33">
        <v>0</v>
      </c>
      <c r="X40" s="33">
        <v>0</v>
      </c>
      <c r="Y40" s="33">
        <v>0</v>
      </c>
      <c r="Z40" s="33">
        <v>0</v>
      </c>
      <c r="AA40" s="33">
        <v>0</v>
      </c>
      <c r="AB40" s="33">
        <v>0</v>
      </c>
      <c r="AC40" s="33">
        <v>0</v>
      </c>
      <c r="AD40" s="33">
        <v>28.707000000000008</v>
      </c>
      <c r="AE40" s="33">
        <v>0</v>
      </c>
      <c r="AF40" s="33">
        <v>0</v>
      </c>
      <c r="AG40" s="33">
        <v>0</v>
      </c>
      <c r="AH40" t="s">
        <v>73</v>
      </c>
      <c r="AI40" s="34">
        <v>8</v>
      </c>
    </row>
    <row r="41" spans="1:35" x14ac:dyDescent="0.25">
      <c r="A41" t="s">
        <v>373</v>
      </c>
      <c r="B41" t="s">
        <v>184</v>
      </c>
      <c r="C41" t="s">
        <v>232</v>
      </c>
      <c r="D41" t="s">
        <v>301</v>
      </c>
      <c r="E41" s="33">
        <v>41.944444444444443</v>
      </c>
      <c r="F41" s="33">
        <v>5.6888888888888891</v>
      </c>
      <c r="G41" s="33">
        <v>0.26666666666666666</v>
      </c>
      <c r="H41" s="33">
        <v>0.33333333333333331</v>
      </c>
      <c r="I41" s="33">
        <v>2.411111111111111</v>
      </c>
      <c r="J41" s="33">
        <v>0</v>
      </c>
      <c r="K41" s="33">
        <v>0</v>
      </c>
      <c r="L41" s="33">
        <v>2.1815555555555566</v>
      </c>
      <c r="M41" s="33">
        <v>5.4666666666666668</v>
      </c>
      <c r="N41" s="33">
        <v>7.8538888888888865</v>
      </c>
      <c r="O41" s="33">
        <v>0.31757615894039731</v>
      </c>
      <c r="P41" s="33">
        <v>3.7888888888888888</v>
      </c>
      <c r="Q41" s="33">
        <v>9.8166666666666664</v>
      </c>
      <c r="R41" s="33">
        <v>0.32437086092715228</v>
      </c>
      <c r="S41" s="33">
        <v>2.3354444444444433</v>
      </c>
      <c r="T41" s="33">
        <v>1.0815555555555558</v>
      </c>
      <c r="U41" s="33">
        <v>0</v>
      </c>
      <c r="V41" s="33">
        <v>8.1464900662251635E-2</v>
      </c>
      <c r="W41" s="33">
        <v>3.108000000000001</v>
      </c>
      <c r="X41" s="33">
        <v>1.8775555555555559</v>
      </c>
      <c r="Y41" s="33">
        <v>0</v>
      </c>
      <c r="Z41" s="33">
        <v>0.11886092715231791</v>
      </c>
      <c r="AA41" s="33">
        <v>0</v>
      </c>
      <c r="AB41" s="33">
        <v>0</v>
      </c>
      <c r="AC41" s="33">
        <v>0</v>
      </c>
      <c r="AD41" s="33">
        <v>0</v>
      </c>
      <c r="AE41" s="33">
        <v>0</v>
      </c>
      <c r="AF41" s="33">
        <v>0</v>
      </c>
      <c r="AG41" s="33">
        <v>0</v>
      </c>
      <c r="AH41" t="s">
        <v>83</v>
      </c>
      <c r="AI41" s="34">
        <v>8</v>
      </c>
    </row>
    <row r="42" spans="1:35" x14ac:dyDescent="0.25">
      <c r="A42" t="s">
        <v>373</v>
      </c>
      <c r="B42" t="s">
        <v>198</v>
      </c>
      <c r="C42" t="s">
        <v>234</v>
      </c>
      <c r="D42" t="s">
        <v>304</v>
      </c>
      <c r="E42" s="33">
        <v>28.933333333333334</v>
      </c>
      <c r="F42" s="33">
        <v>5.6</v>
      </c>
      <c r="G42" s="33">
        <v>0.12222222222222222</v>
      </c>
      <c r="H42" s="33">
        <v>0.12777777777777777</v>
      </c>
      <c r="I42" s="33">
        <v>0.32222222222222224</v>
      </c>
      <c r="J42" s="33">
        <v>0</v>
      </c>
      <c r="K42" s="33">
        <v>0</v>
      </c>
      <c r="L42" s="33">
        <v>0</v>
      </c>
      <c r="M42" s="33">
        <v>1.2633333333333332</v>
      </c>
      <c r="N42" s="33">
        <v>0</v>
      </c>
      <c r="O42" s="33">
        <v>4.3663594470046078E-2</v>
      </c>
      <c r="P42" s="33">
        <v>4.8855555555555581</v>
      </c>
      <c r="Q42" s="33">
        <v>3.9555555555555575</v>
      </c>
      <c r="R42" s="33">
        <v>0.30556835637480811</v>
      </c>
      <c r="S42" s="33">
        <v>0</v>
      </c>
      <c r="T42" s="33">
        <v>0</v>
      </c>
      <c r="U42" s="33">
        <v>0</v>
      </c>
      <c r="V42" s="33">
        <v>0</v>
      </c>
      <c r="W42" s="33">
        <v>0.15222222222222223</v>
      </c>
      <c r="X42" s="33">
        <v>0</v>
      </c>
      <c r="Y42" s="33">
        <v>0</v>
      </c>
      <c r="Z42" s="33">
        <v>5.2611367127496159E-3</v>
      </c>
      <c r="AA42" s="33">
        <v>0</v>
      </c>
      <c r="AB42" s="33">
        <v>0</v>
      </c>
      <c r="AC42" s="33">
        <v>0</v>
      </c>
      <c r="AD42" s="33">
        <v>0</v>
      </c>
      <c r="AE42" s="33">
        <v>0</v>
      </c>
      <c r="AF42" s="33">
        <v>0</v>
      </c>
      <c r="AG42" s="33">
        <v>0</v>
      </c>
      <c r="AH42" t="s">
        <v>97</v>
      </c>
      <c r="AI42" s="34">
        <v>8</v>
      </c>
    </row>
    <row r="43" spans="1:35" x14ac:dyDescent="0.25">
      <c r="A43" t="s">
        <v>373</v>
      </c>
      <c r="B43" t="s">
        <v>162</v>
      </c>
      <c r="C43" t="s">
        <v>256</v>
      </c>
      <c r="D43" t="s">
        <v>307</v>
      </c>
      <c r="E43" s="33">
        <v>48</v>
      </c>
      <c r="F43" s="33">
        <v>5.3777777777777782</v>
      </c>
      <c r="G43" s="33">
        <v>0.17777777777777778</v>
      </c>
      <c r="H43" s="33">
        <v>0.17777777777777778</v>
      </c>
      <c r="I43" s="33">
        <v>0.1111111111111111</v>
      </c>
      <c r="J43" s="33">
        <v>0.46666666666666667</v>
      </c>
      <c r="K43" s="33">
        <v>0</v>
      </c>
      <c r="L43" s="33">
        <v>2.9666666666666668E-2</v>
      </c>
      <c r="M43" s="33">
        <v>5.333333333333333</v>
      </c>
      <c r="N43" s="33">
        <v>0</v>
      </c>
      <c r="O43" s="33">
        <v>0.1111111111111111</v>
      </c>
      <c r="P43" s="33">
        <v>5.4361111111111109</v>
      </c>
      <c r="Q43" s="33">
        <v>6.3055555555555554</v>
      </c>
      <c r="R43" s="33">
        <v>0.24461805555555557</v>
      </c>
      <c r="S43" s="33">
        <v>0.12655555555555553</v>
      </c>
      <c r="T43" s="33">
        <v>0.35322222222222227</v>
      </c>
      <c r="U43" s="33">
        <v>0</v>
      </c>
      <c r="V43" s="33">
        <v>9.9953703703703715E-3</v>
      </c>
      <c r="W43" s="33">
        <v>0.14644444444444443</v>
      </c>
      <c r="X43" s="33">
        <v>4.7138888888888886</v>
      </c>
      <c r="Y43" s="33">
        <v>0</v>
      </c>
      <c r="Z43" s="33">
        <v>0.10125694444444444</v>
      </c>
      <c r="AA43" s="33">
        <v>0.28888888888888886</v>
      </c>
      <c r="AB43" s="33">
        <v>0</v>
      </c>
      <c r="AC43" s="33">
        <v>0</v>
      </c>
      <c r="AD43" s="33">
        <v>0</v>
      </c>
      <c r="AE43" s="33">
        <v>0</v>
      </c>
      <c r="AF43" s="33">
        <v>0</v>
      </c>
      <c r="AG43" s="33">
        <v>0</v>
      </c>
      <c r="AH43" t="s">
        <v>61</v>
      </c>
      <c r="AI43" s="34">
        <v>8</v>
      </c>
    </row>
    <row r="44" spans="1:35" x14ac:dyDescent="0.25">
      <c r="A44" t="s">
        <v>373</v>
      </c>
      <c r="B44" t="s">
        <v>150</v>
      </c>
      <c r="C44" t="s">
        <v>246</v>
      </c>
      <c r="D44" t="s">
        <v>315</v>
      </c>
      <c r="E44" s="33">
        <v>33.06666666666667</v>
      </c>
      <c r="F44" s="33">
        <v>11.28888888888889</v>
      </c>
      <c r="G44" s="33">
        <v>2.2222222222222223E-2</v>
      </c>
      <c r="H44" s="33">
        <v>0.20277777777777778</v>
      </c>
      <c r="I44" s="33">
        <v>0.27777777777777779</v>
      </c>
      <c r="J44" s="33">
        <v>0</v>
      </c>
      <c r="K44" s="33">
        <v>0</v>
      </c>
      <c r="L44" s="33">
        <v>0.99655555555555553</v>
      </c>
      <c r="M44" s="33">
        <v>7.4679999999999973</v>
      </c>
      <c r="N44" s="33">
        <v>0</v>
      </c>
      <c r="O44" s="33">
        <v>0.22584677419354829</v>
      </c>
      <c r="P44" s="33">
        <v>7.038333333333334</v>
      </c>
      <c r="Q44" s="33">
        <v>0</v>
      </c>
      <c r="R44" s="33">
        <v>0.21285282258064517</v>
      </c>
      <c r="S44" s="33">
        <v>0.52477777777777768</v>
      </c>
      <c r="T44" s="33">
        <v>1.9439999999999997</v>
      </c>
      <c r="U44" s="33">
        <v>0</v>
      </c>
      <c r="V44" s="33">
        <v>7.4660618279569879E-2</v>
      </c>
      <c r="W44" s="33">
        <v>0.5832222222222222</v>
      </c>
      <c r="X44" s="33">
        <v>3.6220000000000008</v>
      </c>
      <c r="Y44" s="33">
        <v>0</v>
      </c>
      <c r="Z44" s="33">
        <v>0.12717405913978494</v>
      </c>
      <c r="AA44" s="33">
        <v>0</v>
      </c>
      <c r="AB44" s="33">
        <v>0</v>
      </c>
      <c r="AC44" s="33">
        <v>0</v>
      </c>
      <c r="AD44" s="33">
        <v>0</v>
      </c>
      <c r="AE44" s="33">
        <v>0</v>
      </c>
      <c r="AF44" s="33">
        <v>0</v>
      </c>
      <c r="AG44" s="33">
        <v>0</v>
      </c>
      <c r="AH44" t="s">
        <v>49</v>
      </c>
      <c r="AI44" s="34">
        <v>8</v>
      </c>
    </row>
    <row r="45" spans="1:35" x14ac:dyDescent="0.25">
      <c r="A45" t="s">
        <v>373</v>
      </c>
      <c r="B45" t="s">
        <v>170</v>
      </c>
      <c r="C45" t="s">
        <v>212</v>
      </c>
      <c r="D45" t="s">
        <v>308</v>
      </c>
      <c r="E45" s="33">
        <v>84.666666666666671</v>
      </c>
      <c r="F45" s="33">
        <v>5.6888888888888891</v>
      </c>
      <c r="G45" s="33">
        <v>0</v>
      </c>
      <c r="H45" s="33">
        <v>0</v>
      </c>
      <c r="I45" s="33">
        <v>0</v>
      </c>
      <c r="J45" s="33">
        <v>0</v>
      </c>
      <c r="K45" s="33">
        <v>0</v>
      </c>
      <c r="L45" s="33">
        <v>2.2193333333333332</v>
      </c>
      <c r="M45" s="33">
        <v>5.6833333333333336</v>
      </c>
      <c r="N45" s="33">
        <v>0</v>
      </c>
      <c r="O45" s="33">
        <v>6.7125984251968501E-2</v>
      </c>
      <c r="P45" s="33">
        <v>6.1916666666666664</v>
      </c>
      <c r="Q45" s="33">
        <v>6.4833333333333334</v>
      </c>
      <c r="R45" s="33">
        <v>0.14970472440944882</v>
      </c>
      <c r="S45" s="33">
        <v>5.568888888888889</v>
      </c>
      <c r="T45" s="33">
        <v>10.649444444444443</v>
      </c>
      <c r="U45" s="33">
        <v>0</v>
      </c>
      <c r="V45" s="33">
        <v>0.19155511811023621</v>
      </c>
      <c r="W45" s="33">
        <v>5.3637777777777771</v>
      </c>
      <c r="X45" s="33">
        <v>8.5953333333333326</v>
      </c>
      <c r="Y45" s="33">
        <v>0</v>
      </c>
      <c r="Z45" s="33">
        <v>0.16487139107611545</v>
      </c>
      <c r="AA45" s="33">
        <v>0</v>
      </c>
      <c r="AB45" s="33">
        <v>0</v>
      </c>
      <c r="AC45" s="33">
        <v>0</v>
      </c>
      <c r="AD45" s="33">
        <v>0</v>
      </c>
      <c r="AE45" s="33">
        <v>0</v>
      </c>
      <c r="AF45" s="33">
        <v>0</v>
      </c>
      <c r="AG45" s="33">
        <v>0</v>
      </c>
      <c r="AH45" t="s">
        <v>69</v>
      </c>
      <c r="AI45" s="34">
        <v>8</v>
      </c>
    </row>
    <row r="46" spans="1:35" x14ac:dyDescent="0.25">
      <c r="A46" t="s">
        <v>373</v>
      </c>
      <c r="B46" t="s">
        <v>154</v>
      </c>
      <c r="C46" t="s">
        <v>250</v>
      </c>
      <c r="D46" t="s">
        <v>317</v>
      </c>
      <c r="E46" s="33">
        <v>33.93333333333333</v>
      </c>
      <c r="F46" s="33">
        <v>0</v>
      </c>
      <c r="G46" s="33">
        <v>0</v>
      </c>
      <c r="H46" s="33">
        <v>0</v>
      </c>
      <c r="I46" s="33">
        <v>0</v>
      </c>
      <c r="J46" s="33">
        <v>0</v>
      </c>
      <c r="K46" s="33">
        <v>0</v>
      </c>
      <c r="L46" s="33">
        <v>0</v>
      </c>
      <c r="M46" s="33">
        <v>0</v>
      </c>
      <c r="N46" s="33">
        <v>3.596111111111111</v>
      </c>
      <c r="O46" s="33">
        <v>0.10597576948264571</v>
      </c>
      <c r="P46" s="33">
        <v>0</v>
      </c>
      <c r="Q46" s="33">
        <v>5.613777777777778</v>
      </c>
      <c r="R46" s="33">
        <v>0.16543549443352981</v>
      </c>
      <c r="S46" s="33">
        <v>0.78433333333333333</v>
      </c>
      <c r="T46" s="33">
        <v>0</v>
      </c>
      <c r="U46" s="33">
        <v>0</v>
      </c>
      <c r="V46" s="33">
        <v>2.3113948919449904E-2</v>
      </c>
      <c r="W46" s="33">
        <v>0.38244444444444448</v>
      </c>
      <c r="X46" s="33">
        <v>1.7294444444444448</v>
      </c>
      <c r="Y46" s="33">
        <v>0</v>
      </c>
      <c r="Z46" s="33">
        <v>6.2236411263916186E-2</v>
      </c>
      <c r="AA46" s="33">
        <v>2.2222222222222223E-2</v>
      </c>
      <c r="AB46" s="33">
        <v>0</v>
      </c>
      <c r="AC46" s="33">
        <v>0</v>
      </c>
      <c r="AD46" s="33">
        <v>0</v>
      </c>
      <c r="AE46" s="33">
        <v>0</v>
      </c>
      <c r="AF46" s="33">
        <v>0</v>
      </c>
      <c r="AG46" s="33">
        <v>0.31111111111111112</v>
      </c>
      <c r="AH46" t="s">
        <v>53</v>
      </c>
      <c r="AI46" s="34">
        <v>8</v>
      </c>
    </row>
    <row r="47" spans="1:35" x14ac:dyDescent="0.25">
      <c r="A47" t="s">
        <v>373</v>
      </c>
      <c r="B47" t="s">
        <v>171</v>
      </c>
      <c r="C47" t="s">
        <v>228</v>
      </c>
      <c r="D47" t="s">
        <v>293</v>
      </c>
      <c r="E47" s="33">
        <v>76.25555555555556</v>
      </c>
      <c r="F47" s="33">
        <v>5.666666666666667</v>
      </c>
      <c r="G47" s="33">
        <v>0</v>
      </c>
      <c r="H47" s="33">
        <v>0</v>
      </c>
      <c r="I47" s="33">
        <v>0</v>
      </c>
      <c r="J47" s="33">
        <v>0</v>
      </c>
      <c r="K47" s="33">
        <v>0</v>
      </c>
      <c r="L47" s="33">
        <v>0.98644444444444446</v>
      </c>
      <c r="M47" s="33">
        <v>12.069444444444445</v>
      </c>
      <c r="N47" s="33">
        <v>0</v>
      </c>
      <c r="O47" s="33">
        <v>0.15827626402447909</v>
      </c>
      <c r="P47" s="33">
        <v>6.8527777777777779</v>
      </c>
      <c r="Q47" s="33">
        <v>7.552777777777778</v>
      </c>
      <c r="R47" s="33">
        <v>0.18891155471368204</v>
      </c>
      <c r="S47" s="33">
        <v>9.9443333333333328</v>
      </c>
      <c r="T47" s="33">
        <v>12.59244444444445</v>
      </c>
      <c r="U47" s="33">
        <v>0</v>
      </c>
      <c r="V47" s="33">
        <v>0.29554276555442233</v>
      </c>
      <c r="W47" s="33">
        <v>11.772888888888888</v>
      </c>
      <c r="X47" s="33">
        <v>4.6639999999999997</v>
      </c>
      <c r="Y47" s="33">
        <v>0</v>
      </c>
      <c r="Z47" s="33">
        <v>0.21555005099810576</v>
      </c>
      <c r="AA47" s="33">
        <v>0</v>
      </c>
      <c r="AB47" s="33">
        <v>0</v>
      </c>
      <c r="AC47" s="33">
        <v>0</v>
      </c>
      <c r="AD47" s="33">
        <v>0</v>
      </c>
      <c r="AE47" s="33">
        <v>0</v>
      </c>
      <c r="AF47" s="33">
        <v>0</v>
      </c>
      <c r="AG47" s="33">
        <v>0</v>
      </c>
      <c r="AH47" t="s">
        <v>70</v>
      </c>
      <c r="AI47" s="34">
        <v>8</v>
      </c>
    </row>
    <row r="48" spans="1:35" x14ac:dyDescent="0.25">
      <c r="A48" t="s">
        <v>373</v>
      </c>
      <c r="B48" t="s">
        <v>188</v>
      </c>
      <c r="C48" t="s">
        <v>228</v>
      </c>
      <c r="D48" t="s">
        <v>293</v>
      </c>
      <c r="E48" s="33">
        <v>57.833333333333336</v>
      </c>
      <c r="F48" s="33">
        <v>0</v>
      </c>
      <c r="G48" s="33">
        <v>7.7777777777777779E-2</v>
      </c>
      <c r="H48" s="33">
        <v>1.1000000000000001</v>
      </c>
      <c r="I48" s="33">
        <v>1.3888888888888888</v>
      </c>
      <c r="J48" s="33">
        <v>0</v>
      </c>
      <c r="K48" s="33">
        <v>0</v>
      </c>
      <c r="L48" s="33">
        <v>1.6921111111111113</v>
      </c>
      <c r="M48" s="33">
        <v>5.6172222222222228</v>
      </c>
      <c r="N48" s="33">
        <v>0</v>
      </c>
      <c r="O48" s="33">
        <v>9.7127761767531226E-2</v>
      </c>
      <c r="P48" s="33">
        <v>6.1265555555555533</v>
      </c>
      <c r="Q48" s="33">
        <v>5.3816666666666695</v>
      </c>
      <c r="R48" s="33">
        <v>0.19898943323727186</v>
      </c>
      <c r="S48" s="33">
        <v>8.5116666666666667</v>
      </c>
      <c r="T48" s="33">
        <v>0</v>
      </c>
      <c r="U48" s="33">
        <v>0</v>
      </c>
      <c r="V48" s="33">
        <v>0.14717579250720461</v>
      </c>
      <c r="W48" s="33">
        <v>5.2075555555555582</v>
      </c>
      <c r="X48" s="33">
        <v>3.9819999999999998</v>
      </c>
      <c r="Y48" s="33">
        <v>0</v>
      </c>
      <c r="Z48" s="33">
        <v>0.15889721421709896</v>
      </c>
      <c r="AA48" s="33">
        <v>0</v>
      </c>
      <c r="AB48" s="33">
        <v>0</v>
      </c>
      <c r="AC48" s="33">
        <v>0</v>
      </c>
      <c r="AD48" s="33">
        <v>0</v>
      </c>
      <c r="AE48" s="33">
        <v>0</v>
      </c>
      <c r="AF48" s="33">
        <v>0</v>
      </c>
      <c r="AG48" s="33">
        <v>0</v>
      </c>
      <c r="AH48" t="s">
        <v>87</v>
      </c>
      <c r="AI48" s="34">
        <v>8</v>
      </c>
    </row>
    <row r="49" spans="1:35" x14ac:dyDescent="0.25">
      <c r="A49" t="s">
        <v>373</v>
      </c>
      <c r="B49" t="s">
        <v>152</v>
      </c>
      <c r="C49" t="s">
        <v>248</v>
      </c>
      <c r="D49" t="s">
        <v>302</v>
      </c>
      <c r="E49" s="33">
        <v>47.244444444444447</v>
      </c>
      <c r="F49" s="33">
        <v>5.6888888888888891</v>
      </c>
      <c r="G49" s="33">
        <v>0</v>
      </c>
      <c r="H49" s="33">
        <v>0.3</v>
      </c>
      <c r="I49" s="33">
        <v>0.31111111111111112</v>
      </c>
      <c r="J49" s="33">
        <v>0</v>
      </c>
      <c r="K49" s="33">
        <v>0</v>
      </c>
      <c r="L49" s="33">
        <v>0.42666666666666664</v>
      </c>
      <c r="M49" s="33">
        <v>5.7684444444444427</v>
      </c>
      <c r="N49" s="33">
        <v>0</v>
      </c>
      <c r="O49" s="33">
        <v>0.12209783631232357</v>
      </c>
      <c r="P49" s="33">
        <v>5.1667777777777788</v>
      </c>
      <c r="Q49" s="33">
        <v>14.962666666666667</v>
      </c>
      <c r="R49" s="33">
        <v>0.42607008466603952</v>
      </c>
      <c r="S49" s="33">
        <v>0.97277777777777785</v>
      </c>
      <c r="T49" s="33">
        <v>0.50466666666666671</v>
      </c>
      <c r="U49" s="33">
        <v>0</v>
      </c>
      <c r="V49" s="33">
        <v>3.1272342427093133E-2</v>
      </c>
      <c r="W49" s="33">
        <v>0.53077777777777779</v>
      </c>
      <c r="X49" s="33">
        <v>0.97177777777777785</v>
      </c>
      <c r="Y49" s="33">
        <v>0</v>
      </c>
      <c r="Z49" s="33">
        <v>3.1803857008466607E-2</v>
      </c>
      <c r="AA49" s="33">
        <v>0</v>
      </c>
      <c r="AB49" s="33">
        <v>0</v>
      </c>
      <c r="AC49" s="33">
        <v>0</v>
      </c>
      <c r="AD49" s="33">
        <v>0</v>
      </c>
      <c r="AE49" s="33">
        <v>0</v>
      </c>
      <c r="AF49" s="33">
        <v>0</v>
      </c>
      <c r="AG49" s="33">
        <v>0</v>
      </c>
      <c r="AH49" t="s">
        <v>51</v>
      </c>
      <c r="AI49" s="34">
        <v>8</v>
      </c>
    </row>
    <row r="50" spans="1:35" x14ac:dyDescent="0.25">
      <c r="A50" t="s">
        <v>373</v>
      </c>
      <c r="B50" t="s">
        <v>164</v>
      </c>
      <c r="C50" t="s">
        <v>211</v>
      </c>
      <c r="D50" t="s">
        <v>286</v>
      </c>
      <c r="E50" s="33">
        <v>46.488888888888887</v>
      </c>
      <c r="F50" s="33">
        <v>5.6888888888888891</v>
      </c>
      <c r="G50" s="33">
        <v>0</v>
      </c>
      <c r="H50" s="33">
        <v>0</v>
      </c>
      <c r="I50" s="33">
        <v>0</v>
      </c>
      <c r="J50" s="33">
        <v>0</v>
      </c>
      <c r="K50" s="33">
        <v>0</v>
      </c>
      <c r="L50" s="33">
        <v>0.96922222222222232</v>
      </c>
      <c r="M50" s="33">
        <v>0.32444444444444448</v>
      </c>
      <c r="N50" s="33">
        <v>5.5463333333333331</v>
      </c>
      <c r="O50" s="33">
        <v>0.12628346080305927</v>
      </c>
      <c r="P50" s="33">
        <v>5.248333333333334</v>
      </c>
      <c r="Q50" s="33">
        <v>3.9198888888888885</v>
      </c>
      <c r="R50" s="33">
        <v>0.19721319311663482</v>
      </c>
      <c r="S50" s="33">
        <v>1.0567777777777778</v>
      </c>
      <c r="T50" s="33">
        <v>2.2652222222222216</v>
      </c>
      <c r="U50" s="33">
        <v>0</v>
      </c>
      <c r="V50" s="33">
        <v>7.1457934990439759E-2</v>
      </c>
      <c r="W50" s="33">
        <v>1.8195555555555551</v>
      </c>
      <c r="X50" s="33">
        <v>2.4000000000000008</v>
      </c>
      <c r="Y50" s="33">
        <v>0</v>
      </c>
      <c r="Z50" s="33">
        <v>9.0764818355640542E-2</v>
      </c>
      <c r="AA50" s="33">
        <v>0</v>
      </c>
      <c r="AB50" s="33">
        <v>0</v>
      </c>
      <c r="AC50" s="33">
        <v>0</v>
      </c>
      <c r="AD50" s="33">
        <v>0</v>
      </c>
      <c r="AE50" s="33">
        <v>0</v>
      </c>
      <c r="AF50" s="33">
        <v>0</v>
      </c>
      <c r="AG50" s="33">
        <v>0</v>
      </c>
      <c r="AH50" t="s">
        <v>63</v>
      </c>
      <c r="AI50" s="34">
        <v>8</v>
      </c>
    </row>
    <row r="51" spans="1:35" x14ac:dyDescent="0.25">
      <c r="A51" t="s">
        <v>373</v>
      </c>
      <c r="B51" t="s">
        <v>153</v>
      </c>
      <c r="C51" t="s">
        <v>249</v>
      </c>
      <c r="D51" t="s">
        <v>289</v>
      </c>
      <c r="E51" s="33">
        <v>35.577777777777776</v>
      </c>
      <c r="F51" s="33">
        <v>5.6888888888888891</v>
      </c>
      <c r="G51" s="33">
        <v>6.6666666666666666E-2</v>
      </c>
      <c r="H51" s="33">
        <v>0.33333333333333331</v>
      </c>
      <c r="I51" s="33">
        <v>0.33333333333333331</v>
      </c>
      <c r="J51" s="33">
        <v>0</v>
      </c>
      <c r="K51" s="33">
        <v>0</v>
      </c>
      <c r="L51" s="33">
        <v>0.42388888888888882</v>
      </c>
      <c r="M51" s="33">
        <v>0</v>
      </c>
      <c r="N51" s="33">
        <v>0</v>
      </c>
      <c r="O51" s="33">
        <v>0</v>
      </c>
      <c r="P51" s="33">
        <v>4.0778888888888893</v>
      </c>
      <c r="Q51" s="33">
        <v>2.6245555555555558</v>
      </c>
      <c r="R51" s="33">
        <v>0.18838850718301067</v>
      </c>
      <c r="S51" s="33">
        <v>1.4695555555555551</v>
      </c>
      <c r="T51" s="33">
        <v>0.43811111111111112</v>
      </c>
      <c r="U51" s="33">
        <v>0</v>
      </c>
      <c r="V51" s="33">
        <v>5.3619612742036214E-2</v>
      </c>
      <c r="W51" s="33">
        <v>0.29299999999999998</v>
      </c>
      <c r="X51" s="33">
        <v>2.3294444444444435</v>
      </c>
      <c r="Y51" s="33">
        <v>0</v>
      </c>
      <c r="Z51" s="33">
        <v>7.3710181136789496E-2</v>
      </c>
      <c r="AA51" s="33">
        <v>0</v>
      </c>
      <c r="AB51" s="33">
        <v>0</v>
      </c>
      <c r="AC51" s="33">
        <v>0</v>
      </c>
      <c r="AD51" s="33">
        <v>0</v>
      </c>
      <c r="AE51" s="33">
        <v>0</v>
      </c>
      <c r="AF51" s="33">
        <v>0</v>
      </c>
      <c r="AG51" s="33">
        <v>0</v>
      </c>
      <c r="AH51" t="s">
        <v>52</v>
      </c>
      <c r="AI51" s="34">
        <v>8</v>
      </c>
    </row>
    <row r="52" spans="1:35" x14ac:dyDescent="0.25">
      <c r="A52" t="s">
        <v>373</v>
      </c>
      <c r="B52" t="s">
        <v>143</v>
      </c>
      <c r="C52" t="s">
        <v>242</v>
      </c>
      <c r="D52" t="s">
        <v>303</v>
      </c>
      <c r="E52" s="33">
        <v>38.744444444444447</v>
      </c>
      <c r="F52" s="33">
        <v>5.6888888888888891</v>
      </c>
      <c r="G52" s="33">
        <v>0</v>
      </c>
      <c r="H52" s="33">
        <v>0.25555555555555554</v>
      </c>
      <c r="I52" s="33">
        <v>0.44444444444444442</v>
      </c>
      <c r="J52" s="33">
        <v>0</v>
      </c>
      <c r="K52" s="33">
        <v>0</v>
      </c>
      <c r="L52" s="33">
        <v>0</v>
      </c>
      <c r="M52" s="33">
        <v>0</v>
      </c>
      <c r="N52" s="33">
        <v>4.6634444444444449</v>
      </c>
      <c r="O52" s="33">
        <v>0.12036420992256955</v>
      </c>
      <c r="P52" s="33">
        <v>5.535333333333333</v>
      </c>
      <c r="Q52" s="33">
        <v>0</v>
      </c>
      <c r="R52" s="33">
        <v>0.14286779466590191</v>
      </c>
      <c r="S52" s="33">
        <v>0.92844444444444474</v>
      </c>
      <c r="T52" s="33">
        <v>0.66066666666666651</v>
      </c>
      <c r="U52" s="33">
        <v>0</v>
      </c>
      <c r="V52" s="33">
        <v>4.1015199311729283E-2</v>
      </c>
      <c r="W52" s="33">
        <v>1.3666666666666667</v>
      </c>
      <c r="X52" s="33">
        <v>0.64233333333333331</v>
      </c>
      <c r="Y52" s="33">
        <v>0</v>
      </c>
      <c r="Z52" s="33">
        <v>5.1852595354172637E-2</v>
      </c>
      <c r="AA52" s="33">
        <v>0</v>
      </c>
      <c r="AB52" s="33">
        <v>0</v>
      </c>
      <c r="AC52" s="33">
        <v>0</v>
      </c>
      <c r="AD52" s="33">
        <v>0</v>
      </c>
      <c r="AE52" s="33">
        <v>0</v>
      </c>
      <c r="AF52" s="33">
        <v>0</v>
      </c>
      <c r="AG52" s="33">
        <v>0</v>
      </c>
      <c r="AH52" t="s">
        <v>41</v>
      </c>
      <c r="AI52" s="34">
        <v>8</v>
      </c>
    </row>
    <row r="53" spans="1:35" x14ac:dyDescent="0.25">
      <c r="A53" t="s">
        <v>373</v>
      </c>
      <c r="B53" t="s">
        <v>176</v>
      </c>
      <c r="C53" t="s">
        <v>213</v>
      </c>
      <c r="D53" t="s">
        <v>322</v>
      </c>
      <c r="E53" s="33">
        <v>32.799999999999997</v>
      </c>
      <c r="F53" s="33">
        <v>5.6888888888888891</v>
      </c>
      <c r="G53" s="33">
        <v>1.1111111111111112E-2</v>
      </c>
      <c r="H53" s="33">
        <v>0.24444444444444444</v>
      </c>
      <c r="I53" s="33">
        <v>0.3888888888888889</v>
      </c>
      <c r="J53" s="33">
        <v>0</v>
      </c>
      <c r="K53" s="33">
        <v>0</v>
      </c>
      <c r="L53" s="33">
        <v>0</v>
      </c>
      <c r="M53" s="33">
        <v>0</v>
      </c>
      <c r="N53" s="33">
        <v>0</v>
      </c>
      <c r="O53" s="33">
        <v>0</v>
      </c>
      <c r="P53" s="33">
        <v>1.0979999999999999</v>
      </c>
      <c r="Q53" s="33">
        <v>4.9811111111111117</v>
      </c>
      <c r="R53" s="33">
        <v>0.18533875338753392</v>
      </c>
      <c r="S53" s="33">
        <v>0.54388888888888887</v>
      </c>
      <c r="T53" s="33">
        <v>4.2777777777777776E-2</v>
      </c>
      <c r="U53" s="33">
        <v>0</v>
      </c>
      <c r="V53" s="33">
        <v>1.7886178861788619E-2</v>
      </c>
      <c r="W53" s="33">
        <v>0.56233333333333335</v>
      </c>
      <c r="X53" s="33">
        <v>5.9111111111111114E-2</v>
      </c>
      <c r="Y53" s="33">
        <v>0</v>
      </c>
      <c r="Z53" s="33">
        <v>1.894647696476965E-2</v>
      </c>
      <c r="AA53" s="33">
        <v>0</v>
      </c>
      <c r="AB53" s="33">
        <v>0</v>
      </c>
      <c r="AC53" s="33">
        <v>0</v>
      </c>
      <c r="AD53" s="33">
        <v>0</v>
      </c>
      <c r="AE53" s="33">
        <v>0</v>
      </c>
      <c r="AF53" s="33">
        <v>0</v>
      </c>
      <c r="AG53" s="33">
        <v>0</v>
      </c>
      <c r="AH53" t="s">
        <v>75</v>
      </c>
      <c r="AI53" s="34">
        <v>8</v>
      </c>
    </row>
    <row r="54" spans="1:35" x14ac:dyDescent="0.25">
      <c r="A54" t="s">
        <v>373</v>
      </c>
      <c r="B54" t="s">
        <v>144</v>
      </c>
      <c r="C54" t="s">
        <v>243</v>
      </c>
      <c r="D54" t="s">
        <v>312</v>
      </c>
      <c r="E54" s="33">
        <v>36.388888888888886</v>
      </c>
      <c r="F54" s="33">
        <v>5.4666666666666668</v>
      </c>
      <c r="G54" s="33">
        <v>2.2222222222222223E-2</v>
      </c>
      <c r="H54" s="33">
        <v>0.51111111111111107</v>
      </c>
      <c r="I54" s="33">
        <v>0.4777777777777778</v>
      </c>
      <c r="J54" s="33">
        <v>0</v>
      </c>
      <c r="K54" s="33">
        <v>0</v>
      </c>
      <c r="L54" s="33">
        <v>0.25611111111111107</v>
      </c>
      <c r="M54" s="33">
        <v>0</v>
      </c>
      <c r="N54" s="33">
        <v>4.6850000000000014</v>
      </c>
      <c r="O54" s="33">
        <v>0.12874809160305348</v>
      </c>
      <c r="P54" s="33">
        <v>4.5996666666666668</v>
      </c>
      <c r="Q54" s="33">
        <v>2.7066666666666661</v>
      </c>
      <c r="R54" s="33">
        <v>0.20078473282442749</v>
      </c>
      <c r="S54" s="33">
        <v>1.9734444444444443</v>
      </c>
      <c r="T54" s="33">
        <v>0.44522222222222224</v>
      </c>
      <c r="U54" s="33">
        <v>0</v>
      </c>
      <c r="V54" s="33">
        <v>6.6467175572519091E-2</v>
      </c>
      <c r="W54" s="33">
        <v>0.8565555555555554</v>
      </c>
      <c r="X54" s="33">
        <v>1.6662222222222216</v>
      </c>
      <c r="Y54" s="33">
        <v>0</v>
      </c>
      <c r="Z54" s="33">
        <v>6.9328244274809145E-2</v>
      </c>
      <c r="AA54" s="33">
        <v>0</v>
      </c>
      <c r="AB54" s="33">
        <v>0</v>
      </c>
      <c r="AC54" s="33">
        <v>0</v>
      </c>
      <c r="AD54" s="33">
        <v>0</v>
      </c>
      <c r="AE54" s="33">
        <v>0</v>
      </c>
      <c r="AF54" s="33">
        <v>0</v>
      </c>
      <c r="AG54" s="33">
        <v>0</v>
      </c>
      <c r="AH54" t="s">
        <v>42</v>
      </c>
      <c r="AI54" s="34">
        <v>8</v>
      </c>
    </row>
    <row r="55" spans="1:35" x14ac:dyDescent="0.25">
      <c r="A55" t="s">
        <v>373</v>
      </c>
      <c r="B55" t="s">
        <v>148</v>
      </c>
      <c r="C55" t="s">
        <v>245</v>
      </c>
      <c r="D55" t="s">
        <v>286</v>
      </c>
      <c r="E55" s="33">
        <v>41.522222222222226</v>
      </c>
      <c r="F55" s="33">
        <v>5.6888888888888891</v>
      </c>
      <c r="G55" s="33">
        <v>3.3333333333333333E-2</v>
      </c>
      <c r="H55" s="33">
        <v>0.48888888888888887</v>
      </c>
      <c r="I55" s="33">
        <v>0.51111111111111107</v>
      </c>
      <c r="J55" s="33">
        <v>0</v>
      </c>
      <c r="K55" s="33">
        <v>0</v>
      </c>
      <c r="L55" s="33">
        <v>0.57344444444444442</v>
      </c>
      <c r="M55" s="33">
        <v>6.6347777777777788</v>
      </c>
      <c r="N55" s="33">
        <v>0</v>
      </c>
      <c r="O55" s="33">
        <v>0.15978860048166979</v>
      </c>
      <c r="P55" s="33">
        <v>5.1888888888888891</v>
      </c>
      <c r="Q55" s="33">
        <v>5.9915555555555553</v>
      </c>
      <c r="R55" s="33">
        <v>0.2692641156007492</v>
      </c>
      <c r="S55" s="33">
        <v>0.97511111111111148</v>
      </c>
      <c r="T55" s="33">
        <v>1.7408888888888889</v>
      </c>
      <c r="U55" s="33">
        <v>0</v>
      </c>
      <c r="V55" s="33">
        <v>6.5410757291945412E-2</v>
      </c>
      <c r="W55" s="33">
        <v>1.764777777777778</v>
      </c>
      <c r="X55" s="33">
        <v>1.9661111111111109</v>
      </c>
      <c r="Y55" s="33">
        <v>0</v>
      </c>
      <c r="Z55" s="33">
        <v>8.9852823120149847E-2</v>
      </c>
      <c r="AA55" s="33">
        <v>0</v>
      </c>
      <c r="AB55" s="33">
        <v>0</v>
      </c>
      <c r="AC55" s="33">
        <v>0</v>
      </c>
      <c r="AD55" s="33">
        <v>0</v>
      </c>
      <c r="AE55" s="33">
        <v>0</v>
      </c>
      <c r="AF55" s="33">
        <v>0</v>
      </c>
      <c r="AG55" s="33">
        <v>0</v>
      </c>
      <c r="AH55" t="s">
        <v>47</v>
      </c>
      <c r="AI55" s="34">
        <v>8</v>
      </c>
    </row>
    <row r="56" spans="1:35" x14ac:dyDescent="0.25">
      <c r="A56" t="s">
        <v>373</v>
      </c>
      <c r="B56" t="s">
        <v>118</v>
      </c>
      <c r="C56" t="s">
        <v>232</v>
      </c>
      <c r="D56" t="s">
        <v>301</v>
      </c>
      <c r="E56" s="33">
        <v>65.044444444444451</v>
      </c>
      <c r="F56" s="33">
        <v>5.4666666666666668</v>
      </c>
      <c r="G56" s="33">
        <v>0.16666666666666666</v>
      </c>
      <c r="H56" s="33">
        <v>0.36666666666666664</v>
      </c>
      <c r="I56" s="33">
        <v>1.8555555555555556</v>
      </c>
      <c r="J56" s="33">
        <v>0</v>
      </c>
      <c r="K56" s="33">
        <v>0</v>
      </c>
      <c r="L56" s="33">
        <v>1.3839999999999995</v>
      </c>
      <c r="M56" s="33">
        <v>6.6324444444444444</v>
      </c>
      <c r="N56" s="33">
        <v>0</v>
      </c>
      <c r="O56" s="33">
        <v>0.10196788520669627</v>
      </c>
      <c r="P56" s="33">
        <v>5.1257777777777775</v>
      </c>
      <c r="Q56" s="33">
        <v>9.1609999999999996</v>
      </c>
      <c r="R56" s="33">
        <v>0.21964639562692173</v>
      </c>
      <c r="S56" s="33">
        <v>5.9054444444444449</v>
      </c>
      <c r="T56" s="33">
        <v>0.11533333333333332</v>
      </c>
      <c r="U56" s="33">
        <v>0</v>
      </c>
      <c r="V56" s="33">
        <v>9.256405876323881E-2</v>
      </c>
      <c r="W56" s="33">
        <v>1.6796666666666662</v>
      </c>
      <c r="X56" s="33">
        <v>4.2253333333333334</v>
      </c>
      <c r="Y56" s="33">
        <v>0</v>
      </c>
      <c r="Z56" s="33">
        <v>9.078407926204303E-2</v>
      </c>
      <c r="AA56" s="33">
        <v>0</v>
      </c>
      <c r="AB56" s="33">
        <v>0</v>
      </c>
      <c r="AC56" s="33">
        <v>0</v>
      </c>
      <c r="AD56" s="33">
        <v>0</v>
      </c>
      <c r="AE56" s="33">
        <v>0</v>
      </c>
      <c r="AF56" s="33">
        <v>0</v>
      </c>
      <c r="AG56" s="33">
        <v>0</v>
      </c>
      <c r="AH56" t="s">
        <v>15</v>
      </c>
      <c r="AI56" s="34">
        <v>8</v>
      </c>
    </row>
    <row r="57" spans="1:35" x14ac:dyDescent="0.25">
      <c r="A57" t="s">
        <v>373</v>
      </c>
      <c r="B57" t="s">
        <v>182</v>
      </c>
      <c r="C57" t="s">
        <v>268</v>
      </c>
      <c r="D57" t="s">
        <v>325</v>
      </c>
      <c r="E57" s="33">
        <v>35.355555555555554</v>
      </c>
      <c r="F57" s="33">
        <v>5.1333333333333337</v>
      </c>
      <c r="G57" s="33">
        <v>0.1111111111111111</v>
      </c>
      <c r="H57" s="33">
        <v>0.2</v>
      </c>
      <c r="I57" s="33">
        <v>0.58888888888888891</v>
      </c>
      <c r="J57" s="33">
        <v>0</v>
      </c>
      <c r="K57" s="33">
        <v>0</v>
      </c>
      <c r="L57" s="33">
        <v>9.4444444444444442E-2</v>
      </c>
      <c r="M57" s="33">
        <v>0</v>
      </c>
      <c r="N57" s="33">
        <v>4.3906666666666672</v>
      </c>
      <c r="O57" s="33">
        <v>0.12418604651162793</v>
      </c>
      <c r="P57" s="33">
        <v>4.5814444444444451</v>
      </c>
      <c r="Q57" s="33">
        <v>4.331888888888888</v>
      </c>
      <c r="R57" s="33">
        <v>0.25210559396605908</v>
      </c>
      <c r="S57" s="33">
        <v>0.62422222222222223</v>
      </c>
      <c r="T57" s="33">
        <v>0</v>
      </c>
      <c r="U57" s="33">
        <v>0</v>
      </c>
      <c r="V57" s="33">
        <v>1.7655562539283472E-2</v>
      </c>
      <c r="W57" s="33">
        <v>0.53766666666666663</v>
      </c>
      <c r="X57" s="33">
        <v>0.18644444444444447</v>
      </c>
      <c r="Y57" s="33">
        <v>0</v>
      </c>
      <c r="Z57" s="33">
        <v>2.0480829666876182E-2</v>
      </c>
      <c r="AA57" s="33">
        <v>0</v>
      </c>
      <c r="AB57" s="33">
        <v>0</v>
      </c>
      <c r="AC57" s="33">
        <v>0</v>
      </c>
      <c r="AD57" s="33">
        <v>0</v>
      </c>
      <c r="AE57" s="33">
        <v>0</v>
      </c>
      <c r="AF57" s="33">
        <v>0</v>
      </c>
      <c r="AG57" s="33">
        <v>0</v>
      </c>
      <c r="AH57" t="s">
        <v>81</v>
      </c>
      <c r="AI57" s="34">
        <v>8</v>
      </c>
    </row>
    <row r="58" spans="1:35" x14ac:dyDescent="0.25">
      <c r="A58" t="s">
        <v>373</v>
      </c>
      <c r="B58" t="s">
        <v>166</v>
      </c>
      <c r="C58" t="s">
        <v>258</v>
      </c>
      <c r="D58" t="s">
        <v>293</v>
      </c>
      <c r="E58" s="33">
        <v>35.87777777777778</v>
      </c>
      <c r="F58" s="33">
        <v>5.6888888888888891</v>
      </c>
      <c r="G58" s="33">
        <v>8.8888888888888892E-2</v>
      </c>
      <c r="H58" s="33">
        <v>0.41111111111111109</v>
      </c>
      <c r="I58" s="33">
        <v>0.5</v>
      </c>
      <c r="J58" s="33">
        <v>0</v>
      </c>
      <c r="K58" s="33">
        <v>0</v>
      </c>
      <c r="L58" s="33">
        <v>0.43766666666666665</v>
      </c>
      <c r="M58" s="33">
        <v>5.5611111111111109</v>
      </c>
      <c r="N58" s="33">
        <v>0</v>
      </c>
      <c r="O58" s="33">
        <v>0.15500154846701764</v>
      </c>
      <c r="P58" s="33">
        <v>9.2941111111111105</v>
      </c>
      <c r="Q58" s="33">
        <v>0</v>
      </c>
      <c r="R58" s="33">
        <v>0.2590492412511613</v>
      </c>
      <c r="S58" s="33">
        <v>1.8916666666666666</v>
      </c>
      <c r="T58" s="33">
        <v>0</v>
      </c>
      <c r="U58" s="33">
        <v>0</v>
      </c>
      <c r="V58" s="33">
        <v>5.2725301951068435E-2</v>
      </c>
      <c r="W58" s="33">
        <v>2.6754444444444441</v>
      </c>
      <c r="X58" s="33">
        <v>0</v>
      </c>
      <c r="Y58" s="33">
        <v>0</v>
      </c>
      <c r="Z58" s="33">
        <v>7.4571074636110235E-2</v>
      </c>
      <c r="AA58" s="33">
        <v>0</v>
      </c>
      <c r="AB58" s="33">
        <v>0</v>
      </c>
      <c r="AC58" s="33">
        <v>0</v>
      </c>
      <c r="AD58" s="33">
        <v>0</v>
      </c>
      <c r="AE58" s="33">
        <v>0</v>
      </c>
      <c r="AF58" s="33">
        <v>0</v>
      </c>
      <c r="AG58" s="33">
        <v>0</v>
      </c>
      <c r="AH58" t="s">
        <v>65</v>
      </c>
      <c r="AI58" s="34">
        <v>8</v>
      </c>
    </row>
    <row r="59" spans="1:35" x14ac:dyDescent="0.25">
      <c r="A59" t="s">
        <v>373</v>
      </c>
      <c r="B59" t="s">
        <v>158</v>
      </c>
      <c r="C59" t="s">
        <v>253</v>
      </c>
      <c r="D59" t="s">
        <v>319</v>
      </c>
      <c r="E59" s="33">
        <v>31.266666666666666</v>
      </c>
      <c r="F59" s="33">
        <v>5.6888888888888891</v>
      </c>
      <c r="G59" s="33">
        <v>3.3333333333333333E-2</v>
      </c>
      <c r="H59" s="33">
        <v>0.44444444444444442</v>
      </c>
      <c r="I59" s="33">
        <v>0.26666666666666666</v>
      </c>
      <c r="J59" s="33">
        <v>0</v>
      </c>
      <c r="K59" s="33">
        <v>0</v>
      </c>
      <c r="L59" s="33">
        <v>0.38799999999999996</v>
      </c>
      <c r="M59" s="33">
        <v>0</v>
      </c>
      <c r="N59" s="33">
        <v>5.0633333333333344</v>
      </c>
      <c r="O59" s="33">
        <v>0.16194029850746272</v>
      </c>
      <c r="P59" s="33">
        <v>5.5092222222222205</v>
      </c>
      <c r="Q59" s="33">
        <v>2.4458888888888892</v>
      </c>
      <c r="R59" s="33">
        <v>0.2544278606965174</v>
      </c>
      <c r="S59" s="33">
        <v>0.50888888888888872</v>
      </c>
      <c r="T59" s="33">
        <v>1.6444444444444446E-2</v>
      </c>
      <c r="U59" s="33">
        <v>0</v>
      </c>
      <c r="V59" s="33">
        <v>1.6801705756929634E-2</v>
      </c>
      <c r="W59" s="33">
        <v>0.47911111111111115</v>
      </c>
      <c r="X59" s="33">
        <v>0.99444444444444446</v>
      </c>
      <c r="Y59" s="33">
        <v>0</v>
      </c>
      <c r="Z59" s="33">
        <v>4.7128642501776827E-2</v>
      </c>
      <c r="AA59" s="33">
        <v>0</v>
      </c>
      <c r="AB59" s="33">
        <v>0</v>
      </c>
      <c r="AC59" s="33">
        <v>0</v>
      </c>
      <c r="AD59" s="33">
        <v>0</v>
      </c>
      <c r="AE59" s="33">
        <v>0</v>
      </c>
      <c r="AF59" s="33">
        <v>0</v>
      </c>
      <c r="AG59" s="33">
        <v>0</v>
      </c>
      <c r="AH59" t="s">
        <v>57</v>
      </c>
      <c r="AI59" s="34">
        <v>8</v>
      </c>
    </row>
    <row r="60" spans="1:35" x14ac:dyDescent="0.25">
      <c r="A60" t="s">
        <v>373</v>
      </c>
      <c r="B60" t="s">
        <v>120</v>
      </c>
      <c r="C60" t="s">
        <v>232</v>
      </c>
      <c r="D60" t="s">
        <v>301</v>
      </c>
      <c r="E60" s="33">
        <v>62.677777777777777</v>
      </c>
      <c r="F60" s="33">
        <v>5.6888888888888891</v>
      </c>
      <c r="G60" s="33">
        <v>0.5</v>
      </c>
      <c r="H60" s="33">
        <v>0.56666666666666665</v>
      </c>
      <c r="I60" s="33">
        <v>0.92222222222222228</v>
      </c>
      <c r="J60" s="33">
        <v>0</v>
      </c>
      <c r="K60" s="33">
        <v>0</v>
      </c>
      <c r="L60" s="33">
        <v>3.2064444444444442</v>
      </c>
      <c r="M60" s="33">
        <v>8.6251111111111118</v>
      </c>
      <c r="N60" s="33">
        <v>0</v>
      </c>
      <c r="O60" s="33">
        <v>0.13761035277433081</v>
      </c>
      <c r="P60" s="33">
        <v>5.9046666666666647</v>
      </c>
      <c r="Q60" s="33">
        <v>8.2843333333333344</v>
      </c>
      <c r="R60" s="33">
        <v>0.2263800744548839</v>
      </c>
      <c r="S60" s="33">
        <v>7.9431111111111123</v>
      </c>
      <c r="T60" s="33">
        <v>7.1733333333333338</v>
      </c>
      <c r="U60" s="33">
        <v>0</v>
      </c>
      <c r="V60" s="33">
        <v>0.24117709625952849</v>
      </c>
      <c r="W60" s="33">
        <v>3.5721111111111123</v>
      </c>
      <c r="X60" s="33">
        <v>5.8816666666666668</v>
      </c>
      <c r="Y60" s="33">
        <v>0</v>
      </c>
      <c r="Z60" s="33">
        <v>0.15083141287005852</v>
      </c>
      <c r="AA60" s="33">
        <v>0</v>
      </c>
      <c r="AB60" s="33">
        <v>0</v>
      </c>
      <c r="AC60" s="33">
        <v>0</v>
      </c>
      <c r="AD60" s="33">
        <v>0</v>
      </c>
      <c r="AE60" s="33">
        <v>0</v>
      </c>
      <c r="AF60" s="33">
        <v>0</v>
      </c>
      <c r="AG60" s="33">
        <v>0</v>
      </c>
      <c r="AH60" t="s">
        <v>17</v>
      </c>
      <c r="AI60" s="34">
        <v>8</v>
      </c>
    </row>
    <row r="61" spans="1:35" x14ac:dyDescent="0.25">
      <c r="A61" t="s">
        <v>373</v>
      </c>
      <c r="B61" t="s">
        <v>119</v>
      </c>
      <c r="C61" t="s">
        <v>232</v>
      </c>
      <c r="D61" t="s">
        <v>301</v>
      </c>
      <c r="E61" s="33">
        <v>129.45555555555555</v>
      </c>
      <c r="F61" s="33">
        <v>5.4888888888888889</v>
      </c>
      <c r="G61" s="33">
        <v>0.22222222222222221</v>
      </c>
      <c r="H61" s="33">
        <v>1.2555555555555555</v>
      </c>
      <c r="I61" s="33">
        <v>0</v>
      </c>
      <c r="J61" s="33">
        <v>0</v>
      </c>
      <c r="K61" s="33">
        <v>0</v>
      </c>
      <c r="L61" s="33">
        <v>3.1501111111111109</v>
      </c>
      <c r="M61" s="33">
        <v>19.937666666666669</v>
      </c>
      <c r="N61" s="33">
        <v>4.8723333333333319</v>
      </c>
      <c r="O61" s="33">
        <v>0.19164878551197326</v>
      </c>
      <c r="P61" s="33">
        <v>4.7472222222222218</v>
      </c>
      <c r="Q61" s="33">
        <v>29.318888888888878</v>
      </c>
      <c r="R61" s="33">
        <v>0.26314908591537201</v>
      </c>
      <c r="S61" s="33">
        <v>7.7208888888888891</v>
      </c>
      <c r="T61" s="33">
        <v>4.6416666666666675</v>
      </c>
      <c r="U61" s="33">
        <v>0</v>
      </c>
      <c r="V61" s="33">
        <v>9.54965239035276E-2</v>
      </c>
      <c r="W61" s="33">
        <v>5.8308888888888895</v>
      </c>
      <c r="X61" s="33">
        <v>4.7679999999999989</v>
      </c>
      <c r="Y61" s="33">
        <v>0</v>
      </c>
      <c r="Z61" s="33">
        <v>8.187280061797271E-2</v>
      </c>
      <c r="AA61" s="33">
        <v>0</v>
      </c>
      <c r="AB61" s="33">
        <v>0</v>
      </c>
      <c r="AC61" s="33">
        <v>0</v>
      </c>
      <c r="AD61" s="33">
        <v>0</v>
      </c>
      <c r="AE61" s="33">
        <v>0</v>
      </c>
      <c r="AF61" s="33">
        <v>0</v>
      </c>
      <c r="AG61" s="33">
        <v>0</v>
      </c>
      <c r="AH61" t="s">
        <v>16</v>
      </c>
      <c r="AI61" s="34">
        <v>8</v>
      </c>
    </row>
    <row r="62" spans="1:35" x14ac:dyDescent="0.25">
      <c r="A62" t="s">
        <v>373</v>
      </c>
      <c r="B62" t="s">
        <v>161</v>
      </c>
      <c r="C62" t="s">
        <v>255</v>
      </c>
      <c r="D62" t="s">
        <v>319</v>
      </c>
      <c r="E62" s="33">
        <v>48.4</v>
      </c>
      <c r="F62" s="33">
        <v>5.6888888888888891</v>
      </c>
      <c r="G62" s="33">
        <v>0.15555555555555556</v>
      </c>
      <c r="H62" s="33">
        <v>0.4</v>
      </c>
      <c r="I62" s="33">
        <v>0.31111111111111112</v>
      </c>
      <c r="J62" s="33">
        <v>0</v>
      </c>
      <c r="K62" s="33">
        <v>0</v>
      </c>
      <c r="L62" s="33">
        <v>0.15444444444444444</v>
      </c>
      <c r="M62" s="33">
        <v>2.7709999999999999</v>
      </c>
      <c r="N62" s="33">
        <v>3.7635555555555551</v>
      </c>
      <c r="O62" s="33">
        <v>0.13501147842056932</v>
      </c>
      <c r="P62" s="33">
        <v>4.4067777777777772</v>
      </c>
      <c r="Q62" s="33">
        <v>4.5423333333333336</v>
      </c>
      <c r="R62" s="33">
        <v>0.18489898989898992</v>
      </c>
      <c r="S62" s="33">
        <v>0.55388888888888888</v>
      </c>
      <c r="T62" s="33">
        <v>4.6555555555555551E-2</v>
      </c>
      <c r="U62" s="33">
        <v>0</v>
      </c>
      <c r="V62" s="33">
        <v>1.2405876951331498E-2</v>
      </c>
      <c r="W62" s="33">
        <v>0.33366666666666667</v>
      </c>
      <c r="X62" s="33">
        <v>1.8478888888888887</v>
      </c>
      <c r="Y62" s="33">
        <v>0</v>
      </c>
      <c r="Z62" s="33">
        <v>4.5073461891643705E-2</v>
      </c>
      <c r="AA62" s="33">
        <v>0</v>
      </c>
      <c r="AB62" s="33">
        <v>0</v>
      </c>
      <c r="AC62" s="33">
        <v>0</v>
      </c>
      <c r="AD62" s="33">
        <v>0</v>
      </c>
      <c r="AE62" s="33">
        <v>0</v>
      </c>
      <c r="AF62" s="33">
        <v>0</v>
      </c>
      <c r="AG62" s="33">
        <v>0</v>
      </c>
      <c r="AH62" t="s">
        <v>60</v>
      </c>
      <c r="AI62" s="34">
        <v>8</v>
      </c>
    </row>
    <row r="63" spans="1:35" x14ac:dyDescent="0.25">
      <c r="A63" t="s">
        <v>373</v>
      </c>
      <c r="B63" t="s">
        <v>168</v>
      </c>
      <c r="C63" t="s">
        <v>260</v>
      </c>
      <c r="D63" t="s">
        <v>320</v>
      </c>
      <c r="E63" s="33">
        <v>41.655555555555559</v>
      </c>
      <c r="F63" s="33">
        <v>5.6888888888888891</v>
      </c>
      <c r="G63" s="33">
        <v>6.6666666666666666E-2</v>
      </c>
      <c r="H63" s="33">
        <v>0.31388888888888888</v>
      </c>
      <c r="I63" s="33">
        <v>0.32222222222222224</v>
      </c>
      <c r="J63" s="33">
        <v>0</v>
      </c>
      <c r="K63" s="33">
        <v>0</v>
      </c>
      <c r="L63" s="33">
        <v>0.34600000000000003</v>
      </c>
      <c r="M63" s="33">
        <v>0</v>
      </c>
      <c r="N63" s="33">
        <v>5.1071111111111094</v>
      </c>
      <c r="O63" s="33">
        <v>0.12260336089623895</v>
      </c>
      <c r="P63" s="33">
        <v>3.2606666666666659</v>
      </c>
      <c r="Q63" s="33">
        <v>3.2564444444444445</v>
      </c>
      <c r="R63" s="33">
        <v>0.15645238730328084</v>
      </c>
      <c r="S63" s="33">
        <v>1.3834444444444445</v>
      </c>
      <c r="T63" s="33">
        <v>0</v>
      </c>
      <c r="U63" s="33">
        <v>0</v>
      </c>
      <c r="V63" s="33">
        <v>3.3211523072819417E-2</v>
      </c>
      <c r="W63" s="33">
        <v>0.35700000000000004</v>
      </c>
      <c r="X63" s="33">
        <v>2.1153333333333331</v>
      </c>
      <c r="Y63" s="33">
        <v>0</v>
      </c>
      <c r="Z63" s="33">
        <v>5.9351827153907702E-2</v>
      </c>
      <c r="AA63" s="33">
        <v>0</v>
      </c>
      <c r="AB63" s="33">
        <v>0</v>
      </c>
      <c r="AC63" s="33">
        <v>0</v>
      </c>
      <c r="AD63" s="33">
        <v>0</v>
      </c>
      <c r="AE63" s="33">
        <v>0</v>
      </c>
      <c r="AF63" s="33">
        <v>0</v>
      </c>
      <c r="AG63" s="33">
        <v>0</v>
      </c>
      <c r="AH63" t="s">
        <v>67</v>
      </c>
      <c r="AI63" s="34">
        <v>8</v>
      </c>
    </row>
    <row r="64" spans="1:35" x14ac:dyDescent="0.25">
      <c r="A64" t="s">
        <v>373</v>
      </c>
      <c r="B64" t="s">
        <v>155</v>
      </c>
      <c r="C64" t="s">
        <v>251</v>
      </c>
      <c r="D64" t="s">
        <v>318</v>
      </c>
      <c r="E64" s="33">
        <v>39.155555555555559</v>
      </c>
      <c r="F64" s="33">
        <v>8.4222222222222225</v>
      </c>
      <c r="G64" s="33">
        <v>0</v>
      </c>
      <c r="H64" s="33">
        <v>0</v>
      </c>
      <c r="I64" s="33">
        <v>0</v>
      </c>
      <c r="J64" s="33">
        <v>0</v>
      </c>
      <c r="K64" s="33">
        <v>0</v>
      </c>
      <c r="L64" s="33">
        <v>7.8333333333333324E-2</v>
      </c>
      <c r="M64" s="33">
        <v>0.59844444444444445</v>
      </c>
      <c r="N64" s="33">
        <v>0</v>
      </c>
      <c r="O64" s="33">
        <v>1.5283768444948921E-2</v>
      </c>
      <c r="P64" s="33">
        <v>8.4563333333333333</v>
      </c>
      <c r="Q64" s="33">
        <v>0</v>
      </c>
      <c r="R64" s="33">
        <v>0.21596765039727581</v>
      </c>
      <c r="S64" s="33">
        <v>2.4912222222222224</v>
      </c>
      <c r="T64" s="33">
        <v>0</v>
      </c>
      <c r="U64" s="33">
        <v>0</v>
      </c>
      <c r="V64" s="33">
        <v>6.3623723041997732E-2</v>
      </c>
      <c r="W64" s="33">
        <v>10.00322222222222</v>
      </c>
      <c r="X64" s="33">
        <v>0</v>
      </c>
      <c r="Y64" s="33">
        <v>0</v>
      </c>
      <c r="Z64" s="33">
        <v>0.25547389330306464</v>
      </c>
      <c r="AA64" s="33">
        <v>0</v>
      </c>
      <c r="AB64" s="33">
        <v>0</v>
      </c>
      <c r="AC64" s="33">
        <v>0</v>
      </c>
      <c r="AD64" s="33">
        <v>0</v>
      </c>
      <c r="AE64" s="33">
        <v>0</v>
      </c>
      <c r="AF64" s="33">
        <v>0</v>
      </c>
      <c r="AG64" s="33">
        <v>0</v>
      </c>
      <c r="AH64" t="s">
        <v>54</v>
      </c>
      <c r="AI64" s="34">
        <v>8</v>
      </c>
    </row>
    <row r="65" spans="1:35" x14ac:dyDescent="0.25">
      <c r="A65" t="s">
        <v>373</v>
      </c>
      <c r="B65" t="s">
        <v>110</v>
      </c>
      <c r="C65" t="s">
        <v>207</v>
      </c>
      <c r="D65" t="s">
        <v>299</v>
      </c>
      <c r="E65" s="33">
        <v>91.722222222222229</v>
      </c>
      <c r="F65" s="33">
        <v>5.5111111111111111</v>
      </c>
      <c r="G65" s="33">
        <v>0.26666666666666666</v>
      </c>
      <c r="H65" s="33">
        <v>1.1443333333333334</v>
      </c>
      <c r="I65" s="33">
        <v>4.333333333333333</v>
      </c>
      <c r="J65" s="33">
        <v>0</v>
      </c>
      <c r="K65" s="33">
        <v>0</v>
      </c>
      <c r="L65" s="33">
        <v>4.5999999999999996</v>
      </c>
      <c r="M65" s="33">
        <v>13.92144444444445</v>
      </c>
      <c r="N65" s="33">
        <v>0</v>
      </c>
      <c r="O65" s="33">
        <v>0.15177831617201701</v>
      </c>
      <c r="P65" s="33">
        <v>11</v>
      </c>
      <c r="Q65" s="33">
        <v>22.579555555555565</v>
      </c>
      <c r="R65" s="33">
        <v>0.36610054512416723</v>
      </c>
      <c r="S65" s="33">
        <v>5.0726666666666658</v>
      </c>
      <c r="T65" s="33">
        <v>5.0583333333333336</v>
      </c>
      <c r="U65" s="33">
        <v>0</v>
      </c>
      <c r="V65" s="33">
        <v>0.11045305875227135</v>
      </c>
      <c r="W65" s="33">
        <v>3.735555555555556</v>
      </c>
      <c r="X65" s="33">
        <v>6.5147777777777769</v>
      </c>
      <c r="Y65" s="33">
        <v>0</v>
      </c>
      <c r="Z65" s="33">
        <v>0.11175408843125378</v>
      </c>
      <c r="AA65" s="33">
        <v>0</v>
      </c>
      <c r="AB65" s="33">
        <v>0</v>
      </c>
      <c r="AC65" s="33">
        <v>0</v>
      </c>
      <c r="AD65" s="33">
        <v>20.477999999999998</v>
      </c>
      <c r="AE65" s="33">
        <v>0</v>
      </c>
      <c r="AF65" s="33">
        <v>0</v>
      </c>
      <c r="AG65" s="33">
        <v>0</v>
      </c>
      <c r="AH65" t="s">
        <v>7</v>
      </c>
      <c r="AI65" s="34">
        <v>8</v>
      </c>
    </row>
    <row r="66" spans="1:35" x14ac:dyDescent="0.25">
      <c r="A66" t="s">
        <v>373</v>
      </c>
      <c r="B66" t="s">
        <v>196</v>
      </c>
      <c r="C66" t="s">
        <v>276</v>
      </c>
      <c r="D66" t="s">
        <v>279</v>
      </c>
      <c r="E66" s="33">
        <v>26.744444444444444</v>
      </c>
      <c r="F66" s="33">
        <v>6.7333333333333334</v>
      </c>
      <c r="G66" s="33">
        <v>0</v>
      </c>
      <c r="H66" s="33">
        <v>0</v>
      </c>
      <c r="I66" s="33">
        <v>0</v>
      </c>
      <c r="J66" s="33">
        <v>0</v>
      </c>
      <c r="K66" s="33">
        <v>0</v>
      </c>
      <c r="L66" s="33">
        <v>0</v>
      </c>
      <c r="M66" s="33">
        <v>0</v>
      </c>
      <c r="N66" s="33">
        <v>0</v>
      </c>
      <c r="O66" s="33">
        <v>0</v>
      </c>
      <c r="P66" s="33">
        <v>0</v>
      </c>
      <c r="Q66" s="33">
        <v>9.3956666666666671</v>
      </c>
      <c r="R66" s="33">
        <v>0.35131283755712506</v>
      </c>
      <c r="S66" s="33">
        <v>0</v>
      </c>
      <c r="T66" s="33">
        <v>0</v>
      </c>
      <c r="U66" s="33">
        <v>0</v>
      </c>
      <c r="V66" s="33">
        <v>0</v>
      </c>
      <c r="W66" s="33">
        <v>0</v>
      </c>
      <c r="X66" s="33">
        <v>0</v>
      </c>
      <c r="Y66" s="33">
        <v>0</v>
      </c>
      <c r="Z66" s="33">
        <v>0</v>
      </c>
      <c r="AA66" s="33">
        <v>0</v>
      </c>
      <c r="AB66" s="33">
        <v>0</v>
      </c>
      <c r="AC66" s="33">
        <v>0</v>
      </c>
      <c r="AD66" s="33">
        <v>0</v>
      </c>
      <c r="AE66" s="33">
        <v>0</v>
      </c>
      <c r="AF66" s="33">
        <v>0</v>
      </c>
      <c r="AG66" s="33">
        <v>0</v>
      </c>
      <c r="AH66" t="s">
        <v>95</v>
      </c>
      <c r="AI66" s="34">
        <v>8</v>
      </c>
    </row>
    <row r="67" spans="1:35" x14ac:dyDescent="0.25">
      <c r="A67" t="s">
        <v>373</v>
      </c>
      <c r="B67" t="s">
        <v>160</v>
      </c>
      <c r="C67" t="s">
        <v>254</v>
      </c>
      <c r="D67" t="s">
        <v>320</v>
      </c>
      <c r="E67" s="33">
        <v>29.977777777777778</v>
      </c>
      <c r="F67" s="33">
        <v>0</v>
      </c>
      <c r="G67" s="33">
        <v>2.2222222222222223E-2</v>
      </c>
      <c r="H67" s="33">
        <v>0.13833333333333334</v>
      </c>
      <c r="I67" s="33">
        <v>0.16666666666666666</v>
      </c>
      <c r="J67" s="33">
        <v>0</v>
      </c>
      <c r="K67" s="33">
        <v>0</v>
      </c>
      <c r="L67" s="33">
        <v>0.21577777777777779</v>
      </c>
      <c r="M67" s="33">
        <v>5.1894444444444447</v>
      </c>
      <c r="N67" s="33">
        <v>0</v>
      </c>
      <c r="O67" s="33">
        <v>0.17310971089696073</v>
      </c>
      <c r="P67" s="33">
        <v>4.8771111111111116</v>
      </c>
      <c r="Q67" s="33">
        <v>0.32333333333333336</v>
      </c>
      <c r="R67" s="33">
        <v>0.17347664936990365</v>
      </c>
      <c r="S67" s="33">
        <v>0.48477777777777775</v>
      </c>
      <c r="T67" s="33">
        <v>4.5506666666666655</v>
      </c>
      <c r="U67" s="33">
        <v>0</v>
      </c>
      <c r="V67" s="33">
        <v>0.16797257227575976</v>
      </c>
      <c r="W67" s="33">
        <v>0.30877777777777782</v>
      </c>
      <c r="X67" s="33">
        <v>2.9695555555555546</v>
      </c>
      <c r="Y67" s="33">
        <v>0</v>
      </c>
      <c r="Z67" s="33">
        <v>0.10935878428465527</v>
      </c>
      <c r="AA67" s="33">
        <v>0</v>
      </c>
      <c r="AB67" s="33">
        <v>0</v>
      </c>
      <c r="AC67" s="33">
        <v>0</v>
      </c>
      <c r="AD67" s="33">
        <v>0</v>
      </c>
      <c r="AE67" s="33">
        <v>0</v>
      </c>
      <c r="AF67" s="33">
        <v>0</v>
      </c>
      <c r="AG67" s="33">
        <v>0</v>
      </c>
      <c r="AH67" t="s">
        <v>59</v>
      </c>
      <c r="AI67" s="34">
        <v>8</v>
      </c>
    </row>
    <row r="68" spans="1:35" x14ac:dyDescent="0.25">
      <c r="A68" t="s">
        <v>373</v>
      </c>
      <c r="B68" t="s">
        <v>201</v>
      </c>
      <c r="C68" t="s">
        <v>278</v>
      </c>
      <c r="D68" t="s">
        <v>295</v>
      </c>
      <c r="E68" s="33">
        <v>21.133333333333333</v>
      </c>
      <c r="F68" s="33">
        <v>4.6222222222222218</v>
      </c>
      <c r="G68" s="33">
        <v>0</v>
      </c>
      <c r="H68" s="33">
        <v>0</v>
      </c>
      <c r="I68" s="33">
        <v>5.7555555555555555</v>
      </c>
      <c r="J68" s="33">
        <v>0</v>
      </c>
      <c r="K68" s="33">
        <v>0</v>
      </c>
      <c r="L68" s="33">
        <v>0</v>
      </c>
      <c r="M68" s="33">
        <v>5.081888888888888</v>
      </c>
      <c r="N68" s="33">
        <v>0</v>
      </c>
      <c r="O68" s="33">
        <v>0.24046792849631962</v>
      </c>
      <c r="P68" s="33">
        <v>0</v>
      </c>
      <c r="Q68" s="33">
        <v>5.4415555555555546</v>
      </c>
      <c r="R68" s="33">
        <v>0.25748685594111459</v>
      </c>
      <c r="S68" s="33">
        <v>0</v>
      </c>
      <c r="T68" s="33">
        <v>0</v>
      </c>
      <c r="U68" s="33">
        <v>0</v>
      </c>
      <c r="V68" s="33">
        <v>0</v>
      </c>
      <c r="W68" s="33">
        <v>0</v>
      </c>
      <c r="X68" s="33">
        <v>0</v>
      </c>
      <c r="Y68" s="33">
        <v>0</v>
      </c>
      <c r="Z68" s="33">
        <v>0</v>
      </c>
      <c r="AA68" s="33">
        <v>0</v>
      </c>
      <c r="AB68" s="33">
        <v>0</v>
      </c>
      <c r="AC68" s="33">
        <v>0</v>
      </c>
      <c r="AD68" s="33">
        <v>0</v>
      </c>
      <c r="AE68" s="33">
        <v>0</v>
      </c>
      <c r="AF68" s="33">
        <v>0</v>
      </c>
      <c r="AG68" s="33">
        <v>0</v>
      </c>
      <c r="AH68" t="s">
        <v>100</v>
      </c>
      <c r="AI68" s="34">
        <v>8</v>
      </c>
    </row>
    <row r="69" spans="1:35" x14ac:dyDescent="0.25">
      <c r="A69" t="s">
        <v>373</v>
      </c>
      <c r="B69" t="s">
        <v>173</v>
      </c>
      <c r="C69" t="s">
        <v>263</v>
      </c>
      <c r="D69" t="s">
        <v>321</v>
      </c>
      <c r="E69" s="33">
        <v>25.955555555555556</v>
      </c>
      <c r="F69" s="33">
        <v>0</v>
      </c>
      <c r="G69" s="33">
        <v>0</v>
      </c>
      <c r="H69" s="33">
        <v>0</v>
      </c>
      <c r="I69" s="33">
        <v>0</v>
      </c>
      <c r="J69" s="33">
        <v>0</v>
      </c>
      <c r="K69" s="33">
        <v>0</v>
      </c>
      <c r="L69" s="33">
        <v>0</v>
      </c>
      <c r="M69" s="33">
        <v>0</v>
      </c>
      <c r="N69" s="33">
        <v>0</v>
      </c>
      <c r="O69" s="33">
        <v>0</v>
      </c>
      <c r="P69" s="33">
        <v>0</v>
      </c>
      <c r="Q69" s="33">
        <v>6.1472222222222221</v>
      </c>
      <c r="R69" s="33">
        <v>0.23683647260273971</v>
      </c>
      <c r="S69" s="33">
        <v>0</v>
      </c>
      <c r="T69" s="33">
        <v>0</v>
      </c>
      <c r="U69" s="33">
        <v>0</v>
      </c>
      <c r="V69" s="33">
        <v>0</v>
      </c>
      <c r="W69" s="33">
        <v>0</v>
      </c>
      <c r="X69" s="33">
        <v>0</v>
      </c>
      <c r="Y69" s="33">
        <v>8.7111111111111104</v>
      </c>
      <c r="Z69" s="33">
        <v>0.33561643835616434</v>
      </c>
      <c r="AA69" s="33">
        <v>0</v>
      </c>
      <c r="AB69" s="33">
        <v>0</v>
      </c>
      <c r="AC69" s="33">
        <v>0</v>
      </c>
      <c r="AD69" s="33">
        <v>0</v>
      </c>
      <c r="AE69" s="33">
        <v>0</v>
      </c>
      <c r="AF69" s="33">
        <v>0</v>
      </c>
      <c r="AG69" s="33">
        <v>0</v>
      </c>
      <c r="AH69" t="s">
        <v>72</v>
      </c>
      <c r="AI69" s="34">
        <v>8</v>
      </c>
    </row>
    <row r="70" spans="1:35" x14ac:dyDescent="0.25">
      <c r="A70" t="s">
        <v>373</v>
      </c>
      <c r="B70" t="s">
        <v>199</v>
      </c>
      <c r="C70" t="s">
        <v>204</v>
      </c>
      <c r="D70" t="s">
        <v>311</v>
      </c>
      <c r="E70" s="33">
        <v>65.566666666666663</v>
      </c>
      <c r="F70" s="33">
        <v>9.5555555555555554</v>
      </c>
      <c r="G70" s="33">
        <v>6.6666666666666666E-2</v>
      </c>
      <c r="H70" s="33">
        <v>5.431111111111111</v>
      </c>
      <c r="I70" s="33">
        <v>0</v>
      </c>
      <c r="J70" s="33">
        <v>0.66666666666666663</v>
      </c>
      <c r="K70" s="33">
        <v>0</v>
      </c>
      <c r="L70" s="33">
        <v>0.39888888888888885</v>
      </c>
      <c r="M70" s="33">
        <v>6.072222222222222</v>
      </c>
      <c r="N70" s="33">
        <v>0</v>
      </c>
      <c r="O70" s="33">
        <v>9.2611421792916454E-2</v>
      </c>
      <c r="P70" s="33">
        <v>0</v>
      </c>
      <c r="Q70" s="33">
        <v>0</v>
      </c>
      <c r="R70" s="33">
        <v>0</v>
      </c>
      <c r="S70" s="33">
        <v>0</v>
      </c>
      <c r="T70" s="33">
        <v>0</v>
      </c>
      <c r="U70" s="33">
        <v>0</v>
      </c>
      <c r="V70" s="33">
        <v>0</v>
      </c>
      <c r="W70" s="33">
        <v>4.2666666666666666</v>
      </c>
      <c r="X70" s="33">
        <v>0</v>
      </c>
      <c r="Y70" s="33">
        <v>0</v>
      </c>
      <c r="Z70" s="33">
        <v>6.5073716319267921E-2</v>
      </c>
      <c r="AA70" s="33">
        <v>0</v>
      </c>
      <c r="AB70" s="33">
        <v>5.2</v>
      </c>
      <c r="AC70" s="33">
        <v>0</v>
      </c>
      <c r="AD70" s="33">
        <v>0</v>
      </c>
      <c r="AE70" s="33">
        <v>0</v>
      </c>
      <c r="AF70" s="33">
        <v>0</v>
      </c>
      <c r="AG70" s="33">
        <v>3.2222222222222223</v>
      </c>
      <c r="AH70" t="s">
        <v>98</v>
      </c>
      <c r="AI70" s="34">
        <v>8</v>
      </c>
    </row>
    <row r="71" spans="1:35" x14ac:dyDescent="0.25">
      <c r="A71" t="s">
        <v>373</v>
      </c>
      <c r="B71" t="s">
        <v>165</v>
      </c>
      <c r="C71" t="s">
        <v>217</v>
      </c>
      <c r="D71" t="s">
        <v>292</v>
      </c>
      <c r="E71" s="33">
        <v>50.711111111111109</v>
      </c>
      <c r="F71" s="33">
        <v>0</v>
      </c>
      <c r="G71" s="33">
        <v>0.48888888888888887</v>
      </c>
      <c r="H71" s="33">
        <v>0.68888888888888888</v>
      </c>
      <c r="I71" s="33">
        <v>3.7444444444444445</v>
      </c>
      <c r="J71" s="33">
        <v>0</v>
      </c>
      <c r="K71" s="33">
        <v>0</v>
      </c>
      <c r="L71" s="33">
        <v>0.66666666666666663</v>
      </c>
      <c r="M71" s="33">
        <v>0</v>
      </c>
      <c r="N71" s="33">
        <v>0</v>
      </c>
      <c r="O71" s="33">
        <v>0</v>
      </c>
      <c r="P71" s="33">
        <v>5.4222222222222225</v>
      </c>
      <c r="Q71" s="33">
        <v>10.917888888888887</v>
      </c>
      <c r="R71" s="33">
        <v>0.32221954425942156</v>
      </c>
      <c r="S71" s="33">
        <v>0.14444444444444443</v>
      </c>
      <c r="T71" s="33">
        <v>0</v>
      </c>
      <c r="U71" s="33">
        <v>0</v>
      </c>
      <c r="V71" s="33">
        <v>2.8483786152497807E-3</v>
      </c>
      <c r="W71" s="33">
        <v>0.26100000000000007</v>
      </c>
      <c r="X71" s="33">
        <v>0</v>
      </c>
      <c r="Y71" s="33">
        <v>0</v>
      </c>
      <c r="Z71" s="33">
        <v>5.1468010517090289E-3</v>
      </c>
      <c r="AA71" s="33">
        <v>0</v>
      </c>
      <c r="AB71" s="33">
        <v>0</v>
      </c>
      <c r="AC71" s="33">
        <v>0</v>
      </c>
      <c r="AD71" s="33">
        <v>0</v>
      </c>
      <c r="AE71" s="33">
        <v>0</v>
      </c>
      <c r="AF71" s="33">
        <v>0</v>
      </c>
      <c r="AG71" s="33">
        <v>4.4444444444444446E-2</v>
      </c>
      <c r="AH71" t="s">
        <v>64</v>
      </c>
      <c r="AI71" s="34">
        <v>8</v>
      </c>
    </row>
    <row r="72" spans="1:35" x14ac:dyDescent="0.25">
      <c r="A72" t="s">
        <v>373</v>
      </c>
      <c r="B72" t="s">
        <v>172</v>
      </c>
      <c r="C72" t="s">
        <v>262</v>
      </c>
      <c r="D72" t="s">
        <v>321</v>
      </c>
      <c r="E72" s="33">
        <v>41.588888888888889</v>
      </c>
      <c r="F72" s="33">
        <v>1.211111111111111</v>
      </c>
      <c r="G72" s="33">
        <v>0.16666666666666666</v>
      </c>
      <c r="H72" s="33">
        <v>0.28888888888888886</v>
      </c>
      <c r="I72" s="33">
        <v>1.711111111111111</v>
      </c>
      <c r="J72" s="33">
        <v>0</v>
      </c>
      <c r="K72" s="33">
        <v>0</v>
      </c>
      <c r="L72" s="33">
        <v>0.14755555555555558</v>
      </c>
      <c r="M72" s="33">
        <v>9.7438888888888862</v>
      </c>
      <c r="N72" s="33">
        <v>3.6433333333333331</v>
      </c>
      <c r="O72" s="33">
        <v>0.32189420251135442</v>
      </c>
      <c r="P72" s="33">
        <v>0</v>
      </c>
      <c r="Q72" s="33">
        <v>20.805555555555557</v>
      </c>
      <c r="R72" s="33">
        <v>0.50026716537536742</v>
      </c>
      <c r="S72" s="33">
        <v>1.2224444444444447</v>
      </c>
      <c r="T72" s="33">
        <v>0</v>
      </c>
      <c r="U72" s="33">
        <v>0</v>
      </c>
      <c r="V72" s="33">
        <v>2.9393534597916115E-2</v>
      </c>
      <c r="W72" s="33">
        <v>0.44444444444444442</v>
      </c>
      <c r="X72" s="33">
        <v>0.2</v>
      </c>
      <c r="Y72" s="33">
        <v>0</v>
      </c>
      <c r="Z72" s="33">
        <v>1.5495591771306437E-2</v>
      </c>
      <c r="AA72" s="33">
        <v>0</v>
      </c>
      <c r="AB72" s="33">
        <v>0</v>
      </c>
      <c r="AC72" s="33">
        <v>0</v>
      </c>
      <c r="AD72" s="33">
        <v>1.7322222222222217</v>
      </c>
      <c r="AE72" s="33">
        <v>0</v>
      </c>
      <c r="AF72" s="33">
        <v>0</v>
      </c>
      <c r="AG72" s="33">
        <v>0</v>
      </c>
      <c r="AH72" t="s">
        <v>71</v>
      </c>
      <c r="AI72" s="34">
        <v>8</v>
      </c>
    </row>
    <row r="73" spans="1:35" x14ac:dyDescent="0.25">
      <c r="A73" t="s">
        <v>373</v>
      </c>
      <c r="B73" t="s">
        <v>175</v>
      </c>
      <c r="C73" t="s">
        <v>264</v>
      </c>
      <c r="D73" t="s">
        <v>301</v>
      </c>
      <c r="E73" s="33">
        <v>44.666666666666664</v>
      </c>
      <c r="F73" s="33">
        <v>4.4444444444444446</v>
      </c>
      <c r="G73" s="33">
        <v>0</v>
      </c>
      <c r="H73" s="33">
        <v>0</v>
      </c>
      <c r="I73" s="33">
        <v>0</v>
      </c>
      <c r="J73" s="33">
        <v>0</v>
      </c>
      <c r="K73" s="33">
        <v>0</v>
      </c>
      <c r="L73" s="33">
        <v>3.842333333333332</v>
      </c>
      <c r="M73" s="33">
        <v>5.4361111111111109</v>
      </c>
      <c r="N73" s="33">
        <v>0</v>
      </c>
      <c r="O73" s="33">
        <v>0.12170398009950249</v>
      </c>
      <c r="P73" s="33">
        <v>5.0666666666666664</v>
      </c>
      <c r="Q73" s="33">
        <v>5.3055555555555554</v>
      </c>
      <c r="R73" s="33">
        <v>0.23221393034825871</v>
      </c>
      <c r="S73" s="33">
        <v>4.5855555555555565</v>
      </c>
      <c r="T73" s="33">
        <v>0.50900000000000001</v>
      </c>
      <c r="U73" s="33">
        <v>0</v>
      </c>
      <c r="V73" s="33">
        <v>0.11405721393034829</v>
      </c>
      <c r="W73" s="33">
        <v>3.5607777777777789</v>
      </c>
      <c r="X73" s="33">
        <v>4.5143333333333331</v>
      </c>
      <c r="Y73" s="33">
        <v>0</v>
      </c>
      <c r="Z73" s="33">
        <v>0.18078606965174135</v>
      </c>
      <c r="AA73" s="33">
        <v>0</v>
      </c>
      <c r="AB73" s="33">
        <v>0</v>
      </c>
      <c r="AC73" s="33">
        <v>0</v>
      </c>
      <c r="AD73" s="33">
        <v>0</v>
      </c>
      <c r="AE73" s="33">
        <v>0</v>
      </c>
      <c r="AF73" s="33">
        <v>0</v>
      </c>
      <c r="AG73" s="33">
        <v>0</v>
      </c>
      <c r="AH73" t="s">
        <v>74</v>
      </c>
      <c r="AI73" s="34">
        <v>8</v>
      </c>
    </row>
    <row r="74" spans="1:35" x14ac:dyDescent="0.25">
      <c r="A74" t="s">
        <v>373</v>
      </c>
      <c r="B74" t="s">
        <v>179</v>
      </c>
      <c r="C74" t="s">
        <v>266</v>
      </c>
      <c r="D74" t="s">
        <v>290</v>
      </c>
      <c r="E74" s="33">
        <v>35.288888888888891</v>
      </c>
      <c r="F74" s="33">
        <v>1.5222222222222221</v>
      </c>
      <c r="G74" s="33">
        <v>5.5555555555555552E-2</v>
      </c>
      <c r="H74" s="33">
        <v>0.3888888888888889</v>
      </c>
      <c r="I74" s="33">
        <v>0.35555555555555557</v>
      </c>
      <c r="J74" s="33">
        <v>0</v>
      </c>
      <c r="K74" s="33">
        <v>0</v>
      </c>
      <c r="L74" s="33">
        <v>0.34711111111111115</v>
      </c>
      <c r="M74" s="33">
        <v>5.3051111111111116</v>
      </c>
      <c r="N74" s="33">
        <v>5.4623333333333344</v>
      </c>
      <c r="O74" s="33">
        <v>0.30512279596977332</v>
      </c>
      <c r="P74" s="33">
        <v>4.4101111111111129</v>
      </c>
      <c r="Q74" s="33">
        <v>9.643111111111109</v>
      </c>
      <c r="R74" s="33">
        <v>0.39823362720403016</v>
      </c>
      <c r="S74" s="33">
        <v>0.19177777777777777</v>
      </c>
      <c r="T74" s="33">
        <v>0</v>
      </c>
      <c r="U74" s="33">
        <v>0</v>
      </c>
      <c r="V74" s="33">
        <v>5.4345088161209063E-3</v>
      </c>
      <c r="W74" s="33">
        <v>0.29166666666666669</v>
      </c>
      <c r="X74" s="33">
        <v>0</v>
      </c>
      <c r="Y74" s="33">
        <v>0</v>
      </c>
      <c r="Z74" s="33">
        <v>8.2651133501259449E-3</v>
      </c>
      <c r="AA74" s="33">
        <v>0</v>
      </c>
      <c r="AB74" s="33">
        <v>0</v>
      </c>
      <c r="AC74" s="33">
        <v>0</v>
      </c>
      <c r="AD74" s="33">
        <v>0</v>
      </c>
      <c r="AE74" s="33">
        <v>0</v>
      </c>
      <c r="AF74" s="33">
        <v>0</v>
      </c>
      <c r="AG74" s="33">
        <v>0</v>
      </c>
      <c r="AH74" t="s">
        <v>78</v>
      </c>
      <c r="AI74" s="34">
        <v>8</v>
      </c>
    </row>
    <row r="75" spans="1:35" x14ac:dyDescent="0.25">
      <c r="A75" t="s">
        <v>373</v>
      </c>
      <c r="B75" t="s">
        <v>192</v>
      </c>
      <c r="C75" t="s">
        <v>272</v>
      </c>
      <c r="D75" t="s">
        <v>320</v>
      </c>
      <c r="E75" s="33">
        <v>27.033333333333335</v>
      </c>
      <c r="F75" s="33">
        <v>0</v>
      </c>
      <c r="G75" s="33">
        <v>0</v>
      </c>
      <c r="H75" s="33">
        <v>0</v>
      </c>
      <c r="I75" s="33">
        <v>0</v>
      </c>
      <c r="J75" s="33">
        <v>0</v>
      </c>
      <c r="K75" s="33">
        <v>0</v>
      </c>
      <c r="L75" s="33">
        <v>0</v>
      </c>
      <c r="M75" s="33">
        <v>5.0522222222222215</v>
      </c>
      <c r="N75" s="33">
        <v>0</v>
      </c>
      <c r="O75" s="33">
        <v>0.18688861487875047</v>
      </c>
      <c r="P75" s="33">
        <v>5.8213333333333326</v>
      </c>
      <c r="Q75" s="33">
        <v>8.7021111111111136</v>
      </c>
      <c r="R75" s="33">
        <v>0.53724208795725448</v>
      </c>
      <c r="S75" s="33">
        <v>0</v>
      </c>
      <c r="T75" s="33">
        <v>0</v>
      </c>
      <c r="U75" s="33">
        <v>0</v>
      </c>
      <c r="V75" s="33">
        <v>0</v>
      </c>
      <c r="W75" s="33">
        <v>0</v>
      </c>
      <c r="X75" s="33">
        <v>0</v>
      </c>
      <c r="Y75" s="33">
        <v>0</v>
      </c>
      <c r="Z75" s="33">
        <v>0</v>
      </c>
      <c r="AA75" s="33">
        <v>0</v>
      </c>
      <c r="AB75" s="33">
        <v>0</v>
      </c>
      <c r="AC75" s="33">
        <v>0</v>
      </c>
      <c r="AD75" s="33">
        <v>6.0622222222222213</v>
      </c>
      <c r="AE75" s="33">
        <v>0</v>
      </c>
      <c r="AF75" s="33">
        <v>0</v>
      </c>
      <c r="AG75" s="33">
        <v>0</v>
      </c>
      <c r="AH75" t="s">
        <v>91</v>
      </c>
      <c r="AI75" s="34">
        <v>8</v>
      </c>
    </row>
    <row r="76" spans="1:35" x14ac:dyDescent="0.25">
      <c r="A76" t="s">
        <v>373</v>
      </c>
      <c r="B76" t="s">
        <v>136</v>
      </c>
      <c r="C76" t="s">
        <v>240</v>
      </c>
      <c r="D76" t="s">
        <v>283</v>
      </c>
      <c r="E76" s="33">
        <v>15.622222222222222</v>
      </c>
      <c r="F76" s="33">
        <v>2.8444444444444446</v>
      </c>
      <c r="G76" s="33">
        <v>0</v>
      </c>
      <c r="H76" s="33">
        <v>9.7333333333333327E-2</v>
      </c>
      <c r="I76" s="33">
        <v>0.23333333333333334</v>
      </c>
      <c r="J76" s="33">
        <v>0</v>
      </c>
      <c r="K76" s="33">
        <v>0</v>
      </c>
      <c r="L76" s="33">
        <v>0.3086666666666667</v>
      </c>
      <c r="M76" s="33">
        <v>2.8852222222222217</v>
      </c>
      <c r="N76" s="33">
        <v>0</v>
      </c>
      <c r="O76" s="33">
        <v>0.18468705547652914</v>
      </c>
      <c r="P76" s="33">
        <v>3.1772222222222219</v>
      </c>
      <c r="Q76" s="33">
        <v>0</v>
      </c>
      <c r="R76" s="33">
        <v>0.20337837837837835</v>
      </c>
      <c r="S76" s="33">
        <v>0.93288888888888866</v>
      </c>
      <c r="T76" s="33">
        <v>0.7533333333333333</v>
      </c>
      <c r="U76" s="33">
        <v>0</v>
      </c>
      <c r="V76" s="33">
        <v>0.10793741109530582</v>
      </c>
      <c r="W76" s="33">
        <v>0.52122222222222236</v>
      </c>
      <c r="X76" s="33">
        <v>2.4957777777777781</v>
      </c>
      <c r="Y76" s="33">
        <v>0</v>
      </c>
      <c r="Z76" s="33">
        <v>0.19312233285917499</v>
      </c>
      <c r="AA76" s="33">
        <v>0</v>
      </c>
      <c r="AB76" s="33">
        <v>0</v>
      </c>
      <c r="AC76" s="33">
        <v>0</v>
      </c>
      <c r="AD76" s="33">
        <v>0</v>
      </c>
      <c r="AE76" s="33">
        <v>0</v>
      </c>
      <c r="AF76" s="33">
        <v>0</v>
      </c>
      <c r="AG76" s="33">
        <v>0</v>
      </c>
      <c r="AH76" t="s">
        <v>33</v>
      </c>
      <c r="AI76" s="34">
        <v>8</v>
      </c>
    </row>
    <row r="77" spans="1:35" x14ac:dyDescent="0.25">
      <c r="A77" t="s">
        <v>373</v>
      </c>
      <c r="B77" t="s">
        <v>103</v>
      </c>
      <c r="C77" t="s">
        <v>219</v>
      </c>
      <c r="D77" t="s">
        <v>291</v>
      </c>
      <c r="E77" s="33">
        <v>69.644444444444446</v>
      </c>
      <c r="F77" s="33">
        <v>5.7777777777777777</v>
      </c>
      <c r="G77" s="33">
        <v>0</v>
      </c>
      <c r="H77" s="33">
        <v>0</v>
      </c>
      <c r="I77" s="33">
        <v>0</v>
      </c>
      <c r="J77" s="33">
        <v>0</v>
      </c>
      <c r="K77" s="33">
        <v>0</v>
      </c>
      <c r="L77" s="33">
        <v>7.373222222222223</v>
      </c>
      <c r="M77" s="33">
        <v>0</v>
      </c>
      <c r="N77" s="33">
        <v>6.9291111111111103</v>
      </c>
      <c r="O77" s="33">
        <v>9.9492661135928515E-2</v>
      </c>
      <c r="P77" s="33">
        <v>0</v>
      </c>
      <c r="Q77" s="33">
        <v>14.31533333333334</v>
      </c>
      <c r="R77" s="33">
        <v>0.20554881940012773</v>
      </c>
      <c r="S77" s="33">
        <v>26.60155555555556</v>
      </c>
      <c r="T77" s="33">
        <v>8.8686666666666696</v>
      </c>
      <c r="U77" s="33">
        <v>0</v>
      </c>
      <c r="V77" s="33">
        <v>0.50930440331844307</v>
      </c>
      <c r="W77" s="33">
        <v>21.414999999999999</v>
      </c>
      <c r="X77" s="33">
        <v>23.74766666666666</v>
      </c>
      <c r="Y77" s="33">
        <v>0.36666666666666664</v>
      </c>
      <c r="Z77" s="33">
        <v>0.65373962986598588</v>
      </c>
      <c r="AA77" s="33">
        <v>0</v>
      </c>
      <c r="AB77" s="33">
        <v>0</v>
      </c>
      <c r="AC77" s="33">
        <v>0</v>
      </c>
      <c r="AD77" s="33">
        <v>0</v>
      </c>
      <c r="AE77" s="33">
        <v>0</v>
      </c>
      <c r="AF77" s="33">
        <v>0</v>
      </c>
      <c r="AG77" s="33">
        <v>0</v>
      </c>
      <c r="AH77" t="s">
        <v>0</v>
      </c>
      <c r="AI77" s="34">
        <v>8</v>
      </c>
    </row>
    <row r="78" spans="1:35" x14ac:dyDescent="0.25">
      <c r="A78" t="s">
        <v>373</v>
      </c>
      <c r="B78" t="s">
        <v>177</v>
      </c>
      <c r="C78" t="s">
        <v>225</v>
      </c>
      <c r="D78" t="s">
        <v>323</v>
      </c>
      <c r="E78" s="33">
        <v>33.6</v>
      </c>
      <c r="F78" s="33">
        <v>5.6888888888888891</v>
      </c>
      <c r="G78" s="33">
        <v>0</v>
      </c>
      <c r="H78" s="33">
        <v>0</v>
      </c>
      <c r="I78" s="33">
        <v>0</v>
      </c>
      <c r="J78" s="33">
        <v>0</v>
      </c>
      <c r="K78" s="33">
        <v>0</v>
      </c>
      <c r="L78" s="33">
        <v>0.68222222222222217</v>
      </c>
      <c r="M78" s="33">
        <v>5.3</v>
      </c>
      <c r="N78" s="33">
        <v>0</v>
      </c>
      <c r="O78" s="33">
        <v>0.15773809523809523</v>
      </c>
      <c r="P78" s="33">
        <v>4.4000000000000004</v>
      </c>
      <c r="Q78" s="33">
        <v>1.4444444444444444</v>
      </c>
      <c r="R78" s="33">
        <v>0.17394179894179895</v>
      </c>
      <c r="S78" s="33">
        <v>0.41300000000000003</v>
      </c>
      <c r="T78" s="33">
        <v>2.8754444444444447</v>
      </c>
      <c r="U78" s="33">
        <v>0</v>
      </c>
      <c r="V78" s="33">
        <v>9.7870370370370385E-2</v>
      </c>
      <c r="W78" s="33">
        <v>1.2013333333333331</v>
      </c>
      <c r="X78" s="33">
        <v>2.7908888888888885</v>
      </c>
      <c r="Y78" s="33">
        <v>0</v>
      </c>
      <c r="Z78" s="33">
        <v>0.11881613756613756</v>
      </c>
      <c r="AA78" s="33">
        <v>0</v>
      </c>
      <c r="AB78" s="33">
        <v>0</v>
      </c>
      <c r="AC78" s="33">
        <v>0</v>
      </c>
      <c r="AD78" s="33">
        <v>0</v>
      </c>
      <c r="AE78" s="33">
        <v>0</v>
      </c>
      <c r="AF78" s="33">
        <v>0</v>
      </c>
      <c r="AG78" s="33">
        <v>0</v>
      </c>
      <c r="AH78" t="s">
        <v>76</v>
      </c>
      <c r="AI78" s="34">
        <v>8</v>
      </c>
    </row>
    <row r="79" spans="1:35" x14ac:dyDescent="0.25">
      <c r="A79" t="s">
        <v>373</v>
      </c>
      <c r="B79" t="s">
        <v>151</v>
      </c>
      <c r="C79" t="s">
        <v>247</v>
      </c>
      <c r="D79" t="s">
        <v>316</v>
      </c>
      <c r="E79" s="33">
        <v>38.244444444444447</v>
      </c>
      <c r="F79" s="33">
        <v>5.0666666666666664</v>
      </c>
      <c r="G79" s="33">
        <v>0</v>
      </c>
      <c r="H79" s="33">
        <v>0</v>
      </c>
      <c r="I79" s="33">
        <v>0</v>
      </c>
      <c r="J79" s="33">
        <v>0</v>
      </c>
      <c r="K79" s="33">
        <v>0</v>
      </c>
      <c r="L79" s="33">
        <v>0.7911111111111111</v>
      </c>
      <c r="M79" s="33">
        <v>6.5611111111111109</v>
      </c>
      <c r="N79" s="33">
        <v>0</v>
      </c>
      <c r="O79" s="33">
        <v>0.17155723416618243</v>
      </c>
      <c r="P79" s="33">
        <v>0</v>
      </c>
      <c r="Q79" s="33">
        <v>4.7694444444444448</v>
      </c>
      <c r="R79" s="33">
        <v>0.12470947123765252</v>
      </c>
      <c r="S79" s="33">
        <v>3.499555555555554</v>
      </c>
      <c r="T79" s="33">
        <v>5.9971111111111099</v>
      </c>
      <c r="U79" s="33">
        <v>0</v>
      </c>
      <c r="V79" s="33">
        <v>0.24831493317838457</v>
      </c>
      <c r="W79" s="33">
        <v>1.5584444444444441</v>
      </c>
      <c r="X79" s="33">
        <v>5.9225555555555536</v>
      </c>
      <c r="Y79" s="33">
        <v>0</v>
      </c>
      <c r="Z79" s="33">
        <v>0.19561011040092963</v>
      </c>
      <c r="AA79" s="33">
        <v>0</v>
      </c>
      <c r="AB79" s="33">
        <v>0</v>
      </c>
      <c r="AC79" s="33">
        <v>0</v>
      </c>
      <c r="AD79" s="33">
        <v>0</v>
      </c>
      <c r="AE79" s="33">
        <v>0</v>
      </c>
      <c r="AF79" s="33">
        <v>0</v>
      </c>
      <c r="AG79" s="33">
        <v>0</v>
      </c>
      <c r="AH79" t="s">
        <v>50</v>
      </c>
      <c r="AI79" s="34">
        <v>8</v>
      </c>
    </row>
    <row r="80" spans="1:35" x14ac:dyDescent="0.25">
      <c r="A80" t="s">
        <v>373</v>
      </c>
      <c r="B80" t="s">
        <v>109</v>
      </c>
      <c r="C80" t="s">
        <v>230</v>
      </c>
      <c r="D80" t="s">
        <v>288</v>
      </c>
      <c r="E80" s="33">
        <v>57.4</v>
      </c>
      <c r="F80" s="33">
        <v>5.6888888888888891</v>
      </c>
      <c r="G80" s="33">
        <v>0.5444444444444444</v>
      </c>
      <c r="H80" s="33">
        <v>0.2</v>
      </c>
      <c r="I80" s="33">
        <v>0.78888888888888886</v>
      </c>
      <c r="J80" s="33">
        <v>0</v>
      </c>
      <c r="K80" s="33">
        <v>0</v>
      </c>
      <c r="L80" s="33">
        <v>4.4331111111111117</v>
      </c>
      <c r="M80" s="33">
        <v>0</v>
      </c>
      <c r="N80" s="33">
        <v>11.705</v>
      </c>
      <c r="O80" s="33">
        <v>0.20391986062717771</v>
      </c>
      <c r="P80" s="33">
        <v>4.05</v>
      </c>
      <c r="Q80" s="33">
        <v>1.1311111111111112</v>
      </c>
      <c r="R80" s="33">
        <v>9.0263259775454893E-2</v>
      </c>
      <c r="S80" s="33">
        <v>15.351444444444443</v>
      </c>
      <c r="T80" s="33">
        <v>4.7688888888888892</v>
      </c>
      <c r="U80" s="33">
        <v>0</v>
      </c>
      <c r="V80" s="33">
        <v>0.35052845528455284</v>
      </c>
      <c r="W80" s="33">
        <v>10.361222222222223</v>
      </c>
      <c r="X80" s="33">
        <v>5.4861111111111125</v>
      </c>
      <c r="Y80" s="33">
        <v>0</v>
      </c>
      <c r="Z80" s="33">
        <v>0.27608594657375146</v>
      </c>
      <c r="AA80" s="33">
        <v>0</v>
      </c>
      <c r="AB80" s="33">
        <v>0</v>
      </c>
      <c r="AC80" s="33">
        <v>0</v>
      </c>
      <c r="AD80" s="33">
        <v>0</v>
      </c>
      <c r="AE80" s="33">
        <v>0</v>
      </c>
      <c r="AF80" s="33">
        <v>0</v>
      </c>
      <c r="AG80" s="33">
        <v>0</v>
      </c>
      <c r="AH80" t="s">
        <v>6</v>
      </c>
      <c r="AI80" s="34">
        <v>8</v>
      </c>
    </row>
    <row r="81" spans="1:35" x14ac:dyDescent="0.25">
      <c r="A81" t="s">
        <v>373</v>
      </c>
      <c r="B81" t="s">
        <v>195</v>
      </c>
      <c r="C81" t="s">
        <v>275</v>
      </c>
      <c r="D81" t="s">
        <v>281</v>
      </c>
      <c r="E81" s="33">
        <v>55.355555555555554</v>
      </c>
      <c r="F81" s="33">
        <v>0.26666666666666666</v>
      </c>
      <c r="G81" s="33">
        <v>4.4444444444444446E-2</v>
      </c>
      <c r="H81" s="33">
        <v>0.37222222222222223</v>
      </c>
      <c r="I81" s="33">
        <v>2.7666666666666666</v>
      </c>
      <c r="J81" s="33">
        <v>0</v>
      </c>
      <c r="K81" s="33">
        <v>0</v>
      </c>
      <c r="L81" s="33">
        <v>9.2555555555555558E-2</v>
      </c>
      <c r="M81" s="33">
        <v>4.9594444444444443</v>
      </c>
      <c r="N81" s="33">
        <v>0</v>
      </c>
      <c r="O81" s="33">
        <v>8.9592533119229226E-2</v>
      </c>
      <c r="P81" s="33">
        <v>5.5464444444444458</v>
      </c>
      <c r="Q81" s="33">
        <v>17.550888888888892</v>
      </c>
      <c r="R81" s="33">
        <v>0.41725411481332808</v>
      </c>
      <c r="S81" s="33">
        <v>4.3888888888888894E-2</v>
      </c>
      <c r="T81" s="33">
        <v>0</v>
      </c>
      <c r="U81" s="33">
        <v>0</v>
      </c>
      <c r="V81" s="33">
        <v>7.9285427539140918E-4</v>
      </c>
      <c r="W81" s="33">
        <v>8.2222222222222224E-2</v>
      </c>
      <c r="X81" s="33">
        <v>0</v>
      </c>
      <c r="Y81" s="33">
        <v>0</v>
      </c>
      <c r="Z81" s="33">
        <v>1.4853472501003614E-3</v>
      </c>
      <c r="AA81" s="33">
        <v>0</v>
      </c>
      <c r="AB81" s="33">
        <v>0</v>
      </c>
      <c r="AC81" s="33">
        <v>0</v>
      </c>
      <c r="AD81" s="33">
        <v>0</v>
      </c>
      <c r="AE81" s="33">
        <v>0</v>
      </c>
      <c r="AF81" s="33">
        <v>0</v>
      </c>
      <c r="AG81" s="33">
        <v>0</v>
      </c>
      <c r="AH81" t="s">
        <v>94</v>
      </c>
      <c r="AI81" s="34">
        <v>8</v>
      </c>
    </row>
    <row r="82" spans="1:35" x14ac:dyDescent="0.25">
      <c r="A82" t="s">
        <v>373</v>
      </c>
      <c r="B82" t="s">
        <v>193</v>
      </c>
      <c r="C82" t="s">
        <v>273</v>
      </c>
      <c r="D82" t="s">
        <v>330</v>
      </c>
      <c r="E82" s="33">
        <v>43.277777777777779</v>
      </c>
      <c r="F82" s="33">
        <v>2.8333333333333335</v>
      </c>
      <c r="G82" s="33">
        <v>0.22222222222222221</v>
      </c>
      <c r="H82" s="33">
        <v>0.52777777777777779</v>
      </c>
      <c r="I82" s="33">
        <v>1.3222222222222222</v>
      </c>
      <c r="J82" s="33">
        <v>0</v>
      </c>
      <c r="K82" s="33">
        <v>0</v>
      </c>
      <c r="L82" s="33">
        <v>0</v>
      </c>
      <c r="M82" s="33">
        <v>5.3144444444444447</v>
      </c>
      <c r="N82" s="33">
        <v>0</v>
      </c>
      <c r="O82" s="33">
        <v>0.122798459563543</v>
      </c>
      <c r="P82" s="33">
        <v>5.6691111111111114</v>
      </c>
      <c r="Q82" s="33">
        <v>0.6487777777777779</v>
      </c>
      <c r="R82" s="33">
        <v>0.14598459563543006</v>
      </c>
      <c r="S82" s="33">
        <v>4.4999999999999998E-2</v>
      </c>
      <c r="T82" s="33">
        <v>0</v>
      </c>
      <c r="U82" s="33">
        <v>0</v>
      </c>
      <c r="V82" s="33">
        <v>1.0397946084724004E-3</v>
      </c>
      <c r="W82" s="33">
        <v>0</v>
      </c>
      <c r="X82" s="33">
        <v>0.18466666666666665</v>
      </c>
      <c r="Y82" s="33">
        <v>0</v>
      </c>
      <c r="Z82" s="33">
        <v>4.2670089858793323E-3</v>
      </c>
      <c r="AA82" s="33">
        <v>0</v>
      </c>
      <c r="AB82" s="33">
        <v>0</v>
      </c>
      <c r="AC82" s="33">
        <v>0</v>
      </c>
      <c r="AD82" s="33">
        <v>0</v>
      </c>
      <c r="AE82" s="33">
        <v>0</v>
      </c>
      <c r="AF82" s="33">
        <v>0</v>
      </c>
      <c r="AG82" s="33">
        <v>0</v>
      </c>
      <c r="AH82" t="s">
        <v>92</v>
      </c>
      <c r="AI82" s="34">
        <v>8</v>
      </c>
    </row>
    <row r="83" spans="1:35" x14ac:dyDescent="0.25">
      <c r="A83" t="s">
        <v>373</v>
      </c>
      <c r="B83" t="s">
        <v>190</v>
      </c>
      <c r="C83" t="s">
        <v>271</v>
      </c>
      <c r="D83" t="s">
        <v>329</v>
      </c>
      <c r="E83" s="33">
        <v>29.222222222222221</v>
      </c>
      <c r="F83" s="33">
        <v>0</v>
      </c>
      <c r="G83" s="33">
        <v>0</v>
      </c>
      <c r="H83" s="33">
        <v>0</v>
      </c>
      <c r="I83" s="33">
        <v>0</v>
      </c>
      <c r="J83" s="33">
        <v>0</v>
      </c>
      <c r="K83" s="33">
        <v>0</v>
      </c>
      <c r="L83" s="33">
        <v>0</v>
      </c>
      <c r="M83" s="33">
        <v>0</v>
      </c>
      <c r="N83" s="33">
        <v>1.0194444444444444</v>
      </c>
      <c r="O83" s="33">
        <v>3.4885931558935358E-2</v>
      </c>
      <c r="P83" s="33">
        <v>5.2472222222222218</v>
      </c>
      <c r="Q83" s="33">
        <v>4.3583333333333334</v>
      </c>
      <c r="R83" s="33">
        <v>0.3287072243346007</v>
      </c>
      <c r="S83" s="33">
        <v>0.32111111111111107</v>
      </c>
      <c r="T83" s="33">
        <v>7.8888888888888897E-2</v>
      </c>
      <c r="U83" s="33">
        <v>0</v>
      </c>
      <c r="V83" s="33">
        <v>1.3688212927756653E-2</v>
      </c>
      <c r="W83" s="33">
        <v>0.45222222222222208</v>
      </c>
      <c r="X83" s="33">
        <v>0.51222222222222225</v>
      </c>
      <c r="Y83" s="33">
        <v>0</v>
      </c>
      <c r="Z83" s="33">
        <v>3.3003802281368816E-2</v>
      </c>
      <c r="AA83" s="33">
        <v>0</v>
      </c>
      <c r="AB83" s="33">
        <v>0</v>
      </c>
      <c r="AC83" s="33">
        <v>0</v>
      </c>
      <c r="AD83" s="33">
        <v>0</v>
      </c>
      <c r="AE83" s="33">
        <v>0</v>
      </c>
      <c r="AF83" s="33">
        <v>0</v>
      </c>
      <c r="AG83" s="33">
        <v>0</v>
      </c>
      <c r="AH83" t="s">
        <v>89</v>
      </c>
      <c r="AI83" s="34">
        <v>8</v>
      </c>
    </row>
    <row r="84" spans="1:35" x14ac:dyDescent="0.25">
      <c r="A84" t="s">
        <v>373</v>
      </c>
      <c r="B84" t="s">
        <v>191</v>
      </c>
      <c r="C84" t="s">
        <v>241</v>
      </c>
      <c r="D84" t="s">
        <v>309</v>
      </c>
      <c r="E84" s="33">
        <v>48.2</v>
      </c>
      <c r="F84" s="33">
        <v>0.35555555555555557</v>
      </c>
      <c r="G84" s="33">
        <v>0</v>
      </c>
      <c r="H84" s="33">
        <v>0</v>
      </c>
      <c r="I84" s="33">
        <v>0</v>
      </c>
      <c r="J84" s="33">
        <v>0</v>
      </c>
      <c r="K84" s="33">
        <v>0</v>
      </c>
      <c r="L84" s="33">
        <v>0</v>
      </c>
      <c r="M84" s="33">
        <v>0</v>
      </c>
      <c r="N84" s="33">
        <v>7.870000000000001</v>
      </c>
      <c r="O84" s="33">
        <v>0.16327800829875519</v>
      </c>
      <c r="P84" s="33">
        <v>7.4744444444444449</v>
      </c>
      <c r="Q84" s="33">
        <v>10.204444444444443</v>
      </c>
      <c r="R84" s="33">
        <v>0.36678192715537111</v>
      </c>
      <c r="S84" s="33">
        <v>6.2922222222222217</v>
      </c>
      <c r="T84" s="33">
        <v>0</v>
      </c>
      <c r="U84" s="33">
        <v>0</v>
      </c>
      <c r="V84" s="33">
        <v>0.13054402950668509</v>
      </c>
      <c r="W84" s="33">
        <v>0</v>
      </c>
      <c r="X84" s="33">
        <v>0</v>
      </c>
      <c r="Y84" s="33">
        <v>0</v>
      </c>
      <c r="Z84" s="33">
        <v>0</v>
      </c>
      <c r="AA84" s="33">
        <v>0</v>
      </c>
      <c r="AB84" s="33">
        <v>0</v>
      </c>
      <c r="AC84" s="33">
        <v>0</v>
      </c>
      <c r="AD84" s="33">
        <v>0</v>
      </c>
      <c r="AE84" s="33">
        <v>0</v>
      </c>
      <c r="AF84" s="33">
        <v>0</v>
      </c>
      <c r="AG84" s="33">
        <v>0</v>
      </c>
      <c r="AH84" t="s">
        <v>90</v>
      </c>
      <c r="AI84" s="34">
        <v>8</v>
      </c>
    </row>
    <row r="85" spans="1:35" x14ac:dyDescent="0.25">
      <c r="A85" t="s">
        <v>373</v>
      </c>
      <c r="B85" t="s">
        <v>141</v>
      </c>
      <c r="C85" t="s">
        <v>204</v>
      </c>
      <c r="D85" t="s">
        <v>311</v>
      </c>
      <c r="E85" s="33">
        <v>49.233333333333334</v>
      </c>
      <c r="F85" s="33">
        <v>3.7333333333333334</v>
      </c>
      <c r="G85" s="33">
        <v>0.26666666666666666</v>
      </c>
      <c r="H85" s="33">
        <v>0</v>
      </c>
      <c r="I85" s="33">
        <v>0</v>
      </c>
      <c r="J85" s="33">
        <v>0</v>
      </c>
      <c r="K85" s="33">
        <v>0</v>
      </c>
      <c r="L85" s="33">
        <v>0</v>
      </c>
      <c r="M85" s="33">
        <v>0</v>
      </c>
      <c r="N85" s="33">
        <v>0</v>
      </c>
      <c r="O85" s="33">
        <v>0</v>
      </c>
      <c r="P85" s="33">
        <v>0</v>
      </c>
      <c r="Q85" s="33">
        <v>8.0250000000000004</v>
      </c>
      <c r="R85" s="33">
        <v>0.16299932295192959</v>
      </c>
      <c r="S85" s="33">
        <v>0</v>
      </c>
      <c r="T85" s="33">
        <v>0</v>
      </c>
      <c r="U85" s="33">
        <v>0</v>
      </c>
      <c r="V85" s="33">
        <v>0</v>
      </c>
      <c r="W85" s="33">
        <v>0</v>
      </c>
      <c r="X85" s="33">
        <v>0</v>
      </c>
      <c r="Y85" s="33">
        <v>0</v>
      </c>
      <c r="Z85" s="33">
        <v>0</v>
      </c>
      <c r="AA85" s="33">
        <v>0</v>
      </c>
      <c r="AB85" s="33">
        <v>4.677777777777778</v>
      </c>
      <c r="AC85" s="33">
        <v>0</v>
      </c>
      <c r="AD85" s="33">
        <v>0</v>
      </c>
      <c r="AE85" s="33">
        <v>0</v>
      </c>
      <c r="AF85" s="33">
        <v>0</v>
      </c>
      <c r="AG85" s="33">
        <v>0</v>
      </c>
      <c r="AH85" t="s">
        <v>39</v>
      </c>
      <c r="AI85" s="34">
        <v>8</v>
      </c>
    </row>
    <row r="86" spans="1:35" x14ac:dyDescent="0.25">
      <c r="A86" t="s">
        <v>373</v>
      </c>
      <c r="B86" t="s">
        <v>117</v>
      </c>
      <c r="C86" t="s">
        <v>233</v>
      </c>
      <c r="D86" t="s">
        <v>282</v>
      </c>
      <c r="E86" s="33">
        <v>72.611111111111114</v>
      </c>
      <c r="F86" s="33">
        <v>5.6888888888888891</v>
      </c>
      <c r="G86" s="33">
        <v>0.5444444444444444</v>
      </c>
      <c r="H86" s="33">
        <v>0.23333333333333334</v>
      </c>
      <c r="I86" s="33">
        <v>0.3888888888888889</v>
      </c>
      <c r="J86" s="33">
        <v>12.322222222222223</v>
      </c>
      <c r="K86" s="33">
        <v>0</v>
      </c>
      <c r="L86" s="33">
        <v>6.081666666666667</v>
      </c>
      <c r="M86" s="33">
        <v>0</v>
      </c>
      <c r="N86" s="33">
        <v>5.6888888888888891</v>
      </c>
      <c r="O86" s="33">
        <v>7.8347360367253246E-2</v>
      </c>
      <c r="P86" s="33">
        <v>5.333333333333333</v>
      </c>
      <c r="Q86" s="33">
        <v>13.810444444444444</v>
      </c>
      <c r="R86" s="33">
        <v>0.2636480489671002</v>
      </c>
      <c r="S86" s="33">
        <v>10.032444444444447</v>
      </c>
      <c r="T86" s="33">
        <v>9.0806666666666676</v>
      </c>
      <c r="U86" s="33">
        <v>0</v>
      </c>
      <c r="V86" s="33">
        <v>0.26322570772762055</v>
      </c>
      <c r="W86" s="33">
        <v>7.8506666666666662</v>
      </c>
      <c r="X86" s="33">
        <v>0</v>
      </c>
      <c r="Y86" s="33">
        <v>0</v>
      </c>
      <c r="Z86" s="33">
        <v>0.10811935730680948</v>
      </c>
      <c r="AA86" s="33">
        <v>0</v>
      </c>
      <c r="AB86" s="33">
        <v>0</v>
      </c>
      <c r="AC86" s="33">
        <v>0</v>
      </c>
      <c r="AD86" s="33">
        <v>0</v>
      </c>
      <c r="AE86" s="33">
        <v>0</v>
      </c>
      <c r="AF86" s="33">
        <v>0</v>
      </c>
      <c r="AG86" s="33">
        <v>0</v>
      </c>
      <c r="AH86" t="s">
        <v>14</v>
      </c>
      <c r="AI86" s="34">
        <v>8</v>
      </c>
    </row>
    <row r="87" spans="1:35" x14ac:dyDescent="0.25">
      <c r="A87" t="s">
        <v>373</v>
      </c>
      <c r="B87" t="s">
        <v>180</v>
      </c>
      <c r="C87" t="s">
        <v>226</v>
      </c>
      <c r="D87" t="s">
        <v>285</v>
      </c>
      <c r="E87" s="33">
        <v>48.211111111111109</v>
      </c>
      <c r="F87" s="33">
        <v>5.3555555555555552</v>
      </c>
      <c r="G87" s="33">
        <v>0.16666666666666666</v>
      </c>
      <c r="H87" s="33">
        <v>0.26666666666666666</v>
      </c>
      <c r="I87" s="33">
        <v>0.16666666666666666</v>
      </c>
      <c r="J87" s="33">
        <v>0</v>
      </c>
      <c r="K87" s="33">
        <v>0</v>
      </c>
      <c r="L87" s="33">
        <v>1.2035555555555557</v>
      </c>
      <c r="M87" s="33">
        <v>4.7555555555555559E-2</v>
      </c>
      <c r="N87" s="33">
        <v>0.86033333333333339</v>
      </c>
      <c r="O87" s="33">
        <v>1.8831528001843744E-2</v>
      </c>
      <c r="P87" s="33">
        <v>2.9216666666666664</v>
      </c>
      <c r="Q87" s="33">
        <v>3.1867777777777793</v>
      </c>
      <c r="R87" s="33">
        <v>0.12670200507029272</v>
      </c>
      <c r="S87" s="33">
        <v>2.4327777777777775</v>
      </c>
      <c r="T87" s="33">
        <v>0.11833333333333333</v>
      </c>
      <c r="U87" s="33">
        <v>0</v>
      </c>
      <c r="V87" s="33">
        <v>5.2915418299147261E-2</v>
      </c>
      <c r="W87" s="33">
        <v>0.73922222222222222</v>
      </c>
      <c r="X87" s="33">
        <v>2.619222222222223</v>
      </c>
      <c r="Y87" s="33">
        <v>0</v>
      </c>
      <c r="Z87" s="33">
        <v>6.9661212260889629E-2</v>
      </c>
      <c r="AA87" s="33">
        <v>0</v>
      </c>
      <c r="AB87" s="33">
        <v>0</v>
      </c>
      <c r="AC87" s="33">
        <v>0</v>
      </c>
      <c r="AD87" s="33">
        <v>0</v>
      </c>
      <c r="AE87" s="33">
        <v>0</v>
      </c>
      <c r="AF87" s="33">
        <v>0</v>
      </c>
      <c r="AG87" s="33">
        <v>0</v>
      </c>
      <c r="AH87" t="s">
        <v>79</v>
      </c>
      <c r="AI87" s="34">
        <v>8</v>
      </c>
    </row>
    <row r="88" spans="1:35" x14ac:dyDescent="0.25">
      <c r="A88" t="s">
        <v>373</v>
      </c>
      <c r="B88" t="s">
        <v>183</v>
      </c>
      <c r="C88" t="s">
        <v>223</v>
      </c>
      <c r="D88" t="s">
        <v>310</v>
      </c>
      <c r="E88" s="33">
        <v>23.922222222222221</v>
      </c>
      <c r="F88" s="33">
        <v>8.1222222222222218</v>
      </c>
      <c r="G88" s="33">
        <v>1.1111111111111112E-2</v>
      </c>
      <c r="H88" s="33">
        <v>0.53888888888888886</v>
      </c>
      <c r="I88" s="33">
        <v>0.13333333333333333</v>
      </c>
      <c r="J88" s="33">
        <v>0</v>
      </c>
      <c r="K88" s="33">
        <v>0</v>
      </c>
      <c r="L88" s="33">
        <v>0.8112222222222224</v>
      </c>
      <c r="M88" s="33">
        <v>5.5555555555555558E-3</v>
      </c>
      <c r="N88" s="33">
        <v>2.2077777777777778</v>
      </c>
      <c r="O88" s="33">
        <v>9.2522062238736658E-2</v>
      </c>
      <c r="P88" s="33">
        <v>2.1333333333333333</v>
      </c>
      <c r="Q88" s="33">
        <v>2.1566666666666667</v>
      </c>
      <c r="R88" s="33">
        <v>0.17933116581514166</v>
      </c>
      <c r="S88" s="33">
        <v>0.36366666666666669</v>
      </c>
      <c r="T88" s="33">
        <v>2.3403333333333332</v>
      </c>
      <c r="U88" s="33">
        <v>0</v>
      </c>
      <c r="V88" s="33">
        <v>0.11303297724105899</v>
      </c>
      <c r="W88" s="33">
        <v>1.171111111111111</v>
      </c>
      <c r="X88" s="33">
        <v>0.92244444444444429</v>
      </c>
      <c r="Y88" s="33">
        <v>0.55555555555555558</v>
      </c>
      <c r="Z88" s="33">
        <v>0.11073850441244774</v>
      </c>
      <c r="AA88" s="33">
        <v>0</v>
      </c>
      <c r="AB88" s="33">
        <v>0</v>
      </c>
      <c r="AC88" s="33">
        <v>0</v>
      </c>
      <c r="AD88" s="33">
        <v>0</v>
      </c>
      <c r="AE88" s="33">
        <v>0</v>
      </c>
      <c r="AF88" s="33">
        <v>0</v>
      </c>
      <c r="AG88" s="33">
        <v>0</v>
      </c>
      <c r="AH88" t="s">
        <v>82</v>
      </c>
      <c r="AI88" s="34">
        <v>8</v>
      </c>
    </row>
    <row r="89" spans="1:35" x14ac:dyDescent="0.25">
      <c r="A89" t="s">
        <v>373</v>
      </c>
      <c r="B89" t="s">
        <v>156</v>
      </c>
      <c r="C89" t="s">
        <v>208</v>
      </c>
      <c r="D89" t="s">
        <v>310</v>
      </c>
      <c r="E89" s="33">
        <v>28.077777777777779</v>
      </c>
      <c r="F89" s="33">
        <v>5.2333333333333334</v>
      </c>
      <c r="G89" s="33">
        <v>0</v>
      </c>
      <c r="H89" s="33">
        <v>0</v>
      </c>
      <c r="I89" s="33">
        <v>0.46666666666666667</v>
      </c>
      <c r="J89" s="33">
        <v>0</v>
      </c>
      <c r="K89" s="33">
        <v>0</v>
      </c>
      <c r="L89" s="33">
        <v>1.8153333333333337</v>
      </c>
      <c r="M89" s="33">
        <v>5.6888888888888891</v>
      </c>
      <c r="N89" s="33">
        <v>0</v>
      </c>
      <c r="O89" s="33">
        <v>0.20261179263949347</v>
      </c>
      <c r="P89" s="33">
        <v>0</v>
      </c>
      <c r="Q89" s="33">
        <v>8.0298888888888893</v>
      </c>
      <c r="R89" s="33">
        <v>0.28598733676296001</v>
      </c>
      <c r="S89" s="33">
        <v>0.76155555555555543</v>
      </c>
      <c r="T89" s="33">
        <v>2.7096666666666658</v>
      </c>
      <c r="U89" s="33">
        <v>0</v>
      </c>
      <c r="V89" s="33">
        <v>0.12362880886426589</v>
      </c>
      <c r="W89" s="33">
        <v>2.0696666666666665</v>
      </c>
      <c r="X89" s="33">
        <v>1.7129999999999999</v>
      </c>
      <c r="Y89" s="33">
        <v>0</v>
      </c>
      <c r="Z89" s="33">
        <v>0.1347210130589632</v>
      </c>
      <c r="AA89" s="33">
        <v>0</v>
      </c>
      <c r="AB89" s="33">
        <v>0</v>
      </c>
      <c r="AC89" s="33">
        <v>0</v>
      </c>
      <c r="AD89" s="33">
        <v>0</v>
      </c>
      <c r="AE89" s="33">
        <v>0</v>
      </c>
      <c r="AF89" s="33">
        <v>0</v>
      </c>
      <c r="AG89" s="33">
        <v>0</v>
      </c>
      <c r="AH89" t="s">
        <v>55</v>
      </c>
      <c r="AI89" s="34">
        <v>8</v>
      </c>
    </row>
    <row r="90" spans="1:35" x14ac:dyDescent="0.25">
      <c r="A90" t="s">
        <v>373</v>
      </c>
      <c r="B90" t="s">
        <v>163</v>
      </c>
      <c r="C90" t="s">
        <v>257</v>
      </c>
      <c r="D90" t="s">
        <v>281</v>
      </c>
      <c r="E90" s="33">
        <v>53.133333333333333</v>
      </c>
      <c r="F90" s="33">
        <v>8.9777777777777779</v>
      </c>
      <c r="G90" s="33">
        <v>0.1</v>
      </c>
      <c r="H90" s="33">
        <v>0.30555555555555558</v>
      </c>
      <c r="I90" s="33">
        <v>0.25555555555555554</v>
      </c>
      <c r="J90" s="33">
        <v>4.4444444444444446E-2</v>
      </c>
      <c r="K90" s="33">
        <v>0</v>
      </c>
      <c r="L90" s="33">
        <v>2.0029999999999997</v>
      </c>
      <c r="M90" s="33">
        <v>5.2361111111111107</v>
      </c>
      <c r="N90" s="33">
        <v>0</v>
      </c>
      <c r="O90" s="33">
        <v>9.8546633207862819E-2</v>
      </c>
      <c r="P90" s="33">
        <v>2.8160000000000003</v>
      </c>
      <c r="Q90" s="33">
        <v>7.0094444444444459</v>
      </c>
      <c r="R90" s="33">
        <v>0.18492053534086161</v>
      </c>
      <c r="S90" s="33">
        <v>3.6614444444444443</v>
      </c>
      <c r="T90" s="33">
        <v>0</v>
      </c>
      <c r="U90" s="33">
        <v>0</v>
      </c>
      <c r="V90" s="33">
        <v>6.8910497699707238E-2</v>
      </c>
      <c r="W90" s="33">
        <v>1.8587777777777785</v>
      </c>
      <c r="X90" s="33">
        <v>10.036666666666671</v>
      </c>
      <c r="Y90" s="33">
        <v>0</v>
      </c>
      <c r="Z90" s="33">
        <v>0.22387913007110005</v>
      </c>
      <c r="AA90" s="33">
        <v>0.91111111111111109</v>
      </c>
      <c r="AB90" s="33">
        <v>0</v>
      </c>
      <c r="AC90" s="33">
        <v>0</v>
      </c>
      <c r="AD90" s="33">
        <v>31.735444444444454</v>
      </c>
      <c r="AE90" s="33">
        <v>0</v>
      </c>
      <c r="AF90" s="33">
        <v>0</v>
      </c>
      <c r="AG90" s="33">
        <v>0</v>
      </c>
      <c r="AH90" t="s">
        <v>62</v>
      </c>
      <c r="AI90" s="34">
        <v>8</v>
      </c>
    </row>
    <row r="91" spans="1:35" x14ac:dyDescent="0.25">
      <c r="A91" t="s">
        <v>373</v>
      </c>
      <c r="B91" t="s">
        <v>112</v>
      </c>
      <c r="C91" t="s">
        <v>231</v>
      </c>
      <c r="D91" t="s">
        <v>300</v>
      </c>
      <c r="E91" s="33">
        <v>36.322222222222223</v>
      </c>
      <c r="F91" s="33">
        <v>3.2888888888888888</v>
      </c>
      <c r="G91" s="33">
        <v>3.3333333333333333E-2</v>
      </c>
      <c r="H91" s="33">
        <v>0.20844444444444446</v>
      </c>
      <c r="I91" s="33">
        <v>0.27777777777777779</v>
      </c>
      <c r="J91" s="33">
        <v>0</v>
      </c>
      <c r="K91" s="33">
        <v>0</v>
      </c>
      <c r="L91" s="33">
        <v>0.6527777777777779</v>
      </c>
      <c r="M91" s="33">
        <v>6.6666666666666666E-2</v>
      </c>
      <c r="N91" s="33">
        <v>5.5493333333333332</v>
      </c>
      <c r="O91" s="33">
        <v>0.15461609054756806</v>
      </c>
      <c r="P91" s="33">
        <v>5.4222222222222225</v>
      </c>
      <c r="Q91" s="33">
        <v>3.5660000000000007</v>
      </c>
      <c r="R91" s="33">
        <v>0.24745793820740289</v>
      </c>
      <c r="S91" s="33">
        <v>1.4894444444444439</v>
      </c>
      <c r="T91" s="33">
        <v>1.1313333333333329</v>
      </c>
      <c r="U91" s="33">
        <v>0</v>
      </c>
      <c r="V91" s="33">
        <v>7.2153563780972749E-2</v>
      </c>
      <c r="W91" s="33">
        <v>1.5604444444444441</v>
      </c>
      <c r="X91" s="33">
        <v>1.4382222222222223</v>
      </c>
      <c r="Y91" s="33">
        <v>5.8444444444444441</v>
      </c>
      <c r="Z91" s="33">
        <v>0.24346283267054142</v>
      </c>
      <c r="AA91" s="33">
        <v>0</v>
      </c>
      <c r="AB91" s="33">
        <v>0</v>
      </c>
      <c r="AC91" s="33">
        <v>0</v>
      </c>
      <c r="AD91" s="33">
        <v>0</v>
      </c>
      <c r="AE91" s="33">
        <v>0</v>
      </c>
      <c r="AF91" s="33">
        <v>0</v>
      </c>
      <c r="AG91" s="33">
        <v>0</v>
      </c>
      <c r="AH91" t="s">
        <v>9</v>
      </c>
      <c r="AI91" s="34">
        <v>8</v>
      </c>
    </row>
    <row r="92" spans="1:35" x14ac:dyDescent="0.25">
      <c r="A92" t="s">
        <v>373</v>
      </c>
      <c r="B92" t="s">
        <v>149</v>
      </c>
      <c r="C92" t="s">
        <v>222</v>
      </c>
      <c r="D92" t="s">
        <v>314</v>
      </c>
      <c r="E92" s="33">
        <v>72.711111111111109</v>
      </c>
      <c r="F92" s="33">
        <v>38.799999999999997</v>
      </c>
      <c r="G92" s="33">
        <v>0</v>
      </c>
      <c r="H92" s="33">
        <v>10.103333333333333</v>
      </c>
      <c r="I92" s="33">
        <v>0</v>
      </c>
      <c r="J92" s="33">
        <v>0</v>
      </c>
      <c r="K92" s="33">
        <v>7.1222222222222218</v>
      </c>
      <c r="L92" s="33">
        <v>0.34533333333333333</v>
      </c>
      <c r="M92" s="33">
        <v>10.311666666666666</v>
      </c>
      <c r="N92" s="33">
        <v>0</v>
      </c>
      <c r="O92" s="33">
        <v>0.14181693154034228</v>
      </c>
      <c r="P92" s="33">
        <v>4.5377777777777766</v>
      </c>
      <c r="Q92" s="33">
        <v>2.9777777777777779</v>
      </c>
      <c r="R92" s="33">
        <v>0.10336185819070903</v>
      </c>
      <c r="S92" s="33">
        <v>6.532</v>
      </c>
      <c r="T92" s="33">
        <v>6.3091111111111093</v>
      </c>
      <c r="U92" s="33">
        <v>0</v>
      </c>
      <c r="V92" s="33">
        <v>0.17660452322738385</v>
      </c>
      <c r="W92" s="33">
        <v>0.89766666666666661</v>
      </c>
      <c r="X92" s="33">
        <v>6.5683333333333316</v>
      </c>
      <c r="Y92" s="33">
        <v>0</v>
      </c>
      <c r="Z92" s="33">
        <v>0.10268031784841074</v>
      </c>
      <c r="AA92" s="33">
        <v>0</v>
      </c>
      <c r="AB92" s="33">
        <v>0</v>
      </c>
      <c r="AC92" s="33">
        <v>0</v>
      </c>
      <c r="AD92" s="33">
        <v>0</v>
      </c>
      <c r="AE92" s="33">
        <v>0</v>
      </c>
      <c r="AF92" s="33">
        <v>0</v>
      </c>
      <c r="AG92" s="33">
        <v>0</v>
      </c>
      <c r="AH92" t="s">
        <v>48</v>
      </c>
      <c r="AI92" s="34">
        <v>8</v>
      </c>
    </row>
    <row r="93" spans="1:35" x14ac:dyDescent="0.25">
      <c r="A93" t="s">
        <v>373</v>
      </c>
      <c r="B93" t="s">
        <v>139</v>
      </c>
      <c r="C93" t="s">
        <v>202</v>
      </c>
      <c r="D93" t="s">
        <v>290</v>
      </c>
      <c r="E93" s="33">
        <v>52.87777777777778</v>
      </c>
      <c r="F93" s="33">
        <v>6.9</v>
      </c>
      <c r="G93" s="33">
        <v>0</v>
      </c>
      <c r="H93" s="33">
        <v>9.4444444444444442E-2</v>
      </c>
      <c r="I93" s="33">
        <v>0.52222222222222225</v>
      </c>
      <c r="J93" s="33">
        <v>0</v>
      </c>
      <c r="K93" s="33">
        <v>0</v>
      </c>
      <c r="L93" s="33">
        <v>0.96433333333333326</v>
      </c>
      <c r="M93" s="33">
        <v>0</v>
      </c>
      <c r="N93" s="33">
        <v>5.3366666666666687</v>
      </c>
      <c r="O93" s="33">
        <v>0.1009245639840303</v>
      </c>
      <c r="P93" s="33">
        <v>0</v>
      </c>
      <c r="Q93" s="33">
        <v>8.4155555555555548</v>
      </c>
      <c r="R93" s="33">
        <v>0.15915108216011764</v>
      </c>
      <c r="S93" s="33">
        <v>0.75911111111111107</v>
      </c>
      <c r="T93" s="33">
        <v>2.7285555555555558</v>
      </c>
      <c r="U93" s="33">
        <v>0</v>
      </c>
      <c r="V93" s="33">
        <v>6.5957133851649502E-2</v>
      </c>
      <c r="W93" s="33">
        <v>1.4661111111111114</v>
      </c>
      <c r="X93" s="33">
        <v>1.0864444444444445</v>
      </c>
      <c r="Y93" s="33">
        <v>0</v>
      </c>
      <c r="Z93" s="33">
        <v>4.8272746375288937E-2</v>
      </c>
      <c r="AA93" s="33">
        <v>0</v>
      </c>
      <c r="AB93" s="33">
        <v>0</v>
      </c>
      <c r="AC93" s="33">
        <v>0</v>
      </c>
      <c r="AD93" s="33">
        <v>0</v>
      </c>
      <c r="AE93" s="33">
        <v>0</v>
      </c>
      <c r="AF93" s="33">
        <v>0</v>
      </c>
      <c r="AG93" s="33">
        <v>0</v>
      </c>
      <c r="AH93" t="s">
        <v>36</v>
      </c>
      <c r="AI93" s="34">
        <v>8</v>
      </c>
    </row>
    <row r="94" spans="1:35" x14ac:dyDescent="0.25">
      <c r="A94" t="s">
        <v>373</v>
      </c>
      <c r="B94" t="s">
        <v>146</v>
      </c>
      <c r="C94" t="s">
        <v>222</v>
      </c>
      <c r="D94" t="s">
        <v>314</v>
      </c>
      <c r="E94" s="33">
        <v>50.455555555555556</v>
      </c>
      <c r="F94" s="33">
        <v>5.6888888888888891</v>
      </c>
      <c r="G94" s="33">
        <v>3.3333333333333333E-2</v>
      </c>
      <c r="H94" s="33">
        <v>0.33333333333333331</v>
      </c>
      <c r="I94" s="33">
        <v>0.48888888888888887</v>
      </c>
      <c r="J94" s="33">
        <v>0</v>
      </c>
      <c r="K94" s="33">
        <v>1.1555555555555554</v>
      </c>
      <c r="L94" s="33">
        <v>0</v>
      </c>
      <c r="M94" s="33">
        <v>0</v>
      </c>
      <c r="N94" s="33">
        <v>0</v>
      </c>
      <c r="O94" s="33">
        <v>0</v>
      </c>
      <c r="P94" s="33">
        <v>10.111111111111111</v>
      </c>
      <c r="Q94" s="33">
        <v>0</v>
      </c>
      <c r="R94" s="33">
        <v>0.20039638846069147</v>
      </c>
      <c r="S94" s="33">
        <v>0.14166666666666666</v>
      </c>
      <c r="T94" s="33">
        <v>0.84722222222222221</v>
      </c>
      <c r="U94" s="33">
        <v>0</v>
      </c>
      <c r="V94" s="33">
        <v>1.9599207223078619E-2</v>
      </c>
      <c r="W94" s="33">
        <v>0.62144444444444447</v>
      </c>
      <c r="X94" s="33">
        <v>1.5471111111111109</v>
      </c>
      <c r="Y94" s="33">
        <v>0</v>
      </c>
      <c r="Z94" s="33">
        <v>4.2979519929530939E-2</v>
      </c>
      <c r="AA94" s="33">
        <v>0</v>
      </c>
      <c r="AB94" s="33">
        <v>0</v>
      </c>
      <c r="AC94" s="33">
        <v>0</v>
      </c>
      <c r="AD94" s="33">
        <v>0</v>
      </c>
      <c r="AE94" s="33">
        <v>0</v>
      </c>
      <c r="AF94" s="33">
        <v>0</v>
      </c>
      <c r="AG94" s="33">
        <v>0</v>
      </c>
      <c r="AH94" t="s">
        <v>45</v>
      </c>
      <c r="AI94" s="34">
        <v>8</v>
      </c>
    </row>
    <row r="95" spans="1:35" x14ac:dyDescent="0.25">
      <c r="A95" t="s">
        <v>373</v>
      </c>
      <c r="B95" t="s">
        <v>157</v>
      </c>
      <c r="C95" t="s">
        <v>252</v>
      </c>
      <c r="D95" t="s">
        <v>281</v>
      </c>
      <c r="E95" s="33">
        <v>29.633333333333333</v>
      </c>
      <c r="F95" s="33">
        <v>8.4</v>
      </c>
      <c r="G95" s="33">
        <v>6.6666666666666666E-2</v>
      </c>
      <c r="H95" s="33">
        <v>0.2</v>
      </c>
      <c r="I95" s="33">
        <v>0.26666666666666666</v>
      </c>
      <c r="J95" s="33">
        <v>1.1111111111111112E-2</v>
      </c>
      <c r="K95" s="33">
        <v>0</v>
      </c>
      <c r="L95" s="33">
        <v>8.9666666666666672E-2</v>
      </c>
      <c r="M95" s="33">
        <v>5.5494444444444451</v>
      </c>
      <c r="N95" s="33">
        <v>0</v>
      </c>
      <c r="O95" s="33">
        <v>0.18727034120734912</v>
      </c>
      <c r="P95" s="33">
        <v>0</v>
      </c>
      <c r="Q95" s="33">
        <v>6.1294444444444469</v>
      </c>
      <c r="R95" s="33">
        <v>0.20684289463817032</v>
      </c>
      <c r="S95" s="33">
        <v>0.81688888888888866</v>
      </c>
      <c r="T95" s="33">
        <v>5.0333333333333327E-2</v>
      </c>
      <c r="U95" s="33">
        <v>0</v>
      </c>
      <c r="V95" s="33">
        <v>2.9265091863517053E-2</v>
      </c>
      <c r="W95" s="33">
        <v>0.8933333333333332</v>
      </c>
      <c r="X95" s="33">
        <v>2.4257777777777783</v>
      </c>
      <c r="Y95" s="33">
        <v>0</v>
      </c>
      <c r="Z95" s="33">
        <v>0.11200599925009375</v>
      </c>
      <c r="AA95" s="33">
        <v>0</v>
      </c>
      <c r="AB95" s="33">
        <v>0</v>
      </c>
      <c r="AC95" s="33">
        <v>0</v>
      </c>
      <c r="AD95" s="33">
        <v>5.1522222222222229</v>
      </c>
      <c r="AE95" s="33">
        <v>0</v>
      </c>
      <c r="AF95" s="33">
        <v>0</v>
      </c>
      <c r="AG95" s="33">
        <v>0</v>
      </c>
      <c r="AH95" t="s">
        <v>56</v>
      </c>
      <c r="AI95" s="34">
        <v>8</v>
      </c>
    </row>
    <row r="96" spans="1:35" x14ac:dyDescent="0.25">
      <c r="A96" t="s">
        <v>373</v>
      </c>
      <c r="B96" t="s">
        <v>181</v>
      </c>
      <c r="C96" t="s">
        <v>267</v>
      </c>
      <c r="D96" t="s">
        <v>324</v>
      </c>
      <c r="E96" s="33">
        <v>41.211111111111109</v>
      </c>
      <c r="F96" s="33">
        <v>5.666666666666667</v>
      </c>
      <c r="G96" s="33">
        <v>0</v>
      </c>
      <c r="H96" s="33">
        <v>1.3333333333333333</v>
      </c>
      <c r="I96" s="33">
        <v>5.4222222222222225</v>
      </c>
      <c r="J96" s="33">
        <v>0</v>
      </c>
      <c r="K96" s="33">
        <v>0</v>
      </c>
      <c r="L96" s="33">
        <v>0</v>
      </c>
      <c r="M96" s="33">
        <v>0</v>
      </c>
      <c r="N96" s="33">
        <v>6.5777777777777775</v>
      </c>
      <c r="O96" s="33">
        <v>0.1596117551900782</v>
      </c>
      <c r="P96" s="33">
        <v>4.8888888888888893</v>
      </c>
      <c r="Q96" s="33">
        <v>10.849777777777776</v>
      </c>
      <c r="R96" s="33">
        <v>0.38190347802642222</v>
      </c>
      <c r="S96" s="33">
        <v>7.98677777777778</v>
      </c>
      <c r="T96" s="33">
        <v>0</v>
      </c>
      <c r="U96" s="33">
        <v>0</v>
      </c>
      <c r="V96" s="33">
        <v>0.1938015637638178</v>
      </c>
      <c r="W96" s="33">
        <v>8.5990000000000002</v>
      </c>
      <c r="X96" s="33">
        <v>0</v>
      </c>
      <c r="Y96" s="33">
        <v>0</v>
      </c>
      <c r="Z96" s="33">
        <v>0.20865732003235374</v>
      </c>
      <c r="AA96" s="33">
        <v>0</v>
      </c>
      <c r="AB96" s="33">
        <v>0</v>
      </c>
      <c r="AC96" s="33">
        <v>0</v>
      </c>
      <c r="AD96" s="33">
        <v>0</v>
      </c>
      <c r="AE96" s="33">
        <v>0</v>
      </c>
      <c r="AF96" s="33">
        <v>0</v>
      </c>
      <c r="AG96" s="33">
        <v>0</v>
      </c>
      <c r="AH96" t="s">
        <v>80</v>
      </c>
      <c r="AI96" s="34">
        <v>8</v>
      </c>
    </row>
    <row r="97" spans="1:35" x14ac:dyDescent="0.25">
      <c r="A97" t="s">
        <v>373</v>
      </c>
      <c r="B97" t="s">
        <v>187</v>
      </c>
      <c r="C97" t="s">
        <v>269</v>
      </c>
      <c r="D97" t="s">
        <v>327</v>
      </c>
      <c r="E97" s="33">
        <v>30.266666666666666</v>
      </c>
      <c r="F97" s="33">
        <v>5.333333333333333</v>
      </c>
      <c r="G97" s="33">
        <v>0.25555555555555554</v>
      </c>
      <c r="H97" s="33">
        <v>0</v>
      </c>
      <c r="I97" s="33">
        <v>0.13333333333333333</v>
      </c>
      <c r="J97" s="33">
        <v>0</v>
      </c>
      <c r="K97" s="33">
        <v>0</v>
      </c>
      <c r="L97" s="33">
        <v>0.45233333333333342</v>
      </c>
      <c r="M97" s="33">
        <v>0</v>
      </c>
      <c r="N97" s="33">
        <v>4.4456666666666678</v>
      </c>
      <c r="O97" s="33">
        <v>0.14688325991189433</v>
      </c>
      <c r="P97" s="33">
        <v>0</v>
      </c>
      <c r="Q97" s="33">
        <v>3.9358888888888899</v>
      </c>
      <c r="R97" s="33">
        <v>0.13004038179148314</v>
      </c>
      <c r="S97" s="33">
        <v>0.43255555555555553</v>
      </c>
      <c r="T97" s="33">
        <v>0</v>
      </c>
      <c r="U97" s="33">
        <v>0</v>
      </c>
      <c r="V97" s="33">
        <v>1.4291483113069015E-2</v>
      </c>
      <c r="W97" s="33">
        <v>1.2595555555555553</v>
      </c>
      <c r="X97" s="33">
        <v>0</v>
      </c>
      <c r="Y97" s="33">
        <v>0</v>
      </c>
      <c r="Z97" s="33">
        <v>4.1615271659324514E-2</v>
      </c>
      <c r="AA97" s="33">
        <v>0</v>
      </c>
      <c r="AB97" s="33">
        <v>0</v>
      </c>
      <c r="AC97" s="33">
        <v>0</v>
      </c>
      <c r="AD97" s="33">
        <v>6.237666666666664</v>
      </c>
      <c r="AE97" s="33">
        <v>0</v>
      </c>
      <c r="AF97" s="33">
        <v>0</v>
      </c>
      <c r="AG97" s="33">
        <v>0</v>
      </c>
      <c r="AH97" t="s">
        <v>86</v>
      </c>
      <c r="AI97" s="34">
        <v>8</v>
      </c>
    </row>
    <row r="98" spans="1:35" x14ac:dyDescent="0.25">
      <c r="A98" t="s">
        <v>373</v>
      </c>
      <c r="B98" t="s">
        <v>107</v>
      </c>
      <c r="C98" t="s">
        <v>228</v>
      </c>
      <c r="D98" t="s">
        <v>293</v>
      </c>
      <c r="E98" s="33">
        <v>36.055555555555557</v>
      </c>
      <c r="F98" s="33">
        <v>5.5111111111111111</v>
      </c>
      <c r="G98" s="33">
        <v>0</v>
      </c>
      <c r="H98" s="33">
        <v>0</v>
      </c>
      <c r="I98" s="33">
        <v>0</v>
      </c>
      <c r="J98" s="33">
        <v>0</v>
      </c>
      <c r="K98" s="33">
        <v>0</v>
      </c>
      <c r="L98" s="33">
        <v>4.9006666666666678</v>
      </c>
      <c r="M98" s="33">
        <v>0</v>
      </c>
      <c r="N98" s="33">
        <v>5.6527777777777777</v>
      </c>
      <c r="O98" s="33">
        <v>0.15677966101694915</v>
      </c>
      <c r="P98" s="33">
        <v>5.2277777777777779</v>
      </c>
      <c r="Q98" s="33">
        <v>7.4944444444444445</v>
      </c>
      <c r="R98" s="33">
        <v>0.35285053929121724</v>
      </c>
      <c r="S98" s="33">
        <v>3.2931111111111098</v>
      </c>
      <c r="T98" s="33">
        <v>5.2833333333333341</v>
      </c>
      <c r="U98" s="33">
        <v>0</v>
      </c>
      <c r="V98" s="33">
        <v>0.23786748844375963</v>
      </c>
      <c r="W98" s="33">
        <v>4.2104444444444447</v>
      </c>
      <c r="X98" s="33">
        <v>5.5376666666666674</v>
      </c>
      <c r="Y98" s="33">
        <v>0</v>
      </c>
      <c r="Z98" s="33">
        <v>0.27036363636363636</v>
      </c>
      <c r="AA98" s="33">
        <v>0</v>
      </c>
      <c r="AB98" s="33">
        <v>0</v>
      </c>
      <c r="AC98" s="33">
        <v>0</v>
      </c>
      <c r="AD98" s="33">
        <v>0</v>
      </c>
      <c r="AE98" s="33">
        <v>0</v>
      </c>
      <c r="AF98" s="33">
        <v>0</v>
      </c>
      <c r="AG98" s="33">
        <v>0</v>
      </c>
      <c r="AH98" t="s">
        <v>4</v>
      </c>
      <c r="AI98" s="34">
        <v>8</v>
      </c>
    </row>
    <row r="99" spans="1:35" x14ac:dyDescent="0.25">
      <c r="A99" t="s">
        <v>373</v>
      </c>
      <c r="B99" t="s">
        <v>167</v>
      </c>
      <c r="C99" t="s">
        <v>259</v>
      </c>
      <c r="D99" t="s">
        <v>280</v>
      </c>
      <c r="E99" s="33">
        <v>37.366666666666667</v>
      </c>
      <c r="F99" s="33">
        <v>4.6222222222222218</v>
      </c>
      <c r="G99" s="33">
        <v>0</v>
      </c>
      <c r="H99" s="33">
        <v>0</v>
      </c>
      <c r="I99" s="33">
        <v>0</v>
      </c>
      <c r="J99" s="33">
        <v>0</v>
      </c>
      <c r="K99" s="33">
        <v>0</v>
      </c>
      <c r="L99" s="33">
        <v>0</v>
      </c>
      <c r="M99" s="33">
        <v>5.4638888888888886</v>
      </c>
      <c r="N99" s="33">
        <v>0</v>
      </c>
      <c r="O99" s="33">
        <v>0.14622360987213795</v>
      </c>
      <c r="P99" s="33">
        <v>4.7249999999999996</v>
      </c>
      <c r="Q99" s="33">
        <v>8.0555555555555561E-2</v>
      </c>
      <c r="R99" s="33">
        <v>0.12860541183467142</v>
      </c>
      <c r="S99" s="33">
        <v>1.0255555555555556</v>
      </c>
      <c r="T99" s="33">
        <v>5.1111111111111107</v>
      </c>
      <c r="U99" s="33">
        <v>0</v>
      </c>
      <c r="V99" s="33">
        <v>0.16422836752899198</v>
      </c>
      <c r="W99" s="33">
        <v>1.3836666666666666</v>
      </c>
      <c r="X99" s="33">
        <v>0.89288888888888873</v>
      </c>
      <c r="Y99" s="33">
        <v>0</v>
      </c>
      <c r="Z99" s="33">
        <v>6.0924769550996127E-2</v>
      </c>
      <c r="AA99" s="33">
        <v>0</v>
      </c>
      <c r="AB99" s="33">
        <v>0</v>
      </c>
      <c r="AC99" s="33">
        <v>0</v>
      </c>
      <c r="AD99" s="33">
        <v>0</v>
      </c>
      <c r="AE99" s="33">
        <v>0</v>
      </c>
      <c r="AF99" s="33">
        <v>0</v>
      </c>
      <c r="AG99" s="33">
        <v>0</v>
      </c>
      <c r="AH99" t="s">
        <v>66</v>
      </c>
      <c r="AI99" s="34">
        <v>8</v>
      </c>
    </row>
    <row r="100" spans="1:35" x14ac:dyDescent="0.25">
      <c r="A100" t="s">
        <v>373</v>
      </c>
      <c r="B100" t="s">
        <v>194</v>
      </c>
      <c r="C100" t="s">
        <v>274</v>
      </c>
      <c r="D100" t="s">
        <v>331</v>
      </c>
      <c r="E100" s="33">
        <v>35.799999999999997</v>
      </c>
      <c r="F100" s="33">
        <v>0</v>
      </c>
      <c r="G100" s="33">
        <v>0</v>
      </c>
      <c r="H100" s="33">
        <v>0</v>
      </c>
      <c r="I100" s="33">
        <v>0</v>
      </c>
      <c r="J100" s="33">
        <v>0</v>
      </c>
      <c r="K100" s="33">
        <v>0</v>
      </c>
      <c r="L100" s="33">
        <v>0</v>
      </c>
      <c r="M100" s="33">
        <v>0</v>
      </c>
      <c r="N100" s="33">
        <v>3.3805555555555555</v>
      </c>
      <c r="O100" s="33">
        <v>9.4428926132836752E-2</v>
      </c>
      <c r="P100" s="33">
        <v>3.1583333333333332</v>
      </c>
      <c r="Q100" s="33">
        <v>2.3694444444444445</v>
      </c>
      <c r="R100" s="33">
        <v>0.15440720049658599</v>
      </c>
      <c r="S100" s="33">
        <v>0</v>
      </c>
      <c r="T100" s="33">
        <v>0</v>
      </c>
      <c r="U100" s="33">
        <v>0</v>
      </c>
      <c r="V100" s="33">
        <v>0</v>
      </c>
      <c r="W100" s="33">
        <v>0</v>
      </c>
      <c r="X100" s="33">
        <v>0</v>
      </c>
      <c r="Y100" s="33">
        <v>0</v>
      </c>
      <c r="Z100" s="33">
        <v>0</v>
      </c>
      <c r="AA100" s="33">
        <v>0</v>
      </c>
      <c r="AB100" s="33">
        <v>0</v>
      </c>
      <c r="AC100" s="33">
        <v>0</v>
      </c>
      <c r="AD100" s="33">
        <v>0</v>
      </c>
      <c r="AE100" s="33">
        <v>0</v>
      </c>
      <c r="AF100" s="33">
        <v>0</v>
      </c>
      <c r="AG100" s="33">
        <v>0</v>
      </c>
      <c r="AH100" t="s">
        <v>93</v>
      </c>
      <c r="AI100" s="34">
        <v>8</v>
      </c>
    </row>
    <row r="101" spans="1:35" x14ac:dyDescent="0.25">
      <c r="A101" t="s">
        <v>373</v>
      </c>
      <c r="B101" t="s">
        <v>178</v>
      </c>
      <c r="C101" t="s">
        <v>265</v>
      </c>
      <c r="D101" t="s">
        <v>300</v>
      </c>
      <c r="E101" s="33">
        <v>24.7</v>
      </c>
      <c r="F101" s="33">
        <v>11.466666666666667</v>
      </c>
      <c r="G101" s="33">
        <v>0</v>
      </c>
      <c r="H101" s="33">
        <v>0</v>
      </c>
      <c r="I101" s="33">
        <v>0</v>
      </c>
      <c r="J101" s="33">
        <v>0</v>
      </c>
      <c r="K101" s="33">
        <v>0</v>
      </c>
      <c r="L101" s="33">
        <v>0.57966666666666677</v>
      </c>
      <c r="M101" s="33">
        <v>0</v>
      </c>
      <c r="N101" s="33">
        <v>4.8287777777777778</v>
      </c>
      <c r="O101" s="33">
        <v>0.19549707602339181</v>
      </c>
      <c r="P101" s="33">
        <v>6.3292222222222225</v>
      </c>
      <c r="Q101" s="33">
        <v>0</v>
      </c>
      <c r="R101" s="33">
        <v>0.25624381466486734</v>
      </c>
      <c r="S101" s="33">
        <v>0.37366666666666659</v>
      </c>
      <c r="T101" s="33">
        <v>1.8377777777777773</v>
      </c>
      <c r="U101" s="33">
        <v>0</v>
      </c>
      <c r="V101" s="33">
        <v>8.9532163742690046E-2</v>
      </c>
      <c r="W101" s="33">
        <v>1.0325555555555559</v>
      </c>
      <c r="X101" s="33">
        <v>1.4368888888888889</v>
      </c>
      <c r="Y101" s="33">
        <v>0</v>
      </c>
      <c r="Z101" s="33">
        <v>9.9977507872244742E-2</v>
      </c>
      <c r="AA101" s="33">
        <v>0</v>
      </c>
      <c r="AB101" s="33">
        <v>0</v>
      </c>
      <c r="AC101" s="33">
        <v>0</v>
      </c>
      <c r="AD101" s="33">
        <v>0.2752222222222222</v>
      </c>
      <c r="AE101" s="33">
        <v>0</v>
      </c>
      <c r="AF101" s="33">
        <v>0</v>
      </c>
      <c r="AG101" s="33">
        <v>0</v>
      </c>
      <c r="AH101" t="s">
        <v>77</v>
      </c>
      <c r="AI101" s="34">
        <v>8</v>
      </c>
    </row>
    <row r="102" spans="1:35" x14ac:dyDescent="0.25">
      <c r="A102" t="s">
        <v>373</v>
      </c>
      <c r="B102" t="s">
        <v>128</v>
      </c>
      <c r="C102" t="s">
        <v>236</v>
      </c>
      <c r="D102" t="s">
        <v>306</v>
      </c>
      <c r="E102" s="33">
        <v>36.077777777777776</v>
      </c>
      <c r="F102" s="33">
        <v>0</v>
      </c>
      <c r="G102" s="33">
        <v>0.14444444444444443</v>
      </c>
      <c r="H102" s="33">
        <v>2.1333333333333333</v>
      </c>
      <c r="I102" s="33">
        <v>1.6</v>
      </c>
      <c r="J102" s="33">
        <v>0</v>
      </c>
      <c r="K102" s="33">
        <v>0</v>
      </c>
      <c r="L102" s="33">
        <v>0.79533333333333334</v>
      </c>
      <c r="M102" s="33">
        <v>4.7003333333333321</v>
      </c>
      <c r="N102" s="33">
        <v>0</v>
      </c>
      <c r="O102" s="33">
        <v>0.13028333846627654</v>
      </c>
      <c r="P102" s="33">
        <v>8.5222222222222227E-2</v>
      </c>
      <c r="Q102" s="33">
        <v>0</v>
      </c>
      <c r="R102" s="33">
        <v>2.3621804742839547E-3</v>
      </c>
      <c r="S102" s="33">
        <v>0.78411111111111098</v>
      </c>
      <c r="T102" s="33">
        <v>0.14399999999999999</v>
      </c>
      <c r="U102" s="33">
        <v>0</v>
      </c>
      <c r="V102" s="33">
        <v>2.5725284878349245E-2</v>
      </c>
      <c r="W102" s="33">
        <v>0.15588888888888891</v>
      </c>
      <c r="X102" s="33">
        <v>0.96622222222222198</v>
      </c>
      <c r="Y102" s="33">
        <v>0</v>
      </c>
      <c r="Z102" s="33">
        <v>3.1102556205728358E-2</v>
      </c>
      <c r="AA102" s="33">
        <v>0</v>
      </c>
      <c r="AB102" s="33">
        <v>0</v>
      </c>
      <c r="AC102" s="33">
        <v>0</v>
      </c>
      <c r="AD102" s="33">
        <v>0</v>
      </c>
      <c r="AE102" s="33">
        <v>5.0333333333333332</v>
      </c>
      <c r="AF102" s="33">
        <v>0</v>
      </c>
      <c r="AG102" s="33">
        <v>0</v>
      </c>
      <c r="AH102" t="s">
        <v>25</v>
      </c>
      <c r="AI102" s="34">
        <v>8</v>
      </c>
    </row>
  </sheetData>
  <pageMargins left="0.7" right="0.7" top="0.75" bottom="0.75" header="0.3" footer="0.3"/>
  <pageSetup orientation="portrait" horizontalDpi="1200" verticalDpi="1200" r:id="rId1"/>
  <ignoredErrors>
    <ignoredError sqref="AH2:AH10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534</v>
      </c>
      <c r="C2" s="1" t="s">
        <v>535</v>
      </c>
      <c r="D2" s="1" t="s">
        <v>536</v>
      </c>
      <c r="E2" s="2"/>
      <c r="F2" s="3" t="s">
        <v>383</v>
      </c>
      <c r="G2" s="3" t="s">
        <v>384</v>
      </c>
      <c r="H2" s="3" t="s">
        <v>385</v>
      </c>
      <c r="I2" s="3" t="s">
        <v>386</v>
      </c>
      <c r="J2" s="4" t="s">
        <v>387</v>
      </c>
      <c r="K2" s="3" t="s">
        <v>388</v>
      </c>
      <c r="L2" s="4" t="s">
        <v>459</v>
      </c>
      <c r="M2" s="3" t="s">
        <v>458</v>
      </c>
      <c r="N2" s="3"/>
      <c r="O2" s="3" t="s">
        <v>389</v>
      </c>
      <c r="P2" s="3" t="s">
        <v>384</v>
      </c>
      <c r="Q2" s="3" t="s">
        <v>385</v>
      </c>
      <c r="R2" s="3" t="s">
        <v>386</v>
      </c>
      <c r="S2" s="4" t="s">
        <v>387</v>
      </c>
      <c r="T2" s="3" t="s">
        <v>388</v>
      </c>
      <c r="U2" s="4" t="s">
        <v>459</v>
      </c>
      <c r="V2" s="3" t="s">
        <v>458</v>
      </c>
      <c r="X2" s="5" t="s">
        <v>390</v>
      </c>
      <c r="Y2" s="5" t="s">
        <v>537</v>
      </c>
      <c r="Z2" s="6" t="s">
        <v>391</v>
      </c>
      <c r="AA2" s="6" t="s">
        <v>392</v>
      </c>
    </row>
    <row r="3" spans="2:33" ht="15" customHeight="1" x14ac:dyDescent="0.25">
      <c r="B3" s="7" t="s">
        <v>393</v>
      </c>
      <c r="C3" s="49">
        <f>AVERAGE(Nurse[MDS Census])</f>
        <v>46.026072607260716</v>
      </c>
      <c r="D3" s="8">
        <v>77.140845685707092</v>
      </c>
      <c r="E3" s="8"/>
      <c r="F3" s="5">
        <v>1</v>
      </c>
      <c r="G3" s="9">
        <v>69115.888888888876</v>
      </c>
      <c r="H3" s="10">
        <v>3.6672718204368535</v>
      </c>
      <c r="I3" s="9">
        <v>5</v>
      </c>
      <c r="J3" s="11">
        <v>0.69112838501518359</v>
      </c>
      <c r="K3" s="9">
        <v>3</v>
      </c>
      <c r="L3" s="30">
        <v>9.5793251673751564E-2</v>
      </c>
      <c r="M3" s="9">
        <v>6</v>
      </c>
      <c r="O3" t="s">
        <v>333</v>
      </c>
      <c r="P3" s="9">
        <v>633.73333333333335</v>
      </c>
      <c r="Q3" s="10">
        <v>6.0408624377586086</v>
      </c>
      <c r="R3" s="12">
        <v>1</v>
      </c>
      <c r="S3" s="11">
        <v>1.8757404095658883</v>
      </c>
      <c r="T3" s="12">
        <v>1</v>
      </c>
      <c r="U3" s="30">
        <v>9.682463009433584E-2</v>
      </c>
      <c r="V3" s="12">
        <v>24</v>
      </c>
      <c r="X3" s="13" t="s">
        <v>394</v>
      </c>
      <c r="Y3" s="9">
        <f>SUM(Nurse[Total Nurse Staff Hours])</f>
        <v>16599.099444444455</v>
      </c>
      <c r="Z3" s="14" t="s">
        <v>395</v>
      </c>
      <c r="AA3" s="10">
        <f>Category[[#This Row],[State Total]]/D9</f>
        <v>1.4586437228372738E-2</v>
      </c>
    </row>
    <row r="4" spans="2:33" ht="15" customHeight="1" x14ac:dyDescent="0.25">
      <c r="B4" s="15" t="s">
        <v>385</v>
      </c>
      <c r="C4" s="16">
        <f>SUM(Nurse[Total Nurse Staff Hours])/SUM(Nurse[MDS Census])</f>
        <v>3.5707482724910817</v>
      </c>
      <c r="D4" s="16">
        <v>3.6162767648550016</v>
      </c>
      <c r="E4" s="8"/>
      <c r="F4" s="5">
        <v>2</v>
      </c>
      <c r="G4" s="9">
        <v>129923.92222222219</v>
      </c>
      <c r="H4" s="10">
        <v>3.478915026597186</v>
      </c>
      <c r="I4" s="9">
        <v>7</v>
      </c>
      <c r="J4" s="11">
        <v>0.63723178256540391</v>
      </c>
      <c r="K4" s="9">
        <v>6</v>
      </c>
      <c r="L4" s="30">
        <v>0.12604617718952438</v>
      </c>
      <c r="M4" s="9">
        <v>2</v>
      </c>
      <c r="O4" t="s">
        <v>332</v>
      </c>
      <c r="P4" s="9">
        <v>16131.511111111107</v>
      </c>
      <c r="Q4" s="10">
        <v>3.6069247284128507</v>
      </c>
      <c r="R4" s="12">
        <v>34</v>
      </c>
      <c r="S4" s="11">
        <v>0.55170316068757097</v>
      </c>
      <c r="T4" s="12">
        <v>39</v>
      </c>
      <c r="U4" s="30">
        <v>5.0037531820096057E-2</v>
      </c>
      <c r="V4" s="12">
        <v>46</v>
      </c>
      <c r="X4" s="9" t="s">
        <v>396</v>
      </c>
      <c r="Y4" s="9">
        <f>SUM(Nurse[Total Direct Care Staff Hours])</f>
        <v>15306.192444444447</v>
      </c>
      <c r="Z4" s="14">
        <f>Category[[#This Row],[State Total]]/Y3</f>
        <v>0.92210981057573393</v>
      </c>
      <c r="AA4" s="10">
        <f>Category[[#This Row],[State Total]]/D9</f>
        <v>1.3450296869629619E-2</v>
      </c>
    </row>
    <row r="5" spans="2:33" ht="15" customHeight="1" x14ac:dyDescent="0.25">
      <c r="B5" s="17" t="s">
        <v>397</v>
      </c>
      <c r="C5" s="18">
        <f>SUM(Nurse[Total Direct Care Staff Hours])/SUM(Nurse[MDS Census])</f>
        <v>3.2926220131603805</v>
      </c>
      <c r="D5" s="18">
        <v>3.341917987105413</v>
      </c>
      <c r="E5" s="19"/>
      <c r="F5" s="5">
        <v>3</v>
      </c>
      <c r="G5" s="9">
        <v>125277.33333333326</v>
      </c>
      <c r="H5" s="10">
        <v>3.5524562064965219</v>
      </c>
      <c r="I5" s="9">
        <v>6</v>
      </c>
      <c r="J5" s="11">
        <v>0.67245584197194497</v>
      </c>
      <c r="K5" s="9">
        <v>5</v>
      </c>
      <c r="L5" s="30">
        <v>0.12712919180650573</v>
      </c>
      <c r="M5" s="9">
        <v>1</v>
      </c>
      <c r="O5" t="s">
        <v>335</v>
      </c>
      <c r="P5" s="9">
        <v>14363.788888888885</v>
      </c>
      <c r="Q5" s="10">
        <v>3.8190037447562974</v>
      </c>
      <c r="R5" s="12">
        <v>19</v>
      </c>
      <c r="S5" s="11">
        <v>0.36973406119245866</v>
      </c>
      <c r="T5" s="12">
        <v>48</v>
      </c>
      <c r="U5" s="30">
        <v>2.0994468864578082E-2</v>
      </c>
      <c r="V5" s="12">
        <v>50</v>
      </c>
      <c r="X5" s="13" t="s">
        <v>398</v>
      </c>
      <c r="Y5" s="9">
        <f>SUM(Nurse[Total RN Hours (w/ Admin, DON)])</f>
        <v>3913.3224444444431</v>
      </c>
      <c r="Z5" s="14">
        <f>Category[[#This Row],[State Total]]/Y3</f>
        <v>0.23575510572377414</v>
      </c>
      <c r="AA5" s="10">
        <f>Category[[#This Row],[State Total]]/D9</f>
        <v>3.4388270509082101E-3</v>
      </c>
      <c r="AB5" s="20"/>
      <c r="AC5" s="20"/>
      <c r="AF5" s="20"/>
      <c r="AG5" s="20"/>
    </row>
    <row r="6" spans="2:33" ht="15" customHeight="1" x14ac:dyDescent="0.25">
      <c r="B6" s="21" t="s">
        <v>399</v>
      </c>
      <c r="C6" s="18">
        <f>SUM(Nurse[Total RN Hours (w/ Admin, DON)])/SUM(Nurse[MDS Census])</f>
        <v>0.84182213649411886</v>
      </c>
      <c r="D6" s="18">
        <v>0.6053127868931506</v>
      </c>
      <c r="E6"/>
      <c r="F6" s="5">
        <v>4</v>
      </c>
      <c r="G6" s="9">
        <v>213135.8888888885</v>
      </c>
      <c r="H6" s="10">
        <v>3.7068517101504894</v>
      </c>
      <c r="I6" s="9">
        <v>4</v>
      </c>
      <c r="J6" s="11">
        <v>0.55803789966025963</v>
      </c>
      <c r="K6" s="9">
        <v>9</v>
      </c>
      <c r="L6" s="30">
        <v>0.10911916801909696</v>
      </c>
      <c r="M6" s="9">
        <v>4</v>
      </c>
      <c r="O6" t="s">
        <v>334</v>
      </c>
      <c r="P6" s="9">
        <v>10745.944444444447</v>
      </c>
      <c r="Q6" s="10">
        <v>3.8629575912359715</v>
      </c>
      <c r="R6" s="12">
        <v>17</v>
      </c>
      <c r="S6" s="11">
        <v>0.63364813598928815</v>
      </c>
      <c r="T6" s="12">
        <v>33</v>
      </c>
      <c r="U6" s="30">
        <v>9.0585542030926697E-2</v>
      </c>
      <c r="V6" s="12">
        <v>32</v>
      </c>
      <c r="X6" s="22" t="s">
        <v>400</v>
      </c>
      <c r="Y6" s="9">
        <f>SUM(Nurse[RN Hours (excl. Admin, DON)])</f>
        <v>2681.7864444444444</v>
      </c>
      <c r="Z6" s="14">
        <f>Category[[#This Row],[State Total]]/Y3</f>
        <v>0.16156216506926285</v>
      </c>
      <c r="AA6" s="10">
        <f>Category[[#This Row],[State Total]]/D9</f>
        <v>2.3566163792627976E-3</v>
      </c>
      <c r="AB6" s="20"/>
      <c r="AC6" s="20"/>
      <c r="AF6" s="20"/>
      <c r="AG6" s="20"/>
    </row>
    <row r="7" spans="2:33" ht="15" customHeight="1" thickBot="1" x14ac:dyDescent="0.3">
      <c r="B7" s="23" t="s">
        <v>401</v>
      </c>
      <c r="C7" s="18">
        <f>SUM(Nurse[RN Hours (excl. Admin, DON)])/SUM(Nurse[MDS Census])</f>
        <v>0.57689782182098936</v>
      </c>
      <c r="D7" s="18">
        <v>0.40828202400980046</v>
      </c>
      <c r="E7"/>
      <c r="F7" s="5">
        <v>5</v>
      </c>
      <c r="G7" s="9">
        <v>223314.35555555581</v>
      </c>
      <c r="H7" s="10">
        <v>3.4643764455208377</v>
      </c>
      <c r="I7" s="9">
        <v>8</v>
      </c>
      <c r="J7" s="11">
        <v>0.67870255392846079</v>
      </c>
      <c r="K7" s="9">
        <v>4</v>
      </c>
      <c r="L7" s="30">
        <v>9.3639223792473358E-2</v>
      </c>
      <c r="M7" s="9">
        <v>7</v>
      </c>
      <c r="O7" t="s">
        <v>336</v>
      </c>
      <c r="P7" s="9">
        <v>90543.855555555419</v>
      </c>
      <c r="Q7" s="10">
        <v>4.139123059703298</v>
      </c>
      <c r="R7" s="12">
        <v>7</v>
      </c>
      <c r="S7" s="11">
        <v>0.54285651385387712</v>
      </c>
      <c r="T7" s="12">
        <v>40</v>
      </c>
      <c r="U7" s="30">
        <v>4.2846744192113692E-2</v>
      </c>
      <c r="V7" s="12">
        <v>49</v>
      </c>
      <c r="X7" s="22" t="s">
        <v>402</v>
      </c>
      <c r="Y7" s="9">
        <f>SUM(Nurse[RN Admin Hours])</f>
        <v>770.51244444444444</v>
      </c>
      <c r="Z7" s="14">
        <f>Category[[#This Row],[State Total]]/Y3</f>
        <v>4.6418930558448271E-2</v>
      </c>
      <c r="AA7" s="10">
        <f>Category[[#This Row],[State Total]]/D9</f>
        <v>6.770868167989988E-4</v>
      </c>
      <c r="AB7" s="20"/>
      <c r="AC7" s="20"/>
      <c r="AD7" s="20"/>
      <c r="AE7" s="20"/>
      <c r="AF7" s="20"/>
      <c r="AG7" s="20"/>
    </row>
    <row r="8" spans="2:33" ht="15" customHeight="1" thickTop="1" x14ac:dyDescent="0.25">
      <c r="B8" s="24" t="s">
        <v>403</v>
      </c>
      <c r="C8" s="25">
        <f>COUNTA(Nurse[Provider])</f>
        <v>101</v>
      </c>
      <c r="D8" s="25">
        <v>14752</v>
      </c>
      <c r="F8" s="5">
        <v>6</v>
      </c>
      <c r="G8" s="9">
        <v>136685.9333333332</v>
      </c>
      <c r="H8" s="10">
        <v>3.4116199317917255</v>
      </c>
      <c r="I8" s="9">
        <v>10</v>
      </c>
      <c r="J8" s="11">
        <v>0.34571454479506697</v>
      </c>
      <c r="K8" s="9">
        <v>10</v>
      </c>
      <c r="L8" s="30">
        <v>6.5849029186353242E-2</v>
      </c>
      <c r="M8" s="9">
        <v>9</v>
      </c>
      <c r="O8" t="s">
        <v>337</v>
      </c>
      <c r="P8" s="9">
        <v>14179.644444444439</v>
      </c>
      <c r="Q8" s="10">
        <v>3.608602864199701</v>
      </c>
      <c r="R8" s="12">
        <v>33</v>
      </c>
      <c r="S8" s="11">
        <v>0.84407096087662437</v>
      </c>
      <c r="T8" s="12">
        <v>11</v>
      </c>
      <c r="U8" s="30">
        <v>0.12009944446296228</v>
      </c>
      <c r="V8" s="12">
        <v>12</v>
      </c>
      <c r="X8" s="22" t="s">
        <v>404</v>
      </c>
      <c r="Y8" s="9">
        <f>SUM(Nurse[RN DON Hours])</f>
        <v>461.0235555555555</v>
      </c>
      <c r="Z8" s="14">
        <f>Category[[#This Row],[State Total]]/Y3</f>
        <v>2.777401009606309E-2</v>
      </c>
      <c r="AA8" s="10">
        <f>Category[[#This Row],[State Total]]/D9</f>
        <v>4.0512385484641492E-4</v>
      </c>
      <c r="AB8" s="20"/>
      <c r="AC8" s="20"/>
      <c r="AD8" s="20"/>
      <c r="AE8" s="20"/>
      <c r="AF8" s="20"/>
      <c r="AG8" s="20"/>
    </row>
    <row r="9" spans="2:33" ht="15" customHeight="1" x14ac:dyDescent="0.25">
      <c r="B9" s="24" t="s">
        <v>405</v>
      </c>
      <c r="C9" s="25">
        <f>SUM(Nurse[MDS Census])</f>
        <v>4648.6333333333323</v>
      </c>
      <c r="D9" s="25">
        <v>1137981.755555551</v>
      </c>
      <c r="F9" s="5">
        <v>7</v>
      </c>
      <c r="G9" s="9">
        <v>75220.511111111104</v>
      </c>
      <c r="H9" s="10">
        <v>3.4625035872307905</v>
      </c>
      <c r="I9" s="9">
        <v>9</v>
      </c>
      <c r="J9" s="11">
        <v>0.5754256167717845</v>
      </c>
      <c r="K9" s="9">
        <v>8</v>
      </c>
      <c r="L9" s="30">
        <v>0.10630393346411013</v>
      </c>
      <c r="M9" s="9">
        <v>5</v>
      </c>
      <c r="O9" t="s">
        <v>338</v>
      </c>
      <c r="P9" s="9">
        <v>18939.155555555557</v>
      </c>
      <c r="Q9" s="10">
        <v>3.5327644550619404</v>
      </c>
      <c r="R9" s="12">
        <v>40</v>
      </c>
      <c r="S9" s="11">
        <v>0.65219798606531798</v>
      </c>
      <c r="T9" s="12">
        <v>28</v>
      </c>
      <c r="U9" s="30">
        <v>6.2207938320487134E-2</v>
      </c>
      <c r="V9" s="12">
        <v>43</v>
      </c>
      <c r="X9" s="13" t="s">
        <v>406</v>
      </c>
      <c r="Y9" s="9">
        <f>SUM(Nurse[Total LPN Hours (w/ Admin)])</f>
        <v>2175.5736666666658</v>
      </c>
      <c r="Z9" s="14">
        <f>Category[[#This Row],[State Total]]/Y3</f>
        <v>0.13106576498008798</v>
      </c>
      <c r="AA9" s="10">
        <f>Category[[#This Row],[State Total]]/D9</f>
        <v>1.911782553670707E-3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340</v>
      </c>
      <c r="P10" s="9">
        <v>1995.3555555555556</v>
      </c>
      <c r="Q10" s="10">
        <v>3.6311877025537078</v>
      </c>
      <c r="R10" s="12">
        <v>29</v>
      </c>
      <c r="S10" s="11">
        <v>1.0242601151563075</v>
      </c>
      <c r="T10" s="12">
        <v>6</v>
      </c>
      <c r="U10" s="30">
        <v>2.0791633501174179E-2</v>
      </c>
      <c r="V10" s="12">
        <v>51</v>
      </c>
      <c r="X10" s="22" t="s">
        <v>407</v>
      </c>
      <c r="Y10" s="9">
        <f>SUM(Nurse[LPN Hours (excl. Admin)])</f>
        <v>2114.2026666666657</v>
      </c>
      <c r="Z10" s="14">
        <f>Category[[#This Row],[State Total]]/Y3</f>
        <v>0.12736851621033377</v>
      </c>
      <c r="AA10" s="10">
        <f>Category[[#This Row],[State Total]]/D9</f>
        <v>1.857852866573009E-3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339</v>
      </c>
      <c r="P11" s="9">
        <v>3466.344444444444</v>
      </c>
      <c r="Q11" s="10">
        <v>4.0400154822082825</v>
      </c>
      <c r="R11" s="12">
        <v>12</v>
      </c>
      <c r="S11" s="11">
        <v>0.93927759310961634</v>
      </c>
      <c r="T11" s="12">
        <v>8</v>
      </c>
      <c r="U11" s="30">
        <v>9.6508608476128244E-2</v>
      </c>
      <c r="V11" s="12">
        <v>26</v>
      </c>
      <c r="X11" s="22" t="s">
        <v>408</v>
      </c>
      <c r="Y11" s="9">
        <f>SUM(Nurse[LPN Admin Hours])</f>
        <v>61.371000000000009</v>
      </c>
      <c r="Z11" s="14">
        <f>Category[[#This Row],[State Total]]/Y3</f>
        <v>3.6972487697542076E-3</v>
      </c>
      <c r="AA11" s="10">
        <f>Category[[#This Row],[State Total]]/D9</f>
        <v>5.3929687097698079E-5</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341</v>
      </c>
      <c r="P12" s="9">
        <v>66243.377777777816</v>
      </c>
      <c r="Q12" s="10">
        <v>4.0475484157410087</v>
      </c>
      <c r="R12" s="12">
        <v>10</v>
      </c>
      <c r="S12" s="11">
        <v>0.64545731195940048</v>
      </c>
      <c r="T12" s="12">
        <v>30</v>
      </c>
      <c r="U12" s="30">
        <v>0.11186683571267629</v>
      </c>
      <c r="V12" s="12">
        <v>16</v>
      </c>
      <c r="X12" s="13" t="s">
        <v>409</v>
      </c>
      <c r="Y12" s="9">
        <f>SUM(Nurse[Total CNA, NA TR, Med Aide/Tech Hours])</f>
        <v>10510.203333333333</v>
      </c>
      <c r="Z12" s="14">
        <f>Category[[#This Row],[State Total]]/Y3</f>
        <v>0.63317912929613707</v>
      </c>
      <c r="AA12" s="10">
        <f>Category[[#This Row],[State Total]]/D9</f>
        <v>9.2358276237938103E-3</v>
      </c>
      <c r="AB12" s="20"/>
      <c r="AC12" s="20"/>
      <c r="AD12" s="20"/>
      <c r="AE12" s="20"/>
      <c r="AF12" s="20"/>
      <c r="AG12" s="20"/>
    </row>
    <row r="13" spans="2:33" ht="15" customHeight="1" x14ac:dyDescent="0.25">
      <c r="I13" s="9"/>
      <c r="J13" s="9"/>
      <c r="K13" s="9"/>
      <c r="L13" s="9"/>
      <c r="M13" s="9"/>
      <c r="O13" t="s">
        <v>342</v>
      </c>
      <c r="P13" s="9">
        <v>26792.522222222229</v>
      </c>
      <c r="Q13" s="10">
        <v>3.3340848130510681</v>
      </c>
      <c r="R13" s="12">
        <v>47</v>
      </c>
      <c r="S13" s="11">
        <v>0.40397606794930702</v>
      </c>
      <c r="T13" s="12">
        <v>46</v>
      </c>
      <c r="U13" s="30">
        <v>0.10382108270128565</v>
      </c>
      <c r="V13" s="12">
        <v>22</v>
      </c>
      <c r="X13" s="22" t="s">
        <v>410</v>
      </c>
      <c r="Y13" s="9">
        <f>SUM(Nurse[CNA Hours])</f>
        <v>9175.7163333333338</v>
      </c>
      <c r="Z13" s="14">
        <f>Category[[#This Row],[State Total]]/Y3</f>
        <v>0.5527839847001067</v>
      </c>
      <c r="AA13" s="10">
        <f>Category[[#This Row],[State Total]]/D9</f>
        <v>8.0631488936778635E-3</v>
      </c>
      <c r="AB13" s="20"/>
      <c r="AC13" s="20"/>
      <c r="AD13" s="20"/>
      <c r="AE13" s="20"/>
      <c r="AF13" s="20"/>
      <c r="AG13" s="20"/>
    </row>
    <row r="14" spans="2:33" ht="15" customHeight="1" x14ac:dyDescent="0.25">
      <c r="G14" s="10"/>
      <c r="I14" s="9"/>
      <c r="J14" s="9"/>
      <c r="K14" s="9"/>
      <c r="L14" s="9"/>
      <c r="M14" s="9"/>
      <c r="O14" t="s">
        <v>343</v>
      </c>
      <c r="P14" s="9">
        <v>3182.6222222222227</v>
      </c>
      <c r="Q14" s="10">
        <v>4.4477925609909361</v>
      </c>
      <c r="R14" s="12">
        <v>4</v>
      </c>
      <c r="S14" s="11">
        <v>1.4693429247720258</v>
      </c>
      <c r="T14" s="12">
        <v>2</v>
      </c>
      <c r="U14" s="30">
        <v>4.4632540782262482E-2</v>
      </c>
      <c r="V14" s="12">
        <v>48</v>
      </c>
      <c r="X14" s="22" t="s">
        <v>411</v>
      </c>
      <c r="Y14" s="9">
        <f>SUM(Nurse[NA TR Hours])</f>
        <v>216.72744444444442</v>
      </c>
      <c r="Z14" s="14">
        <f>Category[[#This Row],[State Total]]/Y3</f>
        <v>1.3056578471007402E-2</v>
      </c>
      <c r="AA14" s="10">
        <f>Category[[#This Row],[State Total]]/D9</f>
        <v>1.904489622846724E-4</v>
      </c>
    </row>
    <row r="15" spans="2:33" ht="15" customHeight="1" x14ac:dyDescent="0.25">
      <c r="I15" s="9"/>
      <c r="J15" s="9"/>
      <c r="K15" s="9"/>
      <c r="L15" s="9"/>
      <c r="M15" s="9"/>
      <c r="O15" t="s">
        <v>347</v>
      </c>
      <c r="P15" s="9">
        <v>19943.144444444424</v>
      </c>
      <c r="Q15" s="10">
        <v>3.6351922214428489</v>
      </c>
      <c r="R15" s="12">
        <v>28</v>
      </c>
      <c r="S15" s="11">
        <v>0.69859209764647734</v>
      </c>
      <c r="T15" s="12">
        <v>23</v>
      </c>
      <c r="U15" s="30">
        <v>0.11811421029817698</v>
      </c>
      <c r="V15" s="12">
        <v>13</v>
      </c>
      <c r="X15" s="26" t="s">
        <v>412</v>
      </c>
      <c r="Y15" s="27">
        <f>SUM(Nurse[Med Aide/Tech Hours])</f>
        <v>1117.7595555555552</v>
      </c>
      <c r="Z15" s="14">
        <f>Category[[#This Row],[State Total]]/Y3</f>
        <v>6.7338566125022981E-2</v>
      </c>
      <c r="AA15" s="10">
        <f>Category[[#This Row],[State Total]]/D9</f>
        <v>9.8222976783127452E-4</v>
      </c>
    </row>
    <row r="16" spans="2:33" ht="15" customHeight="1" x14ac:dyDescent="0.25">
      <c r="I16" s="9"/>
      <c r="J16" s="9"/>
      <c r="K16" s="9"/>
      <c r="L16" s="9"/>
      <c r="M16" s="9"/>
      <c r="O16" t="s">
        <v>344</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345</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346</v>
      </c>
      <c r="P18" s="9">
        <v>33971.28888888895</v>
      </c>
      <c r="Q18" s="10">
        <v>3.4103972406764318</v>
      </c>
      <c r="R18" s="12">
        <v>45</v>
      </c>
      <c r="S18" s="11">
        <v>0.56801137300256033</v>
      </c>
      <c r="T18" s="12">
        <v>37</v>
      </c>
      <c r="U18" s="30">
        <v>9.4044956305848859E-2</v>
      </c>
      <c r="V18" s="12">
        <v>29</v>
      </c>
      <c r="X18" s="5" t="s">
        <v>413</v>
      </c>
      <c r="Y18" s="5" t="s">
        <v>537</v>
      </c>
    </row>
    <row r="19" spans="9:27" ht="15" customHeight="1" x14ac:dyDescent="0.25">
      <c r="O19" t="s">
        <v>348</v>
      </c>
      <c r="P19" s="9">
        <v>14539.022222222233</v>
      </c>
      <c r="Q19" s="10">
        <v>3.7830361127754224</v>
      </c>
      <c r="R19" s="12">
        <v>22</v>
      </c>
      <c r="S19" s="11">
        <v>0.66929399195421835</v>
      </c>
      <c r="T19" s="12">
        <v>26</v>
      </c>
      <c r="U19" s="30">
        <v>0.10640719510586769</v>
      </c>
      <c r="V19" s="12">
        <v>20</v>
      </c>
      <c r="X19" s="5" t="s">
        <v>414</v>
      </c>
      <c r="Y19" s="9">
        <f>SUM(Nurse[RN Hours Contract (excl. Admin, DON)])</f>
        <v>126.57666666666667</v>
      </c>
    </row>
    <row r="20" spans="9:27" ht="15" customHeight="1" x14ac:dyDescent="0.25">
      <c r="O20" t="s">
        <v>349</v>
      </c>
      <c r="P20" s="9">
        <v>19903.311111111125</v>
      </c>
      <c r="Q20" s="10">
        <v>3.6214136062229723</v>
      </c>
      <c r="R20" s="12">
        <v>31</v>
      </c>
      <c r="S20" s="11">
        <v>0.63213508305150701</v>
      </c>
      <c r="T20" s="12">
        <v>34</v>
      </c>
      <c r="U20" s="30">
        <v>0.1026357196584672</v>
      </c>
      <c r="V20" s="12">
        <v>23</v>
      </c>
      <c r="X20" s="5" t="s">
        <v>415</v>
      </c>
      <c r="Y20" s="9">
        <f>SUM(Nurse[RN Admin Hours Contract])</f>
        <v>0.91377777777777602</v>
      </c>
      <c r="AA20" s="9"/>
    </row>
    <row r="21" spans="9:27" ht="15" customHeight="1" x14ac:dyDescent="0.25">
      <c r="O21" t="s">
        <v>350</v>
      </c>
      <c r="P21" s="9">
        <v>21850.977777777804</v>
      </c>
      <c r="Q21" s="10">
        <v>3.3855345807052606</v>
      </c>
      <c r="R21" s="12">
        <v>46</v>
      </c>
      <c r="S21" s="11">
        <v>0.23443491468472266</v>
      </c>
      <c r="T21" s="12">
        <v>51</v>
      </c>
      <c r="U21" s="30">
        <v>7.876193237857794E-2</v>
      </c>
      <c r="V21" s="12">
        <v>38</v>
      </c>
      <c r="X21" s="5" t="s">
        <v>416</v>
      </c>
      <c r="Y21" s="9">
        <f>SUM(Nurse[RN DON Hours Contract])</f>
        <v>8.8222222222222229</v>
      </c>
    </row>
    <row r="22" spans="9:27" ht="15" customHeight="1" x14ac:dyDescent="0.25">
      <c r="O22" t="s">
        <v>353</v>
      </c>
      <c r="P22" s="9">
        <v>31441.377777777765</v>
      </c>
      <c r="Q22" s="10">
        <v>3.612648449106699</v>
      </c>
      <c r="R22" s="12">
        <v>32</v>
      </c>
      <c r="S22" s="11">
        <v>0.64042077248523221</v>
      </c>
      <c r="T22" s="12">
        <v>31</v>
      </c>
      <c r="U22" s="30">
        <v>9.1118562469651498E-2</v>
      </c>
      <c r="V22" s="12">
        <v>30</v>
      </c>
      <c r="X22" s="5" t="s">
        <v>417</v>
      </c>
      <c r="Y22" s="9">
        <f>SUM(Nurse[LPN Hours Contract (excl. Admin)])</f>
        <v>201.70933333333335</v>
      </c>
    </row>
    <row r="23" spans="9:27" ht="15" customHeight="1" x14ac:dyDescent="0.25">
      <c r="O23" t="s">
        <v>352</v>
      </c>
      <c r="P23" s="9">
        <v>21280.533333333344</v>
      </c>
      <c r="Q23" s="10">
        <v>3.7019066773597968</v>
      </c>
      <c r="R23" s="12">
        <v>23</v>
      </c>
      <c r="S23" s="11">
        <v>0.75533815986232589</v>
      </c>
      <c r="T23" s="12">
        <v>16</v>
      </c>
      <c r="U23" s="30">
        <v>0.13465961777276614</v>
      </c>
      <c r="V23" s="12">
        <v>7</v>
      </c>
      <c r="X23" s="5" t="s">
        <v>418</v>
      </c>
      <c r="Y23" s="9">
        <f>SUM(Nurse[LPN Admin Hours Contract])</f>
        <v>3.5869999999999997</v>
      </c>
    </row>
    <row r="24" spans="9:27" ht="15" customHeight="1" x14ac:dyDescent="0.25">
      <c r="O24" t="s">
        <v>351</v>
      </c>
      <c r="P24" s="9">
        <v>4669.8666666666668</v>
      </c>
      <c r="Q24" s="10">
        <v>4.3362414344449514</v>
      </c>
      <c r="R24" s="12">
        <v>5</v>
      </c>
      <c r="S24" s="11">
        <v>1.0474073968326478</v>
      </c>
      <c r="T24" s="12">
        <v>4</v>
      </c>
      <c r="U24" s="30">
        <v>0.1764471116960461</v>
      </c>
      <c r="V24" s="12">
        <v>2</v>
      </c>
      <c r="X24" s="5" t="s">
        <v>419</v>
      </c>
      <c r="Y24" s="9">
        <f>SUM(Nurse[CNA Hours Contract])</f>
        <v>733.24022222222254</v>
      </c>
    </row>
    <row r="25" spans="9:27" ht="15" customHeight="1" x14ac:dyDescent="0.25">
      <c r="O25" t="s">
        <v>354</v>
      </c>
      <c r="P25" s="9">
        <v>31828.177777777779</v>
      </c>
      <c r="Q25" s="10">
        <v>3.7844598008193975</v>
      </c>
      <c r="R25" s="12">
        <v>21</v>
      </c>
      <c r="S25" s="11">
        <v>0.6969405690834396</v>
      </c>
      <c r="T25" s="12">
        <v>24</v>
      </c>
      <c r="U25" s="30">
        <v>8.3478585199017852E-2</v>
      </c>
      <c r="V25" s="12">
        <v>35</v>
      </c>
      <c r="X25" s="5" t="s">
        <v>420</v>
      </c>
      <c r="Y25" s="9">
        <f>SUM(Nurse[NA TR Hours Contract])</f>
        <v>0</v>
      </c>
    </row>
    <row r="26" spans="9:27" ht="15" customHeight="1" x14ac:dyDescent="0.25">
      <c r="O26" t="s">
        <v>355</v>
      </c>
      <c r="P26" s="9">
        <v>19703.922222222227</v>
      </c>
      <c r="Q26" s="10">
        <v>4.1595973672472448</v>
      </c>
      <c r="R26" s="12">
        <v>6</v>
      </c>
      <c r="S26" s="11">
        <v>1.0329733392054474</v>
      </c>
      <c r="T26" s="12">
        <v>5</v>
      </c>
      <c r="U26" s="30">
        <v>6.6358337756642433E-2</v>
      </c>
      <c r="V26" s="12">
        <v>41</v>
      </c>
      <c r="X26" s="5" t="s">
        <v>421</v>
      </c>
      <c r="Y26" s="9">
        <f>SUM(Nurse[Med Aide/Tech Hours Contract])</f>
        <v>10.166444444444444</v>
      </c>
    </row>
    <row r="27" spans="9:27" ht="15" customHeight="1" x14ac:dyDescent="0.25">
      <c r="O27" t="s">
        <v>357</v>
      </c>
      <c r="P27" s="9">
        <v>31408.444444444438</v>
      </c>
      <c r="Q27" s="10">
        <v>3.0728472986741018</v>
      </c>
      <c r="R27" s="12">
        <v>50</v>
      </c>
      <c r="S27" s="11">
        <v>0.40359808402552727</v>
      </c>
      <c r="T27" s="12">
        <v>47</v>
      </c>
      <c r="U27" s="30">
        <v>9.531767465274292E-2</v>
      </c>
      <c r="V27" s="12">
        <v>28</v>
      </c>
      <c r="X27" s="5" t="s">
        <v>422</v>
      </c>
      <c r="Y27" s="9">
        <f>SUM(Nurse[Total Contract Hours])</f>
        <v>1085.0156666666669</v>
      </c>
    </row>
    <row r="28" spans="9:27" ht="15" customHeight="1" x14ac:dyDescent="0.25">
      <c r="O28" t="s">
        <v>356</v>
      </c>
      <c r="P28" s="9">
        <v>13539.144444444451</v>
      </c>
      <c r="Q28" s="10">
        <v>3.8714198008572667</v>
      </c>
      <c r="R28" s="12">
        <v>16</v>
      </c>
      <c r="S28" s="11">
        <v>0.53560995565943359</v>
      </c>
      <c r="T28" s="12">
        <v>41</v>
      </c>
      <c r="U28" s="30">
        <v>0.10681777824095051</v>
      </c>
      <c r="V28" s="12">
        <v>18</v>
      </c>
      <c r="X28" s="5" t="s">
        <v>423</v>
      </c>
      <c r="Y28" s="9">
        <f>SUM(Nurse[Total Nurse Staff Hours])</f>
        <v>16599.099444444455</v>
      </c>
    </row>
    <row r="29" spans="9:27" ht="15" customHeight="1" x14ac:dyDescent="0.25">
      <c r="O29" t="s">
        <v>358</v>
      </c>
      <c r="P29" s="9">
        <v>3092.2666666666673</v>
      </c>
      <c r="Q29" s="10">
        <v>3.7017095693917428</v>
      </c>
      <c r="R29" s="12">
        <v>24</v>
      </c>
      <c r="S29" s="11">
        <v>0.83524200155225914</v>
      </c>
      <c r="T29" s="12">
        <v>14</v>
      </c>
      <c r="U29" s="30">
        <v>0.15404402121381064</v>
      </c>
      <c r="V29" s="12">
        <v>3</v>
      </c>
      <c r="X29" s="5" t="s">
        <v>424</v>
      </c>
      <c r="Y29" s="28">
        <f>Y27/Y28</f>
        <v>6.5365935682119805E-2</v>
      </c>
    </row>
    <row r="30" spans="9:27" ht="15" customHeight="1" x14ac:dyDescent="0.25">
      <c r="O30" t="s">
        <v>365</v>
      </c>
      <c r="P30" s="9">
        <v>31580.033333333373</v>
      </c>
      <c r="Q30" s="10">
        <v>3.4683107716092008</v>
      </c>
      <c r="R30" s="12">
        <v>41</v>
      </c>
      <c r="S30" s="11">
        <v>0.50992706361931184</v>
      </c>
      <c r="T30" s="12">
        <v>44</v>
      </c>
      <c r="U30" s="30">
        <v>0.15179285834331796</v>
      </c>
      <c r="V30" s="12">
        <v>4</v>
      </c>
    </row>
    <row r="31" spans="9:27" ht="15" customHeight="1" x14ac:dyDescent="0.25">
      <c r="O31" t="s">
        <v>366</v>
      </c>
      <c r="P31" s="9">
        <v>4496.5</v>
      </c>
      <c r="Q31" s="10">
        <v>4.4839297725391347</v>
      </c>
      <c r="R31" s="12">
        <v>3</v>
      </c>
      <c r="S31" s="11">
        <v>0.84335767325203514</v>
      </c>
      <c r="T31" s="12">
        <v>12</v>
      </c>
      <c r="U31" s="30">
        <v>0.1363681678426896</v>
      </c>
      <c r="V31" s="12">
        <v>6</v>
      </c>
      <c r="Y31" s="9"/>
    </row>
    <row r="32" spans="9:27" ht="15" customHeight="1" x14ac:dyDescent="0.25">
      <c r="O32" t="s">
        <v>359</v>
      </c>
      <c r="P32" s="9">
        <v>9329.8999999999942</v>
      </c>
      <c r="Q32" s="10">
        <v>3.9056288086927231</v>
      </c>
      <c r="R32" s="12">
        <v>15</v>
      </c>
      <c r="S32" s="11">
        <v>0.7443185528962446</v>
      </c>
      <c r="T32" s="12">
        <v>18</v>
      </c>
      <c r="U32" s="30">
        <v>0.11174944138799575</v>
      </c>
      <c r="V32" s="12">
        <v>17</v>
      </c>
    </row>
    <row r="33" spans="15:27" ht="15" customHeight="1" x14ac:dyDescent="0.25">
      <c r="O33" t="s">
        <v>361</v>
      </c>
      <c r="P33" s="9">
        <v>5365.7111111111117</v>
      </c>
      <c r="Q33" s="10">
        <v>3.8162251042628679</v>
      </c>
      <c r="R33" s="12">
        <v>20</v>
      </c>
      <c r="S33" s="11">
        <v>0.73197927581308475</v>
      </c>
      <c r="T33" s="12">
        <v>20</v>
      </c>
      <c r="U33" s="30">
        <v>8.9797522397923935E-2</v>
      </c>
      <c r="V33" s="12">
        <v>33</v>
      </c>
      <c r="X33" s="5" t="s">
        <v>390</v>
      </c>
      <c r="Y33" s="6" t="s">
        <v>392</v>
      </c>
    </row>
    <row r="34" spans="15:27" ht="15" customHeight="1" x14ac:dyDescent="0.25">
      <c r="O34" t="s">
        <v>362</v>
      </c>
      <c r="P34" s="9">
        <v>37460.744444444455</v>
      </c>
      <c r="Q34" s="10">
        <v>3.6413362995989567</v>
      </c>
      <c r="R34" s="12">
        <v>27</v>
      </c>
      <c r="S34" s="11">
        <v>0.66883166289333307</v>
      </c>
      <c r="T34" s="12">
        <v>27</v>
      </c>
      <c r="U34" s="30">
        <v>0.12463542513544852</v>
      </c>
      <c r="V34" s="12">
        <v>10</v>
      </c>
      <c r="X34" s="50" t="s">
        <v>425</v>
      </c>
      <c r="Y34" s="10">
        <f>SUM(Nurse[Total Nurse Staff Hours])/SUM(Nurse[MDS Census])</f>
        <v>3.5707482724910817</v>
      </c>
    </row>
    <row r="35" spans="15:27" ht="15" customHeight="1" x14ac:dyDescent="0.25">
      <c r="O35" t="s">
        <v>363</v>
      </c>
      <c r="P35" s="9">
        <v>4885.844444444444</v>
      </c>
      <c r="Q35" s="10">
        <v>3.430016965110092</v>
      </c>
      <c r="R35" s="12">
        <v>43</v>
      </c>
      <c r="S35" s="11">
        <v>0.6266838440301461</v>
      </c>
      <c r="T35" s="12">
        <v>35</v>
      </c>
      <c r="U35" s="30">
        <v>0.12207197523643744</v>
      </c>
      <c r="V35" s="12">
        <v>11</v>
      </c>
      <c r="X35" s="9" t="s">
        <v>426</v>
      </c>
      <c r="Y35" s="18">
        <f>SUM(Nurse[Total RN Hours (w/ Admin, DON)])/SUM(Nurse[MDS Census])</f>
        <v>0.84182213649411886</v>
      </c>
    </row>
    <row r="36" spans="15:27" ht="15" customHeight="1" x14ac:dyDescent="0.25">
      <c r="O36" t="s">
        <v>360</v>
      </c>
      <c r="P36" s="9">
        <v>4987.2666666666664</v>
      </c>
      <c r="Q36" s="10">
        <v>3.9056977770054404</v>
      </c>
      <c r="R36" s="12">
        <v>14</v>
      </c>
      <c r="S36" s="11">
        <v>0.7421679209720754</v>
      </c>
      <c r="T36" s="12">
        <v>19</v>
      </c>
      <c r="U36" s="30">
        <v>7.9975097885413154E-2</v>
      </c>
      <c r="V36" s="12">
        <v>37</v>
      </c>
      <c r="X36" s="9" t="s">
        <v>427</v>
      </c>
      <c r="Y36" s="18">
        <f>SUM(Nurse[Total LPN Hours (w/ Admin)])/SUM(Nurse[MDS Census])</f>
        <v>0.46800285388537122</v>
      </c>
    </row>
    <row r="37" spans="15:27" ht="15" customHeight="1" x14ac:dyDescent="0.25">
      <c r="O37" t="s">
        <v>364</v>
      </c>
      <c r="P37" s="9">
        <v>92388.255555555588</v>
      </c>
      <c r="Q37" s="10">
        <v>3.4130274230382516</v>
      </c>
      <c r="R37" s="12">
        <v>44</v>
      </c>
      <c r="S37" s="11">
        <v>0.62277743936428642</v>
      </c>
      <c r="T37" s="12">
        <v>36</v>
      </c>
      <c r="U37" s="30">
        <v>0.12676177749909556</v>
      </c>
      <c r="V37" s="12">
        <v>8</v>
      </c>
      <c r="X37" s="9" t="s">
        <v>428</v>
      </c>
      <c r="Y37" s="18">
        <f>SUM(Nurse[Total CNA, NA TR, Med Aide/Tech Hours])/SUM(Nurse[MDS Census])</f>
        <v>2.2609232821115888</v>
      </c>
      <c r="AA37" s="10"/>
    </row>
    <row r="38" spans="15:27" ht="15" customHeight="1" x14ac:dyDescent="0.25">
      <c r="O38" t="s">
        <v>367</v>
      </c>
      <c r="P38" s="9">
        <v>63300.822222222116</v>
      </c>
      <c r="Q38" s="10">
        <v>3.4499657561056791</v>
      </c>
      <c r="R38" s="12">
        <v>42</v>
      </c>
      <c r="S38" s="11">
        <v>0.56644055527451564</v>
      </c>
      <c r="T38" s="12">
        <v>38</v>
      </c>
      <c r="U38" s="30">
        <v>0.11426020867290131</v>
      </c>
      <c r="V38" s="12">
        <v>14</v>
      </c>
    </row>
    <row r="39" spans="15:27" ht="15" customHeight="1" x14ac:dyDescent="0.25">
      <c r="O39" t="s">
        <v>368</v>
      </c>
      <c r="P39" s="9">
        <v>15008.399999999994</v>
      </c>
      <c r="Q39" s="10">
        <v>3.6774995113847346</v>
      </c>
      <c r="R39" s="12">
        <v>25</v>
      </c>
      <c r="S39" s="11">
        <v>0.34457592637012174</v>
      </c>
      <c r="T39" s="12">
        <v>50</v>
      </c>
      <c r="U39" s="30">
        <v>5.8758763905221979E-2</v>
      </c>
      <c r="V39" s="12">
        <v>44</v>
      </c>
    </row>
    <row r="40" spans="15:27" ht="15" customHeight="1" x14ac:dyDescent="0.25">
      <c r="O40" t="s">
        <v>369</v>
      </c>
      <c r="P40" s="9">
        <v>6114.1222222222214</v>
      </c>
      <c r="Q40" s="10">
        <v>4.8794973931026719</v>
      </c>
      <c r="R40" s="12">
        <v>2</v>
      </c>
      <c r="S40" s="11">
        <v>0.70236496199145571</v>
      </c>
      <c r="T40" s="12">
        <v>22</v>
      </c>
      <c r="U40" s="30">
        <v>0.12607208269299203</v>
      </c>
      <c r="V40" s="12">
        <v>9</v>
      </c>
    </row>
    <row r="41" spans="15:27" ht="15" customHeight="1" x14ac:dyDescent="0.25">
      <c r="O41" t="s">
        <v>370</v>
      </c>
      <c r="P41" s="9">
        <v>64129.100000000064</v>
      </c>
      <c r="Q41" s="10">
        <v>3.5513666269377713</v>
      </c>
      <c r="R41" s="12">
        <v>39</v>
      </c>
      <c r="S41" s="11">
        <v>0.69262959665216972</v>
      </c>
      <c r="T41" s="12">
        <v>25</v>
      </c>
      <c r="U41" s="30">
        <v>0.14341731835489568</v>
      </c>
      <c r="V41" s="12">
        <v>5</v>
      </c>
    </row>
    <row r="42" spans="15:27" ht="15" customHeight="1" x14ac:dyDescent="0.25">
      <c r="O42" t="s">
        <v>371</v>
      </c>
      <c r="P42" s="9">
        <v>6509.5222222222219</v>
      </c>
      <c r="Q42" s="10">
        <v>3.5910978276268777</v>
      </c>
      <c r="R42" s="12">
        <v>35</v>
      </c>
      <c r="S42" s="11">
        <v>0.75295208557719706</v>
      </c>
      <c r="T42" s="12">
        <v>17</v>
      </c>
      <c r="U42" s="30">
        <v>9.0587839608705881E-2</v>
      </c>
      <c r="V42" s="12">
        <v>31</v>
      </c>
    </row>
    <row r="43" spans="15:27" ht="15" customHeight="1" x14ac:dyDescent="0.25">
      <c r="O43" t="s">
        <v>372</v>
      </c>
      <c r="P43" s="9">
        <v>15186.211111111117</v>
      </c>
      <c r="Q43" s="10">
        <v>3.6276710817342326</v>
      </c>
      <c r="R43" s="12">
        <v>30</v>
      </c>
      <c r="S43" s="11">
        <v>0.52269220835567909</v>
      </c>
      <c r="T43" s="12">
        <v>43</v>
      </c>
      <c r="U43" s="30">
        <v>9.6755928483920478E-2</v>
      </c>
      <c r="V43" s="12">
        <v>25</v>
      </c>
    </row>
    <row r="44" spans="15:27" ht="15" customHeight="1" x14ac:dyDescent="0.25">
      <c r="O44" t="s">
        <v>373</v>
      </c>
      <c r="P44" s="9">
        <v>4648.6333333333323</v>
      </c>
      <c r="Q44" s="10">
        <v>3.5707482724910817</v>
      </c>
      <c r="R44" s="12">
        <v>38</v>
      </c>
      <c r="S44" s="11">
        <v>0.84182213649411886</v>
      </c>
      <c r="T44" s="12">
        <v>13</v>
      </c>
      <c r="U44" s="30">
        <v>6.5365935682119805E-2</v>
      </c>
      <c r="V44" s="12">
        <v>42</v>
      </c>
    </row>
    <row r="45" spans="15:27" ht="15" customHeight="1" x14ac:dyDescent="0.25">
      <c r="O45" t="s">
        <v>374</v>
      </c>
      <c r="P45" s="9">
        <v>23759.777777777777</v>
      </c>
      <c r="Q45" s="10">
        <v>3.5906221953067243</v>
      </c>
      <c r="R45" s="12">
        <v>36</v>
      </c>
      <c r="S45" s="11">
        <v>0.52958315640812159</v>
      </c>
      <c r="T45" s="12">
        <v>42</v>
      </c>
      <c r="U45" s="30">
        <v>0.10641439767292675</v>
      </c>
      <c r="V45" s="12">
        <v>19</v>
      </c>
    </row>
    <row r="46" spans="15:27" ht="15" customHeight="1" x14ac:dyDescent="0.25">
      <c r="O46" t="s">
        <v>375</v>
      </c>
      <c r="P46" s="9">
        <v>80576.922222222172</v>
      </c>
      <c r="Q46" s="10">
        <v>3.2954340993416555</v>
      </c>
      <c r="R46" s="12">
        <v>49</v>
      </c>
      <c r="S46" s="11">
        <v>0.35478505770124719</v>
      </c>
      <c r="T46" s="12">
        <v>49</v>
      </c>
      <c r="U46" s="30">
        <v>6.9443172093357111E-2</v>
      </c>
      <c r="V46" s="12">
        <v>40</v>
      </c>
    </row>
    <row r="47" spans="15:27" ht="15" customHeight="1" x14ac:dyDescent="0.25">
      <c r="O47" t="s">
        <v>376</v>
      </c>
      <c r="P47" s="9">
        <v>5266.666666666667</v>
      </c>
      <c r="Q47" s="10">
        <v>3.9413782067510534</v>
      </c>
      <c r="R47" s="12">
        <v>13</v>
      </c>
      <c r="S47" s="11">
        <v>1.1104552742616027</v>
      </c>
      <c r="T47" s="12">
        <v>3</v>
      </c>
      <c r="U47" s="30">
        <v>0.11206664857915286</v>
      </c>
      <c r="V47" s="12">
        <v>15</v>
      </c>
    </row>
    <row r="48" spans="15:27" ht="15" customHeight="1" x14ac:dyDescent="0.25">
      <c r="O48" t="s">
        <v>378</v>
      </c>
      <c r="P48" s="9">
        <v>25625.711111111112</v>
      </c>
      <c r="Q48" s="10">
        <v>3.3270070380702683</v>
      </c>
      <c r="R48" s="12">
        <v>48</v>
      </c>
      <c r="S48" s="11">
        <v>0.50090903060034342</v>
      </c>
      <c r="T48" s="12">
        <v>45</v>
      </c>
      <c r="U48" s="30">
        <v>0.10524352854397334</v>
      </c>
      <c r="V48" s="12">
        <v>21</v>
      </c>
    </row>
    <row r="49" spans="15:22" ht="15" customHeight="1" x14ac:dyDescent="0.25">
      <c r="O49" t="s">
        <v>377</v>
      </c>
      <c r="P49" s="9">
        <v>2190.2555555555559</v>
      </c>
      <c r="Q49" s="10">
        <v>4.0496505227700457</v>
      </c>
      <c r="R49" s="12">
        <v>9</v>
      </c>
      <c r="S49" s="11">
        <v>0.71222810123628377</v>
      </c>
      <c r="T49" s="12">
        <v>21</v>
      </c>
      <c r="U49" s="30">
        <v>0.25243054667360382</v>
      </c>
      <c r="V49" s="12">
        <v>1</v>
      </c>
    </row>
    <row r="50" spans="15:22" ht="15" customHeight="1" x14ac:dyDescent="0.25">
      <c r="O50" t="s">
        <v>379</v>
      </c>
      <c r="P50" s="9">
        <v>11890.588888888882</v>
      </c>
      <c r="Q50" s="10">
        <v>4.1317546182648659</v>
      </c>
      <c r="R50" s="12">
        <v>8</v>
      </c>
      <c r="S50" s="11">
        <v>0.87754235142077852</v>
      </c>
      <c r="T50" s="12">
        <v>9</v>
      </c>
      <c r="U50" s="30">
        <v>8.1717044851721002E-2</v>
      </c>
      <c r="V50" s="12">
        <v>36</v>
      </c>
    </row>
    <row r="51" spans="15:22" ht="15" customHeight="1" x14ac:dyDescent="0.25">
      <c r="O51" t="s">
        <v>381</v>
      </c>
      <c r="P51" s="9">
        <v>17355.088888888884</v>
      </c>
      <c r="Q51" s="10">
        <v>3.8241929680567601</v>
      </c>
      <c r="R51" s="12">
        <v>18</v>
      </c>
      <c r="S51" s="11">
        <v>0.96725767914374128</v>
      </c>
      <c r="T51" s="12">
        <v>7</v>
      </c>
      <c r="U51" s="30">
        <v>7.2288399533598988E-2</v>
      </c>
      <c r="V51" s="12">
        <v>39</v>
      </c>
    </row>
    <row r="52" spans="15:22" ht="15" customHeight="1" x14ac:dyDescent="0.25">
      <c r="O52" t="s">
        <v>380</v>
      </c>
      <c r="P52" s="9">
        <v>8780.2888888888938</v>
      </c>
      <c r="Q52" s="10">
        <v>3.6458059339986262</v>
      </c>
      <c r="R52" s="12">
        <v>26</v>
      </c>
      <c r="S52" s="11">
        <v>0.6396133764264903</v>
      </c>
      <c r="T52" s="12">
        <v>32</v>
      </c>
      <c r="U52" s="30">
        <v>8.8467653142718011E-2</v>
      </c>
      <c r="V52" s="12">
        <v>34</v>
      </c>
    </row>
    <row r="53" spans="15:22" ht="15" customHeight="1" x14ac:dyDescent="0.25">
      <c r="O53" t="s">
        <v>382</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475</v>
      </c>
      <c r="D2" s="40"/>
    </row>
    <row r="3" spans="2:4" x14ac:dyDescent="0.25">
      <c r="C3" s="41" t="s">
        <v>410</v>
      </c>
      <c r="D3" s="42" t="s">
        <v>476</v>
      </c>
    </row>
    <row r="4" spans="2:4" x14ac:dyDescent="0.25">
      <c r="C4" s="43" t="s">
        <v>392</v>
      </c>
      <c r="D4" s="44" t="s">
        <v>477</v>
      </c>
    </row>
    <row r="5" spans="2:4" x14ac:dyDescent="0.25">
      <c r="C5" s="43" t="s">
        <v>478</v>
      </c>
      <c r="D5" s="44" t="s">
        <v>479</v>
      </c>
    </row>
    <row r="6" spans="2:4" ht="15.6" customHeight="1" x14ac:dyDescent="0.25">
      <c r="C6" s="43" t="s">
        <v>412</v>
      </c>
      <c r="D6" s="44" t="s">
        <v>480</v>
      </c>
    </row>
    <row r="7" spans="2:4" ht="15.6" customHeight="1" x14ac:dyDescent="0.25">
      <c r="C7" s="43" t="s">
        <v>411</v>
      </c>
      <c r="D7" s="44" t="s">
        <v>481</v>
      </c>
    </row>
    <row r="8" spans="2:4" x14ac:dyDescent="0.25">
      <c r="C8" s="43" t="s">
        <v>482</v>
      </c>
      <c r="D8" s="44" t="s">
        <v>483</v>
      </c>
    </row>
    <row r="9" spans="2:4" x14ac:dyDescent="0.25">
      <c r="C9" s="45" t="s">
        <v>484</v>
      </c>
      <c r="D9" s="43" t="s">
        <v>485</v>
      </c>
    </row>
    <row r="10" spans="2:4" x14ac:dyDescent="0.25">
      <c r="B10" s="46"/>
      <c r="C10" s="43" t="s">
        <v>486</v>
      </c>
      <c r="D10" s="44" t="s">
        <v>487</v>
      </c>
    </row>
    <row r="11" spans="2:4" x14ac:dyDescent="0.25">
      <c r="C11" s="43" t="s">
        <v>370</v>
      </c>
      <c r="D11" s="44" t="s">
        <v>488</v>
      </c>
    </row>
    <row r="12" spans="2:4" x14ac:dyDescent="0.25">
      <c r="C12" s="43" t="s">
        <v>489</v>
      </c>
      <c r="D12" s="44" t="s">
        <v>490</v>
      </c>
    </row>
    <row r="13" spans="2:4" x14ac:dyDescent="0.25">
      <c r="C13" s="43" t="s">
        <v>486</v>
      </c>
      <c r="D13" s="44" t="s">
        <v>487</v>
      </c>
    </row>
    <row r="14" spans="2:4" x14ac:dyDescent="0.25">
      <c r="C14" s="43" t="s">
        <v>370</v>
      </c>
      <c r="D14" s="44" t="s">
        <v>491</v>
      </c>
    </row>
    <row r="15" spans="2:4" x14ac:dyDescent="0.25">
      <c r="C15" s="47" t="s">
        <v>489</v>
      </c>
      <c r="D15" s="48" t="s">
        <v>490</v>
      </c>
    </row>
    <row r="17" spans="3:4" ht="23.25" x14ac:dyDescent="0.35">
      <c r="C17" s="39" t="s">
        <v>492</v>
      </c>
      <c r="D17" s="40"/>
    </row>
    <row r="18" spans="3:4" x14ac:dyDescent="0.25">
      <c r="C18" s="43" t="s">
        <v>392</v>
      </c>
      <c r="D18" s="44" t="s">
        <v>493</v>
      </c>
    </row>
    <row r="19" spans="3:4" x14ac:dyDescent="0.25">
      <c r="C19" s="43" t="s">
        <v>425</v>
      </c>
      <c r="D19" s="44" t="s">
        <v>494</v>
      </c>
    </row>
    <row r="20" spans="3:4" x14ac:dyDescent="0.25">
      <c r="C20" s="45" t="s">
        <v>495</v>
      </c>
      <c r="D20" s="43" t="s">
        <v>496</v>
      </c>
    </row>
    <row r="21" spans="3:4" x14ac:dyDescent="0.25">
      <c r="C21" s="43" t="s">
        <v>497</v>
      </c>
      <c r="D21" s="44" t="s">
        <v>498</v>
      </c>
    </row>
    <row r="22" spans="3:4" x14ac:dyDescent="0.25">
      <c r="C22" s="43" t="s">
        <v>499</v>
      </c>
      <c r="D22" s="44" t="s">
        <v>500</v>
      </c>
    </row>
    <row r="23" spans="3:4" x14ac:dyDescent="0.25">
      <c r="C23" s="43" t="s">
        <v>501</v>
      </c>
      <c r="D23" s="44" t="s">
        <v>502</v>
      </c>
    </row>
    <row r="24" spans="3:4" x14ac:dyDescent="0.25">
      <c r="C24" s="43" t="s">
        <v>503</v>
      </c>
      <c r="D24" s="44" t="s">
        <v>504</v>
      </c>
    </row>
    <row r="25" spans="3:4" x14ac:dyDescent="0.25">
      <c r="C25" s="43" t="s">
        <v>398</v>
      </c>
      <c r="D25" s="44" t="s">
        <v>505</v>
      </c>
    </row>
    <row r="26" spans="3:4" x14ac:dyDescent="0.25">
      <c r="C26" s="43" t="s">
        <v>499</v>
      </c>
      <c r="D26" s="44" t="s">
        <v>500</v>
      </c>
    </row>
    <row r="27" spans="3:4" x14ac:dyDescent="0.25">
      <c r="C27" s="43" t="s">
        <v>501</v>
      </c>
      <c r="D27" s="44" t="s">
        <v>502</v>
      </c>
    </row>
    <row r="28" spans="3:4" x14ac:dyDescent="0.25">
      <c r="C28" s="47" t="s">
        <v>503</v>
      </c>
      <c r="D28" s="48" t="s">
        <v>504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2022-08-16T20:21:23Z</dcterms:modified>
</cp:coreProperties>
</file>