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27A25BFD-C7FC-46B8-8136-8E979BC49751}"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Z13" i="5" s="1"/>
  <c r="Y14" i="5"/>
  <c r="Y15" i="5"/>
  <c r="Y19" i="5"/>
  <c r="Y20" i="5"/>
  <c r="Y21" i="5"/>
  <c r="Y22" i="5"/>
  <c r="Y23" i="5"/>
  <c r="Y24" i="5"/>
  <c r="Y25" i="5"/>
  <c r="Y26" i="5"/>
  <c r="Y27" i="5"/>
  <c r="Y28" i="5"/>
  <c r="Z15" i="5" l="1"/>
  <c r="Z14"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<sst xmlns="http://schemas.openxmlformats.org/spreadsheetml/2006/main" count="1315" uniqueCount="362">
  <si>
    <t>295000</t>
  </si>
  <si>
    <t>295001</t>
  </si>
  <si>
    <t>295006</t>
  </si>
  <si>
    <t>295008</t>
  </si>
  <si>
    <t>295011</t>
  </si>
  <si>
    <t>295017</t>
  </si>
  <si>
    <t>295020</t>
  </si>
  <si>
    <t>295021</t>
  </si>
  <si>
    <t>295023</t>
  </si>
  <si>
    <t>295024</t>
  </si>
  <si>
    <t>295026</t>
  </si>
  <si>
    <t>295029</t>
  </si>
  <si>
    <t>295036</t>
  </si>
  <si>
    <t>295037</t>
  </si>
  <si>
    <t>295040</t>
  </si>
  <si>
    <t>295041</t>
  </si>
  <si>
    <t>295043</t>
  </si>
  <si>
    <t>295044</t>
  </si>
  <si>
    <t>295045</t>
  </si>
  <si>
    <t>295046</t>
  </si>
  <si>
    <t>295050</t>
  </si>
  <si>
    <t>295052</t>
  </si>
  <si>
    <t>295055</t>
  </si>
  <si>
    <t>295063</t>
  </si>
  <si>
    <t>295066</t>
  </si>
  <si>
    <t>295067</t>
  </si>
  <si>
    <t>295068</t>
  </si>
  <si>
    <t>295070</t>
  </si>
  <si>
    <t>295071</t>
  </si>
  <si>
    <t>295072</t>
  </si>
  <si>
    <t>295073</t>
  </si>
  <si>
    <t>295075</t>
  </si>
  <si>
    <t>295076</t>
  </si>
  <si>
    <t>295077</t>
  </si>
  <si>
    <t>295078</t>
  </si>
  <si>
    <t>295079</t>
  </si>
  <si>
    <t>295080</t>
  </si>
  <si>
    <t>295081</t>
  </si>
  <si>
    <t>295082</t>
  </si>
  <si>
    <t>295083</t>
  </si>
  <si>
    <t>295085</t>
  </si>
  <si>
    <t>295086</t>
  </si>
  <si>
    <t>295087</t>
  </si>
  <si>
    <t>295088</t>
  </si>
  <si>
    <t>295089</t>
  </si>
  <si>
    <t>295090</t>
  </si>
  <si>
    <t>295092</t>
  </si>
  <si>
    <t>295093</t>
  </si>
  <si>
    <t>295094</t>
  </si>
  <si>
    <t>295095</t>
  </si>
  <si>
    <t>295096</t>
  </si>
  <si>
    <t>295097</t>
  </si>
  <si>
    <t>295098</t>
  </si>
  <si>
    <t>295099</t>
  </si>
  <si>
    <t>295100</t>
  </si>
  <si>
    <t>295102</t>
  </si>
  <si>
    <t>295103</t>
  </si>
  <si>
    <t>295104</t>
  </si>
  <si>
    <t>295105</t>
  </si>
  <si>
    <t>295107</t>
  </si>
  <si>
    <t>29E037</t>
  </si>
  <si>
    <t>MOUNTAIN VIEW CARE CENTER</t>
  </si>
  <si>
    <t>PERSHING GENERAL HOSPITAL SNF</t>
  </si>
  <si>
    <t>LEFA SERAN SNF</t>
  </si>
  <si>
    <t>LAS VEGAS POST ACUTE &amp; REHABILITATION</t>
  </si>
  <si>
    <t>EL JEN CONVALESCENT HOSPITAL AND RETIREMENT CENTER</t>
  </si>
  <si>
    <t>SOUTH LYON MEDICAL CENTER</t>
  </si>
  <si>
    <t>HORIZON HEALTH AND REHABILITATION CENTER</t>
  </si>
  <si>
    <t>ROSEWOOD REHABILITATION CENTER</t>
  </si>
  <si>
    <t>PREMIER HEALTH &amp; REHABILITATION CENTER OF LV, LP</t>
  </si>
  <si>
    <t>CARSON NURSING AND REHABILITATION CENTER</t>
  </si>
  <si>
    <t>HARMONY MANOR SKILLED NURSING FACILITY</t>
  </si>
  <si>
    <t>GROVER C DILS MEDICAL CENTER SNF</t>
  </si>
  <si>
    <t>WHITE PINE CARE CENTER</t>
  </si>
  <si>
    <t>NORTH LAS VEGAS CARE CENTER</t>
  </si>
  <si>
    <t>LAKE MEAD HEALTH AND REHABILITATION CENTER</t>
  </si>
  <si>
    <t>SAINT JOSEPH TRANSITIONAL REHABILITATION CENTER</t>
  </si>
  <si>
    <t>DELMAR GARDENS OF GREEN VALLEY</t>
  </si>
  <si>
    <t>LAKESIDE HEALTH &amp; WELLNESS SUITES</t>
  </si>
  <si>
    <t>HEARTHSTONE OF NORTHERN NEVADA</t>
  </si>
  <si>
    <t>TORREY PINES POST ACUTE AND REHABILITATION</t>
  </si>
  <si>
    <t>BOULDER CITY HOSPITAL SNF</t>
  </si>
  <si>
    <t>LIFE CARE CENTER OF RENO</t>
  </si>
  <si>
    <t>LIFE CARE CENTER OF LAS VEGAS</t>
  </si>
  <si>
    <t>COLLEGE PARK REHABILITATION CENTER</t>
  </si>
  <si>
    <t>BATTLE MOUNTAIN GENERAL HOSPITAL</t>
  </si>
  <si>
    <t>SILVER HILLS HEALTH CARE CENTER</t>
  </si>
  <si>
    <t>ORMSBY POST ACUTE REHAB</t>
  </si>
  <si>
    <t>HIGHLAND MANOR OF MESQUITE</t>
  </si>
  <si>
    <t>MARQUIS PLAZA REGENCY POST ACUTE REHAB</t>
  </si>
  <si>
    <t>TLC CARE CENTER</t>
  </si>
  <si>
    <t>SILVER RIDGE HEALTHCARE CENTER</t>
  </si>
  <si>
    <t>ROYAL SPRINGS HEALTHCARE AND REHAB</t>
  </si>
  <si>
    <t>PAHRUMP HEALTH AND REHABILITATION CENTER</t>
  </si>
  <si>
    <t>LIFE CARE CENTER OF SOUTH LAS VEGAS</t>
  </si>
  <si>
    <t>ALTA SKILLED NURSING AND REHABILITATION CENTER</t>
  </si>
  <si>
    <t>HIGHLAND MANOR OF ELKO</t>
  </si>
  <si>
    <t>MOUNTAIN VIEW HEALTH &amp; REHAB</t>
  </si>
  <si>
    <t>NEVADA STATE VETERANS HOME - BOULDER CITY</t>
  </si>
  <si>
    <t>GARDNERVILLE  HEALTH &amp; REHAB  CENTER</t>
  </si>
  <si>
    <t>THE HEIGHTS OF SUMMERLIN, LLC</t>
  </si>
  <si>
    <t>HIGHLAND MANOR OF FALLON</t>
  </si>
  <si>
    <t>LAS VENTANAS RETIREMENT COMM SNF</t>
  </si>
  <si>
    <t>KINDRED HOSPITAL - LAS VEGAS (FLAMINGO) - SNF/DP</t>
  </si>
  <si>
    <t>WINGFIELD HILLS HEALTH &amp; WELLNESS</t>
  </si>
  <si>
    <t>MARQUIS CARE AT CENTENNIAL HILLS</t>
  </si>
  <si>
    <t>ADVANCED HEALTH CARE OF LAS VEGAS</t>
  </si>
  <si>
    <t>ADVANCED HEALTH CARE OF SUMMERLIN</t>
  </si>
  <si>
    <t>CANYON VISTA POST ACUTE</t>
  </si>
  <si>
    <t>SPANISH HILLS WELLNESS SUITES</t>
  </si>
  <si>
    <t>TRANSITIONAL CARE OF LAS VEGAS, LLC</t>
  </si>
  <si>
    <t>ADVANCED HEALTH CARE OF RENO</t>
  </si>
  <si>
    <t>WELBROOK CENTENNIAL HILLS, LLC</t>
  </si>
  <si>
    <t>SAGE CREEK POST-ACUTE</t>
  </si>
  <si>
    <t>HORIZON RIDGE SKILLED NURSING &amp; REHABILITATION CTR</t>
  </si>
  <si>
    <t>SIERRA RIDGE HEALTH AND WELLNESS SUITES</t>
  </si>
  <si>
    <t>ADVANCED HEALTH CARE OF HENDERSON</t>
  </si>
  <si>
    <t>CAREMERIDIAN LLC, DBA NEURORESTORATIVE</t>
  </si>
  <si>
    <t>CARSON TAHOE TRANSITIONAL REHABILITATION CENTER</t>
  </si>
  <si>
    <t>NORTHERN NEVADA STATE VETERANS HOME</t>
  </si>
  <si>
    <t>ADVANCED HEALTH CARE OF PARADISE</t>
  </si>
  <si>
    <t>MISSION PINES NURSING &amp; REHABILITATION CENTER</t>
  </si>
  <si>
    <t>HAWTHORNE</t>
  </si>
  <si>
    <t>COLLEGE PARK</t>
  </si>
  <si>
    <t>HENDERSON</t>
  </si>
  <si>
    <t>CARSON CITY</t>
  </si>
  <si>
    <t>ELY</t>
  </si>
  <si>
    <t>LOVELOCK</t>
  </si>
  <si>
    <t>LAS VEGAS</t>
  </si>
  <si>
    <t>YERINGTON</t>
  </si>
  <si>
    <t>RENO</t>
  </si>
  <si>
    <t>WINNEMUCCA</t>
  </si>
  <si>
    <t>CALIENTE</t>
  </si>
  <si>
    <t>NORTH LAS VEGAS</t>
  </si>
  <si>
    <t>SPARKS</t>
  </si>
  <si>
    <t>BOULDER CITY</t>
  </si>
  <si>
    <t>BATTLE MOUNTAIN</t>
  </si>
  <si>
    <t>MESQUITE</t>
  </si>
  <si>
    <t>PAHRUMP</t>
  </si>
  <si>
    <t>ELKO</t>
  </si>
  <si>
    <t>GARDNERVILLE</t>
  </si>
  <si>
    <t>FALLON</t>
  </si>
  <si>
    <t>Clark</t>
  </si>
  <si>
    <t>Lincoln</t>
  </si>
  <si>
    <t>Humboldt</t>
  </si>
  <si>
    <t>Douglas</t>
  </si>
  <si>
    <t>Lyon</t>
  </si>
  <si>
    <t>Pershing</t>
  </si>
  <si>
    <t>Mineral</t>
  </si>
  <si>
    <t>Washoe</t>
  </si>
  <si>
    <t>Carson City</t>
  </si>
  <si>
    <t>White Pine</t>
  </si>
  <si>
    <t>Lander</t>
  </si>
  <si>
    <t>Nye</t>
  </si>
  <si>
    <t>Elko</t>
  </si>
  <si>
    <t>Churchill</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</si>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</sst>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62" totalsRowShown="0" headerRowDxfId="136">
  <autoFilter ref="A1:AG62" xr:uid="{F6C3CB19-CE12-4B14-8BE9-BE2DA56924F3}"/>
  <sortState xmlns:xlrd2="http://schemas.microsoft.com/office/spreadsheetml/2017/richdata2" ref="A2:AG62">
    <sortCondition ref="A1:A62"/>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62" totalsRowShown="0" headerRowDxfId="107">
  <autoFilter ref="A1:AN62" xr:uid="{F6C3CB19-CE12-4B14-8BE9-BE2DA56924F3}"/>
  <sortState xmlns:xlrd2="http://schemas.microsoft.com/office/spreadsheetml/2017/richdata2" ref="A2:AN62">
    <sortCondition ref="A1:A62"/>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62" totalsRowShown="0" headerRowDxfId="71">
  <autoFilter ref="A1:AI62" xr:uid="{0BC5ADF1-15D4-4F74-902E-CBC634AC45F1}"/>
  <sortState xmlns:xlrd2="http://schemas.microsoft.com/office/spreadsheetml/2017/richdata2" ref="A2:AI62">
    <sortCondition ref="A1:A62"/>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361"/>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213</v>
      </c>
      <c r="B1" s="29" t="s">
        <v>280</v>
      </c>
      <c r="C1" s="29" t="s">
        <v>281</v>
      </c>
      <c r="D1" s="29" t="s">
        <v>253</v>
      </c>
      <c r="E1" s="29" t="s">
        <v>254</v>
      </c>
      <c r="F1" s="29" t="s">
        <v>209</v>
      </c>
      <c r="G1" s="29" t="s">
        <v>255</v>
      </c>
      <c r="H1" s="29" t="s">
        <v>223</v>
      </c>
      <c r="I1" s="29" t="s">
        <v>256</v>
      </c>
      <c r="J1" s="29" t="s">
        <v>257</v>
      </c>
      <c r="K1" s="29" t="s">
        <v>258</v>
      </c>
      <c r="L1" s="29" t="s">
        <v>259</v>
      </c>
      <c r="M1" s="29" t="s">
        <v>260</v>
      </c>
      <c r="N1" s="29" t="s">
        <v>261</v>
      </c>
      <c r="O1" s="29" t="s">
        <v>262</v>
      </c>
      <c r="P1" s="29" t="s">
        <v>264</v>
      </c>
      <c r="Q1" s="29" t="s">
        <v>263</v>
      </c>
      <c r="R1" s="29" t="s">
        <v>265</v>
      </c>
      <c r="S1" s="29" t="s">
        <v>266</v>
      </c>
      <c r="T1" s="29" t="s">
        <v>267</v>
      </c>
      <c r="U1" s="29" t="s">
        <v>268</v>
      </c>
      <c r="V1" s="29" t="s">
        <v>269</v>
      </c>
      <c r="W1" s="29" t="s">
        <v>270</v>
      </c>
      <c r="X1" s="29" t="s">
        <v>271</v>
      </c>
      <c r="Y1" s="29" t="s">
        <v>272</v>
      </c>
      <c r="Z1" s="29" t="s">
        <v>273</v>
      </c>
      <c r="AA1" s="29" t="s">
        <v>274</v>
      </c>
      <c r="AB1" s="29" t="s">
        <v>275</v>
      </c>
      <c r="AC1" s="29" t="s">
        <v>276</v>
      </c>
      <c r="AD1" s="29" t="s">
        <v>277</v>
      </c>
      <c r="AE1" s="29" t="s">
        <v>278</v>
      </c>
      <c r="AF1" s="29" t="s">
        <v>279</v>
      </c>
      <c r="AG1" s="31" t="s">
        <v>207</v>
      </c>
    </row>
    <row r="2" spans="1:34" x14ac:dyDescent="0.25">
      <c r="A2" t="s">
        <v>184</v>
      </c>
      <c r="B2" t="s">
        <v>116</v>
      </c>
      <c r="C2" t="s">
        <v>128</v>
      </c>
      <c r="D2" t="s">
        <v>142</v>
      </c>
      <c r="E2" s="32">
        <v>35.455555555555556</v>
      </c>
      <c r="F2" s="32">
        <v>5.7524161704794743</v>
      </c>
      <c r="G2" s="32">
        <v>4.9257662174866814</v>
      </c>
      <c r="H2" s="32">
        <v>1.9430868066436853</v>
      </c>
      <c r="I2" s="32">
        <v>1.2610654967094954</v>
      </c>
      <c r="J2" s="32">
        <v>203.95511111111114</v>
      </c>
      <c r="K2" s="32">
        <v>174.64577777777779</v>
      </c>
      <c r="L2" s="32">
        <v>68.893222222222221</v>
      </c>
      <c r="M2" s="32">
        <v>44.711777777777776</v>
      </c>
      <c r="N2" s="32">
        <v>18.492555555555558</v>
      </c>
      <c r="O2" s="32">
        <v>5.6888888888888891</v>
      </c>
      <c r="P2" s="32">
        <v>23.304111111111112</v>
      </c>
      <c r="Q2" s="32">
        <v>18.176222222222222</v>
      </c>
      <c r="R2" s="32">
        <v>5.1278888888888892</v>
      </c>
      <c r="S2" s="32">
        <v>111.75777777777779</v>
      </c>
      <c r="T2" s="32">
        <v>111.75777777777779</v>
      </c>
      <c r="U2" s="32">
        <v>0</v>
      </c>
      <c r="V2" s="32">
        <v>0</v>
      </c>
      <c r="W2" s="32">
        <v>0</v>
      </c>
      <c r="X2" s="32">
        <v>0</v>
      </c>
      <c r="Y2" s="32">
        <v>0</v>
      </c>
      <c r="Z2" s="32">
        <v>0</v>
      </c>
      <c r="AA2" s="32">
        <v>0</v>
      </c>
      <c r="AB2" s="32">
        <v>0</v>
      </c>
      <c r="AC2" s="32">
        <v>0</v>
      </c>
      <c r="AD2" s="32">
        <v>0</v>
      </c>
      <c r="AE2" s="32">
        <v>0</v>
      </c>
      <c r="AF2" t="s">
        <v>55</v>
      </c>
      <c r="AG2">
        <v>9</v>
      </c>
      <c r="AH2"/>
    </row>
    <row r="3" spans="1:34" x14ac:dyDescent="0.25">
      <c r="A3" t="s">
        <v>184</v>
      </c>
      <c r="B3" t="s">
        <v>106</v>
      </c>
      <c r="C3" t="s">
        <v>128</v>
      </c>
      <c r="D3" t="s">
        <v>142</v>
      </c>
      <c r="E3" s="32">
        <v>35</v>
      </c>
      <c r="F3" s="32">
        <v>5.9776285714285713</v>
      </c>
      <c r="G3" s="32">
        <v>5.0063079365079357</v>
      </c>
      <c r="H3" s="32">
        <v>1.8808476190476187</v>
      </c>
      <c r="I3" s="32">
        <v>1.1615301587301587</v>
      </c>
      <c r="J3" s="32">
        <v>209.21699999999998</v>
      </c>
      <c r="K3" s="32">
        <v>175.22077777777776</v>
      </c>
      <c r="L3" s="32">
        <v>65.829666666666654</v>
      </c>
      <c r="M3" s="32">
        <v>40.653555555555556</v>
      </c>
      <c r="N3" s="32">
        <v>19.487222222222215</v>
      </c>
      <c r="O3" s="32">
        <v>5.6888888888888891</v>
      </c>
      <c r="P3" s="32">
        <v>29.071777777777775</v>
      </c>
      <c r="Q3" s="32">
        <v>20.251666666666665</v>
      </c>
      <c r="R3" s="32">
        <v>8.8201111111111086</v>
      </c>
      <c r="S3" s="32">
        <v>114.31555555555555</v>
      </c>
      <c r="T3" s="32">
        <v>114.31555555555555</v>
      </c>
      <c r="U3" s="32">
        <v>0</v>
      </c>
      <c r="V3" s="32">
        <v>0</v>
      </c>
      <c r="W3" s="32">
        <v>0</v>
      </c>
      <c r="X3" s="32">
        <v>0</v>
      </c>
      <c r="Y3" s="32">
        <v>0</v>
      </c>
      <c r="Z3" s="32">
        <v>0</v>
      </c>
      <c r="AA3" s="32">
        <v>0</v>
      </c>
      <c r="AB3" s="32">
        <v>0</v>
      </c>
      <c r="AC3" s="32">
        <v>0</v>
      </c>
      <c r="AD3" s="32">
        <v>0</v>
      </c>
      <c r="AE3" s="32">
        <v>0</v>
      </c>
      <c r="AF3" t="s">
        <v>45</v>
      </c>
      <c r="AG3">
        <v>9</v>
      </c>
      <c r="AH3"/>
    </row>
    <row r="4" spans="1:34" x14ac:dyDescent="0.25">
      <c r="A4" t="s">
        <v>184</v>
      </c>
      <c r="B4" t="s">
        <v>120</v>
      </c>
      <c r="C4" t="s">
        <v>128</v>
      </c>
      <c r="D4" t="s">
        <v>142</v>
      </c>
      <c r="E4" s="32">
        <v>35.822222222222223</v>
      </c>
      <c r="F4" s="32">
        <v>5.7213802729528549</v>
      </c>
      <c r="G4" s="32">
        <v>4.8991408188585615</v>
      </c>
      <c r="H4" s="32">
        <v>1.5336538461538463</v>
      </c>
      <c r="I4" s="32">
        <v>0.89084367245657559</v>
      </c>
      <c r="J4" s="32">
        <v>204.95255555555559</v>
      </c>
      <c r="K4" s="32">
        <v>175.49811111111114</v>
      </c>
      <c r="L4" s="32">
        <v>54.93888888888889</v>
      </c>
      <c r="M4" s="32">
        <v>31.911999999999999</v>
      </c>
      <c r="N4" s="32">
        <v>17.338000000000005</v>
      </c>
      <c r="O4" s="32">
        <v>5.6888888888888891</v>
      </c>
      <c r="P4" s="32">
        <v>24.669666666666661</v>
      </c>
      <c r="Q4" s="32">
        <v>18.242111111111107</v>
      </c>
      <c r="R4" s="32">
        <v>6.4275555555555544</v>
      </c>
      <c r="S4" s="32">
        <v>125.34400000000004</v>
      </c>
      <c r="T4" s="32">
        <v>125.34400000000004</v>
      </c>
      <c r="U4" s="32">
        <v>0</v>
      </c>
      <c r="V4" s="32">
        <v>0</v>
      </c>
      <c r="W4" s="32">
        <v>6.4884444444444451</v>
      </c>
      <c r="X4" s="32">
        <v>1.7475555555555555</v>
      </c>
      <c r="Y4" s="32">
        <v>0</v>
      </c>
      <c r="Z4" s="32">
        <v>0</v>
      </c>
      <c r="AA4" s="32">
        <v>2.3167777777777778</v>
      </c>
      <c r="AB4" s="32">
        <v>0</v>
      </c>
      <c r="AC4" s="32">
        <v>2.4241111111111113</v>
      </c>
      <c r="AD4" s="32">
        <v>0</v>
      </c>
      <c r="AE4" s="32">
        <v>0</v>
      </c>
      <c r="AF4" t="s">
        <v>59</v>
      </c>
      <c r="AG4">
        <v>9</v>
      </c>
      <c r="AH4"/>
    </row>
    <row r="5" spans="1:34" x14ac:dyDescent="0.25">
      <c r="A5" t="s">
        <v>184</v>
      </c>
      <c r="B5" t="s">
        <v>111</v>
      </c>
      <c r="C5" t="s">
        <v>130</v>
      </c>
      <c r="D5" t="s">
        <v>149</v>
      </c>
      <c r="E5" s="32">
        <v>41.7</v>
      </c>
      <c r="F5" s="32">
        <v>4.8029709565680774</v>
      </c>
      <c r="G5" s="32">
        <v>3.9254516386890468</v>
      </c>
      <c r="H5" s="32">
        <v>1.2017026378896882</v>
      </c>
      <c r="I5" s="32">
        <v>0.65446309618971488</v>
      </c>
      <c r="J5" s="32">
        <v>200.28388888888884</v>
      </c>
      <c r="K5" s="32">
        <v>163.69133333333326</v>
      </c>
      <c r="L5" s="32">
        <v>50.111000000000004</v>
      </c>
      <c r="M5" s="32">
        <v>27.291111111111114</v>
      </c>
      <c r="N5" s="32">
        <v>17.071666666666665</v>
      </c>
      <c r="O5" s="32">
        <v>5.748222222222223</v>
      </c>
      <c r="P5" s="32">
        <v>52.496999999999986</v>
      </c>
      <c r="Q5" s="32">
        <v>38.724333333333313</v>
      </c>
      <c r="R5" s="32">
        <v>13.772666666666673</v>
      </c>
      <c r="S5" s="32">
        <v>97.675888888888849</v>
      </c>
      <c r="T5" s="32">
        <v>97.675888888888849</v>
      </c>
      <c r="U5" s="32">
        <v>0</v>
      </c>
      <c r="V5" s="32">
        <v>0</v>
      </c>
      <c r="W5" s="32">
        <v>4.6185555555555551</v>
      </c>
      <c r="X5" s="32">
        <v>0</v>
      </c>
      <c r="Y5" s="32">
        <v>0</v>
      </c>
      <c r="Z5" s="32">
        <v>0</v>
      </c>
      <c r="AA5" s="32">
        <v>1.8185555555555555</v>
      </c>
      <c r="AB5" s="32">
        <v>0</v>
      </c>
      <c r="AC5" s="32">
        <v>2.8</v>
      </c>
      <c r="AD5" s="32">
        <v>0</v>
      </c>
      <c r="AE5" s="32">
        <v>0</v>
      </c>
      <c r="AF5" t="s">
        <v>50</v>
      </c>
      <c r="AG5">
        <v>9</v>
      </c>
      <c r="AH5"/>
    </row>
    <row r="6" spans="1:34" x14ac:dyDescent="0.25">
      <c r="A6" t="s">
        <v>184</v>
      </c>
      <c r="B6" t="s">
        <v>107</v>
      </c>
      <c r="C6" t="s">
        <v>128</v>
      </c>
      <c r="D6" t="s">
        <v>142</v>
      </c>
      <c r="E6" s="32">
        <v>36.222222222222221</v>
      </c>
      <c r="F6" s="32">
        <v>5.6569447852760719</v>
      </c>
      <c r="G6" s="32">
        <v>4.6762638036809792</v>
      </c>
      <c r="H6" s="32">
        <v>1.7501564417177915</v>
      </c>
      <c r="I6" s="32">
        <v>0.93290797546012294</v>
      </c>
      <c r="J6" s="32">
        <v>204.90711111111105</v>
      </c>
      <c r="K6" s="32">
        <v>169.38466666666659</v>
      </c>
      <c r="L6" s="32">
        <v>63.394555555555556</v>
      </c>
      <c r="M6" s="32">
        <v>33.792000000000009</v>
      </c>
      <c r="N6" s="32">
        <v>23.676555555555549</v>
      </c>
      <c r="O6" s="32">
        <v>5.9260000000000002</v>
      </c>
      <c r="P6" s="32">
        <v>26.641222222222215</v>
      </c>
      <c r="Q6" s="32">
        <v>20.721333333333327</v>
      </c>
      <c r="R6" s="32">
        <v>5.9198888888888881</v>
      </c>
      <c r="S6" s="32">
        <v>114.87133333333327</v>
      </c>
      <c r="T6" s="32">
        <v>114.87133333333327</v>
      </c>
      <c r="U6" s="32">
        <v>0</v>
      </c>
      <c r="V6" s="32">
        <v>0</v>
      </c>
      <c r="W6" s="32">
        <v>0</v>
      </c>
      <c r="X6" s="32">
        <v>0</v>
      </c>
      <c r="Y6" s="32">
        <v>0</v>
      </c>
      <c r="Z6" s="32">
        <v>0</v>
      </c>
      <c r="AA6" s="32">
        <v>0</v>
      </c>
      <c r="AB6" s="32">
        <v>0</v>
      </c>
      <c r="AC6" s="32">
        <v>0</v>
      </c>
      <c r="AD6" s="32">
        <v>0</v>
      </c>
      <c r="AE6" s="32">
        <v>0</v>
      </c>
      <c r="AF6" t="s">
        <v>46</v>
      </c>
      <c r="AG6">
        <v>9</v>
      </c>
      <c r="AH6"/>
    </row>
    <row r="7" spans="1:34" x14ac:dyDescent="0.25">
      <c r="A7" t="s">
        <v>184</v>
      </c>
      <c r="B7" t="s">
        <v>95</v>
      </c>
      <c r="C7" t="s">
        <v>130</v>
      </c>
      <c r="D7" t="s">
        <v>149</v>
      </c>
      <c r="E7" s="32">
        <v>141.12222222222223</v>
      </c>
      <c r="F7" s="32">
        <v>3.0695425557042748</v>
      </c>
      <c r="G7" s="32">
        <v>2.9636847492323435</v>
      </c>
      <c r="H7" s="32">
        <v>0.51052358082040805</v>
      </c>
      <c r="I7" s="32">
        <v>0.4252885599559092</v>
      </c>
      <c r="J7" s="32">
        <v>433.18066666666664</v>
      </c>
      <c r="K7" s="32">
        <v>418.24177777777777</v>
      </c>
      <c r="L7" s="32">
        <v>72.046222222222255</v>
      </c>
      <c r="M7" s="32">
        <v>60.017666666666699</v>
      </c>
      <c r="N7" s="32">
        <v>5.8063333333333338</v>
      </c>
      <c r="O7" s="32">
        <v>6.2222222222222223</v>
      </c>
      <c r="P7" s="32">
        <v>115.2378888888889</v>
      </c>
      <c r="Q7" s="32">
        <v>112.32755555555558</v>
      </c>
      <c r="R7" s="32">
        <v>2.9103333333333334</v>
      </c>
      <c r="S7" s="32">
        <v>245.89655555555549</v>
      </c>
      <c r="T7" s="32">
        <v>212.2245555555555</v>
      </c>
      <c r="U7" s="32">
        <v>33.671999999999997</v>
      </c>
      <c r="V7" s="32">
        <v>0</v>
      </c>
      <c r="W7" s="32">
        <v>0</v>
      </c>
      <c r="X7" s="32">
        <v>0</v>
      </c>
      <c r="Y7" s="32">
        <v>0</v>
      </c>
      <c r="Z7" s="32">
        <v>0</v>
      </c>
      <c r="AA7" s="32">
        <v>0</v>
      </c>
      <c r="AB7" s="32">
        <v>0</v>
      </c>
      <c r="AC7" s="32">
        <v>0</v>
      </c>
      <c r="AD7" s="32">
        <v>0</v>
      </c>
      <c r="AE7" s="32">
        <v>0</v>
      </c>
      <c r="AF7" t="s">
        <v>33</v>
      </c>
      <c r="AG7">
        <v>9</v>
      </c>
      <c r="AH7"/>
    </row>
    <row r="8" spans="1:34" x14ac:dyDescent="0.25">
      <c r="A8" t="s">
        <v>184</v>
      </c>
      <c r="B8" t="s">
        <v>85</v>
      </c>
      <c r="C8" t="s">
        <v>136</v>
      </c>
      <c r="D8" t="s">
        <v>152</v>
      </c>
      <c r="E8" s="32">
        <v>23.088888888888889</v>
      </c>
      <c r="F8" s="32">
        <v>4.2111405197305105</v>
      </c>
      <c r="G8" s="32">
        <v>3.8096727622714148</v>
      </c>
      <c r="H8" s="32">
        <v>0.51912897016361881</v>
      </c>
      <c r="I8" s="32">
        <v>0.37572184793070262</v>
      </c>
      <c r="J8" s="32">
        <v>97.230555555555554</v>
      </c>
      <c r="K8" s="32">
        <v>87.961111111111109</v>
      </c>
      <c r="L8" s="32">
        <v>11.986111111111111</v>
      </c>
      <c r="M8" s="32">
        <v>8.6750000000000007</v>
      </c>
      <c r="N8" s="32">
        <v>0</v>
      </c>
      <c r="O8" s="32">
        <v>3.3111111111111109</v>
      </c>
      <c r="P8" s="32">
        <v>18.327777777777776</v>
      </c>
      <c r="Q8" s="32">
        <v>12.369444444444444</v>
      </c>
      <c r="R8" s="32">
        <v>5.958333333333333</v>
      </c>
      <c r="S8" s="32">
        <v>66.916666666666671</v>
      </c>
      <c r="T8" s="32">
        <v>62.922222222222224</v>
      </c>
      <c r="U8" s="32">
        <v>3.9944444444444445</v>
      </c>
      <c r="V8" s="32">
        <v>0</v>
      </c>
      <c r="W8" s="32">
        <v>0</v>
      </c>
      <c r="X8" s="32">
        <v>0</v>
      </c>
      <c r="Y8" s="32">
        <v>0</v>
      </c>
      <c r="Z8" s="32">
        <v>0</v>
      </c>
      <c r="AA8" s="32">
        <v>0</v>
      </c>
      <c r="AB8" s="32">
        <v>0</v>
      </c>
      <c r="AC8" s="32">
        <v>0</v>
      </c>
      <c r="AD8" s="32">
        <v>0</v>
      </c>
      <c r="AE8" s="32">
        <v>0</v>
      </c>
      <c r="AF8" t="s">
        <v>23</v>
      </c>
      <c r="AG8">
        <v>9</v>
      </c>
      <c r="AH8"/>
    </row>
    <row r="9" spans="1:34" x14ac:dyDescent="0.25">
      <c r="A9" t="s">
        <v>184</v>
      </c>
      <c r="B9" t="s">
        <v>81</v>
      </c>
      <c r="C9" t="s">
        <v>135</v>
      </c>
      <c r="D9" t="s">
        <v>142</v>
      </c>
      <c r="E9" s="32">
        <v>31.233333333333334</v>
      </c>
      <c r="F9" s="32">
        <v>4.5522589825684801</v>
      </c>
      <c r="G9" s="32">
        <v>4.1117395944503734</v>
      </c>
      <c r="H9" s="32">
        <v>0.99171113482746387</v>
      </c>
      <c r="I9" s="32">
        <v>0.55119174670935633</v>
      </c>
      <c r="J9" s="32">
        <v>142.18222222222221</v>
      </c>
      <c r="K9" s="32">
        <v>128.42333333333335</v>
      </c>
      <c r="L9" s="32">
        <v>30.974444444444455</v>
      </c>
      <c r="M9" s="32">
        <v>17.215555555555564</v>
      </c>
      <c r="N9" s="32">
        <v>8.870000000000001</v>
      </c>
      <c r="O9" s="32">
        <v>4.8888888888888893</v>
      </c>
      <c r="P9" s="32">
        <v>23.465555555555557</v>
      </c>
      <c r="Q9" s="32">
        <v>23.465555555555557</v>
      </c>
      <c r="R9" s="32">
        <v>0</v>
      </c>
      <c r="S9" s="32">
        <v>87.74222222222221</v>
      </c>
      <c r="T9" s="32">
        <v>87.74222222222221</v>
      </c>
      <c r="U9" s="32">
        <v>0</v>
      </c>
      <c r="V9" s="32">
        <v>0</v>
      </c>
      <c r="W9" s="32">
        <v>0.93333333333333335</v>
      </c>
      <c r="X9" s="32">
        <v>0</v>
      </c>
      <c r="Y9" s="32">
        <v>0</v>
      </c>
      <c r="Z9" s="32">
        <v>0</v>
      </c>
      <c r="AA9" s="32">
        <v>0.53333333333333333</v>
      </c>
      <c r="AB9" s="32">
        <v>0</v>
      </c>
      <c r="AC9" s="32">
        <v>0.4</v>
      </c>
      <c r="AD9" s="32">
        <v>0</v>
      </c>
      <c r="AE9" s="32">
        <v>0</v>
      </c>
      <c r="AF9" t="s">
        <v>19</v>
      </c>
      <c r="AG9">
        <v>9</v>
      </c>
      <c r="AH9"/>
    </row>
    <row r="10" spans="1:34" x14ac:dyDescent="0.25">
      <c r="A10" t="s">
        <v>184</v>
      </c>
      <c r="B10" t="s">
        <v>108</v>
      </c>
      <c r="C10" t="s">
        <v>128</v>
      </c>
      <c r="D10" t="s">
        <v>142</v>
      </c>
      <c r="E10" s="32">
        <v>112.26666666666667</v>
      </c>
      <c r="F10" s="32">
        <v>4.177712787015043</v>
      </c>
      <c r="G10" s="32">
        <v>3.9644853523357084</v>
      </c>
      <c r="H10" s="32">
        <v>0.56649049881235158</v>
      </c>
      <c r="I10" s="32">
        <v>0.45920625494853523</v>
      </c>
      <c r="J10" s="32">
        <v>469.01788888888882</v>
      </c>
      <c r="K10" s="32">
        <v>445.07955555555554</v>
      </c>
      <c r="L10" s="32">
        <v>63.597999999999999</v>
      </c>
      <c r="M10" s="32">
        <v>51.553555555555555</v>
      </c>
      <c r="N10" s="32">
        <v>6.3555555555555552</v>
      </c>
      <c r="O10" s="32">
        <v>5.6888888888888891</v>
      </c>
      <c r="P10" s="32">
        <v>167.44511111111109</v>
      </c>
      <c r="Q10" s="32">
        <v>155.55122222222221</v>
      </c>
      <c r="R10" s="32">
        <v>11.893888888888892</v>
      </c>
      <c r="S10" s="32">
        <v>237.97477777777777</v>
      </c>
      <c r="T10" s="32">
        <v>237.97477777777777</v>
      </c>
      <c r="U10" s="32">
        <v>0</v>
      </c>
      <c r="V10" s="32">
        <v>0</v>
      </c>
      <c r="W10" s="32">
        <v>64.811666666666667</v>
      </c>
      <c r="X10" s="32">
        <v>0.41388888888888886</v>
      </c>
      <c r="Y10" s="32">
        <v>0.66666666666666663</v>
      </c>
      <c r="Z10" s="32">
        <v>0</v>
      </c>
      <c r="AA10" s="32">
        <v>26.903000000000006</v>
      </c>
      <c r="AB10" s="32">
        <v>0</v>
      </c>
      <c r="AC10" s="32">
        <v>36.828111111111106</v>
      </c>
      <c r="AD10" s="32">
        <v>0</v>
      </c>
      <c r="AE10" s="32">
        <v>0</v>
      </c>
      <c r="AF10" t="s">
        <v>47</v>
      </c>
      <c r="AG10">
        <v>9</v>
      </c>
      <c r="AH10"/>
    </row>
    <row r="11" spans="1:34" x14ac:dyDescent="0.25">
      <c r="A11" t="s">
        <v>184</v>
      </c>
      <c r="B11" t="s">
        <v>117</v>
      </c>
      <c r="C11" t="s">
        <v>130</v>
      </c>
      <c r="D11" t="s">
        <v>149</v>
      </c>
      <c r="E11" s="32">
        <v>23.955555555555556</v>
      </c>
      <c r="F11" s="32">
        <v>5.7184322820037119</v>
      </c>
      <c r="G11" s="32">
        <v>5.1982282003710578</v>
      </c>
      <c r="H11" s="32">
        <v>1.6915584415584415</v>
      </c>
      <c r="I11" s="32">
        <v>1.1713543599257883</v>
      </c>
      <c r="J11" s="32">
        <v>136.98822222222225</v>
      </c>
      <c r="K11" s="32">
        <v>124.52644444444445</v>
      </c>
      <c r="L11" s="32">
        <v>40.522222222222219</v>
      </c>
      <c r="M11" s="32">
        <v>28.060444444444439</v>
      </c>
      <c r="N11" s="32">
        <v>6.7728888888888878</v>
      </c>
      <c r="O11" s="32">
        <v>5.6888888888888891</v>
      </c>
      <c r="P11" s="32">
        <v>38.570444444444448</v>
      </c>
      <c r="Q11" s="32">
        <v>38.570444444444448</v>
      </c>
      <c r="R11" s="32">
        <v>0</v>
      </c>
      <c r="S11" s="32">
        <v>57.895555555555561</v>
      </c>
      <c r="T11" s="32">
        <v>57.895555555555561</v>
      </c>
      <c r="U11" s="32">
        <v>0</v>
      </c>
      <c r="V11" s="32">
        <v>0</v>
      </c>
      <c r="W11" s="32">
        <v>30.713666666666668</v>
      </c>
      <c r="X11" s="32">
        <v>3.0833333333333335</v>
      </c>
      <c r="Y11" s="32">
        <v>0</v>
      </c>
      <c r="Z11" s="32">
        <v>0</v>
      </c>
      <c r="AA11" s="32">
        <v>7.1669999999999998</v>
      </c>
      <c r="AB11" s="32">
        <v>0</v>
      </c>
      <c r="AC11" s="32">
        <v>20.463333333333335</v>
      </c>
      <c r="AD11" s="32">
        <v>0</v>
      </c>
      <c r="AE11" s="32">
        <v>0</v>
      </c>
      <c r="AF11" t="s">
        <v>56</v>
      </c>
      <c r="AG11">
        <v>9</v>
      </c>
      <c r="AH11"/>
    </row>
    <row r="12" spans="1:34" x14ac:dyDescent="0.25">
      <c r="A12" t="s">
        <v>184</v>
      </c>
      <c r="B12" t="s">
        <v>70</v>
      </c>
      <c r="C12" t="s">
        <v>125</v>
      </c>
      <c r="D12" t="s">
        <v>150</v>
      </c>
      <c r="E12" s="32">
        <v>49.81111111111111</v>
      </c>
      <c r="F12" s="32">
        <v>3.0337296453267895</v>
      </c>
      <c r="G12" s="32">
        <v>2.7381842516172199</v>
      </c>
      <c r="H12" s="32">
        <v>0.57056881552531791</v>
      </c>
      <c r="I12" s="32">
        <v>0.34237341066250276</v>
      </c>
      <c r="J12" s="32">
        <v>151.11344444444441</v>
      </c>
      <c r="K12" s="32">
        <v>136.39199999999997</v>
      </c>
      <c r="L12" s="32">
        <v>28.420666666666666</v>
      </c>
      <c r="M12" s="32">
        <v>17.053999999999998</v>
      </c>
      <c r="N12" s="32">
        <v>5.8722222222222218</v>
      </c>
      <c r="O12" s="32">
        <v>5.4944444444444445</v>
      </c>
      <c r="P12" s="32">
        <v>40.454222222222228</v>
      </c>
      <c r="Q12" s="32">
        <v>37.099444444444451</v>
      </c>
      <c r="R12" s="32">
        <v>3.3547777777777772</v>
      </c>
      <c r="S12" s="32">
        <v>82.238555555555536</v>
      </c>
      <c r="T12" s="32">
        <v>71.326444444444419</v>
      </c>
      <c r="U12" s="32">
        <v>10.912111111111109</v>
      </c>
      <c r="V12" s="32">
        <v>0</v>
      </c>
      <c r="W12" s="32">
        <v>8.1570000000000018</v>
      </c>
      <c r="X12" s="32">
        <v>0</v>
      </c>
      <c r="Y12" s="32">
        <v>0</v>
      </c>
      <c r="Z12" s="32">
        <v>0</v>
      </c>
      <c r="AA12" s="32">
        <v>0</v>
      </c>
      <c r="AB12" s="32">
        <v>0</v>
      </c>
      <c r="AC12" s="32">
        <v>8.1570000000000018</v>
      </c>
      <c r="AD12" s="32">
        <v>0</v>
      </c>
      <c r="AE12" s="32">
        <v>0</v>
      </c>
      <c r="AF12" t="s">
        <v>8</v>
      </c>
      <c r="AG12">
        <v>9</v>
      </c>
      <c r="AH12"/>
    </row>
    <row r="13" spans="1:34" x14ac:dyDescent="0.25">
      <c r="A13" t="s">
        <v>184</v>
      </c>
      <c r="B13" t="s">
        <v>118</v>
      </c>
      <c r="C13" t="s">
        <v>125</v>
      </c>
      <c r="D13" t="s">
        <v>150</v>
      </c>
      <c r="E13" s="32">
        <v>56.18888888888889</v>
      </c>
      <c r="F13" s="32">
        <v>5.7585366818271702</v>
      </c>
      <c r="G13" s="32">
        <v>4.9598220288708719</v>
      </c>
      <c r="H13" s="32">
        <v>1.3894621316986351</v>
      </c>
      <c r="I13" s="32">
        <v>0.99800870081075677</v>
      </c>
      <c r="J13" s="32">
        <v>323.56577777777778</v>
      </c>
      <c r="K13" s="32">
        <v>278.68688888888886</v>
      </c>
      <c r="L13" s="32">
        <v>78.072333333333304</v>
      </c>
      <c r="M13" s="32">
        <v>56.07699999999997</v>
      </c>
      <c r="N13" s="32">
        <v>17.278666666666666</v>
      </c>
      <c r="O13" s="32">
        <v>4.7166666666666668</v>
      </c>
      <c r="P13" s="32">
        <v>86.885222222222254</v>
      </c>
      <c r="Q13" s="32">
        <v>64.001666666666694</v>
      </c>
      <c r="R13" s="32">
        <v>22.883555555555557</v>
      </c>
      <c r="S13" s="32">
        <v>158.60822222222222</v>
      </c>
      <c r="T13" s="32">
        <v>140.05733333333333</v>
      </c>
      <c r="U13" s="32">
        <v>18.550888888888892</v>
      </c>
      <c r="V13" s="32">
        <v>0</v>
      </c>
      <c r="W13" s="32">
        <v>0</v>
      </c>
      <c r="X13" s="32">
        <v>0</v>
      </c>
      <c r="Y13" s="32">
        <v>0</v>
      </c>
      <c r="Z13" s="32">
        <v>0</v>
      </c>
      <c r="AA13" s="32">
        <v>0</v>
      </c>
      <c r="AB13" s="32">
        <v>0</v>
      </c>
      <c r="AC13" s="32">
        <v>0</v>
      </c>
      <c r="AD13" s="32">
        <v>0</v>
      </c>
      <c r="AE13" s="32">
        <v>0</v>
      </c>
      <c r="AF13" t="s">
        <v>57</v>
      </c>
      <c r="AG13">
        <v>9</v>
      </c>
      <c r="AH13"/>
    </row>
    <row r="14" spans="1:34" x14ac:dyDescent="0.25">
      <c r="A14" t="s">
        <v>184</v>
      </c>
      <c r="B14" t="s">
        <v>84</v>
      </c>
      <c r="C14" t="s">
        <v>123</v>
      </c>
      <c r="D14" t="s">
        <v>142</v>
      </c>
      <c r="E14" s="32">
        <v>84.688888888888883</v>
      </c>
      <c r="F14" s="32">
        <v>3.9625518236683286</v>
      </c>
      <c r="G14" s="32">
        <v>3.6201561270007874</v>
      </c>
      <c r="H14" s="32">
        <v>0.79131855156126996</v>
      </c>
      <c r="I14" s="32">
        <v>0.58476252951981111</v>
      </c>
      <c r="J14" s="32">
        <v>335.5841111111111</v>
      </c>
      <c r="K14" s="32">
        <v>306.58699999999999</v>
      </c>
      <c r="L14" s="32">
        <v>67.015888888888881</v>
      </c>
      <c r="M14" s="32">
        <v>49.522888888888886</v>
      </c>
      <c r="N14" s="32">
        <v>11.893000000000001</v>
      </c>
      <c r="O14" s="32">
        <v>5.6</v>
      </c>
      <c r="P14" s="32">
        <v>111.25577777777779</v>
      </c>
      <c r="Q14" s="32">
        <v>99.751666666666679</v>
      </c>
      <c r="R14" s="32">
        <v>11.50411111111111</v>
      </c>
      <c r="S14" s="32">
        <v>157.31244444444442</v>
      </c>
      <c r="T14" s="32">
        <v>157.31244444444442</v>
      </c>
      <c r="U14" s="32">
        <v>0</v>
      </c>
      <c r="V14" s="32">
        <v>0</v>
      </c>
      <c r="W14" s="32">
        <v>6.3888888888888884E-2</v>
      </c>
      <c r="X14" s="32">
        <v>0</v>
      </c>
      <c r="Y14" s="32">
        <v>0</v>
      </c>
      <c r="Z14" s="32">
        <v>0</v>
      </c>
      <c r="AA14" s="32">
        <v>0</v>
      </c>
      <c r="AB14" s="32">
        <v>0</v>
      </c>
      <c r="AC14" s="32">
        <v>6.3888888888888884E-2</v>
      </c>
      <c r="AD14" s="32">
        <v>0</v>
      </c>
      <c r="AE14" s="32">
        <v>0</v>
      </c>
      <c r="AF14" t="s">
        <v>22</v>
      </c>
      <c r="AG14">
        <v>9</v>
      </c>
      <c r="AH14"/>
    </row>
    <row r="15" spans="1:34" x14ac:dyDescent="0.25">
      <c r="A15" t="s">
        <v>184</v>
      </c>
      <c r="B15" t="s">
        <v>77</v>
      </c>
      <c r="C15" t="s">
        <v>124</v>
      </c>
      <c r="D15" t="s">
        <v>142</v>
      </c>
      <c r="E15" s="32">
        <v>131.95555555555555</v>
      </c>
      <c r="F15" s="32">
        <v>3.7970613001010447</v>
      </c>
      <c r="G15" s="32">
        <v>3.6595149882115199</v>
      </c>
      <c r="H15" s="32">
        <v>0.45191983832940386</v>
      </c>
      <c r="I15" s="32">
        <v>0.41211266419669923</v>
      </c>
      <c r="J15" s="32">
        <v>501.04333333333341</v>
      </c>
      <c r="K15" s="32">
        <v>482.89333333333343</v>
      </c>
      <c r="L15" s="32">
        <v>59.633333333333333</v>
      </c>
      <c r="M15" s="32">
        <v>54.380555555555553</v>
      </c>
      <c r="N15" s="32">
        <v>0</v>
      </c>
      <c r="O15" s="32">
        <v>5.2527777777777782</v>
      </c>
      <c r="P15" s="32">
        <v>140.68900000000002</v>
      </c>
      <c r="Q15" s="32">
        <v>127.7917777777778</v>
      </c>
      <c r="R15" s="32">
        <v>12.897222222222222</v>
      </c>
      <c r="S15" s="32">
        <v>300.72100000000006</v>
      </c>
      <c r="T15" s="32">
        <v>300.72100000000006</v>
      </c>
      <c r="U15" s="32">
        <v>0</v>
      </c>
      <c r="V15" s="32">
        <v>0</v>
      </c>
      <c r="W15" s="32">
        <v>122.85233333333332</v>
      </c>
      <c r="X15" s="32">
        <v>0</v>
      </c>
      <c r="Y15" s="32">
        <v>0</v>
      </c>
      <c r="Z15" s="32">
        <v>0</v>
      </c>
      <c r="AA15" s="32">
        <v>29.87233333333333</v>
      </c>
      <c r="AB15" s="32">
        <v>0</v>
      </c>
      <c r="AC15" s="32">
        <v>92.97999999999999</v>
      </c>
      <c r="AD15" s="32">
        <v>0</v>
      </c>
      <c r="AE15" s="32">
        <v>0</v>
      </c>
      <c r="AF15" t="s">
        <v>15</v>
      </c>
      <c r="AG15">
        <v>9</v>
      </c>
      <c r="AH15"/>
    </row>
    <row r="16" spans="1:34" x14ac:dyDescent="0.25">
      <c r="A16" t="s">
        <v>184</v>
      </c>
      <c r="B16" t="s">
        <v>65</v>
      </c>
      <c r="C16" t="s">
        <v>128</v>
      </c>
      <c r="D16" t="s">
        <v>142</v>
      </c>
      <c r="E16" s="32">
        <v>117.75555555555556</v>
      </c>
      <c r="F16" s="32">
        <v>4.0715097188148714</v>
      </c>
      <c r="G16" s="32">
        <v>3.9702877901490852</v>
      </c>
      <c r="H16" s="32">
        <v>0.50592092847707115</v>
      </c>
      <c r="I16" s="32">
        <v>0.40469899981128515</v>
      </c>
      <c r="J16" s="32">
        <v>479.44288888888894</v>
      </c>
      <c r="K16" s="32">
        <v>467.52344444444452</v>
      </c>
      <c r="L16" s="32">
        <v>59.575000000000003</v>
      </c>
      <c r="M16" s="32">
        <v>47.655555555555559</v>
      </c>
      <c r="N16" s="32">
        <v>6.3416666666666668</v>
      </c>
      <c r="O16" s="32">
        <v>5.5777777777777775</v>
      </c>
      <c r="P16" s="32">
        <v>112.20544444444442</v>
      </c>
      <c r="Q16" s="32">
        <v>112.20544444444442</v>
      </c>
      <c r="R16" s="32">
        <v>0</v>
      </c>
      <c r="S16" s="32">
        <v>307.66244444444453</v>
      </c>
      <c r="T16" s="32">
        <v>307.39300000000009</v>
      </c>
      <c r="U16" s="32">
        <v>0.26944444444444443</v>
      </c>
      <c r="V16" s="32">
        <v>0</v>
      </c>
      <c r="W16" s="32">
        <v>107.89844444444445</v>
      </c>
      <c r="X16" s="32">
        <v>0.17777777777777778</v>
      </c>
      <c r="Y16" s="32">
        <v>0</v>
      </c>
      <c r="Z16" s="32">
        <v>0</v>
      </c>
      <c r="AA16" s="32">
        <v>56.994333333333344</v>
      </c>
      <c r="AB16" s="32">
        <v>0</v>
      </c>
      <c r="AC16" s="32">
        <v>50.726333333333329</v>
      </c>
      <c r="AD16" s="32">
        <v>0</v>
      </c>
      <c r="AE16" s="32">
        <v>0</v>
      </c>
      <c r="AF16" t="s">
        <v>3</v>
      </c>
      <c r="AG16">
        <v>9</v>
      </c>
      <c r="AH16"/>
    </row>
    <row r="17" spans="1:34" x14ac:dyDescent="0.25">
      <c r="A17" t="s">
        <v>184</v>
      </c>
      <c r="B17" t="s">
        <v>99</v>
      </c>
      <c r="C17" t="s">
        <v>140</v>
      </c>
      <c r="D17" t="s">
        <v>145</v>
      </c>
      <c r="E17" s="32">
        <v>32.366666666666667</v>
      </c>
      <c r="F17" s="32">
        <v>3.3472811534500515</v>
      </c>
      <c r="G17" s="32">
        <v>2.9068417439066252</v>
      </c>
      <c r="H17" s="32">
        <v>0.66211809131479582</v>
      </c>
      <c r="I17" s="32">
        <v>0.36216958462066595</v>
      </c>
      <c r="J17" s="32">
        <v>108.34033333333333</v>
      </c>
      <c r="K17" s="32">
        <v>94.084777777777774</v>
      </c>
      <c r="L17" s="32">
        <v>21.430555555555557</v>
      </c>
      <c r="M17" s="32">
        <v>11.722222222222221</v>
      </c>
      <c r="N17" s="32">
        <v>6.0638888888888891</v>
      </c>
      <c r="O17" s="32">
        <v>3.6444444444444444</v>
      </c>
      <c r="P17" s="32">
        <v>22.884</v>
      </c>
      <c r="Q17" s="32">
        <v>18.336777777777776</v>
      </c>
      <c r="R17" s="32">
        <v>4.5472222222222225</v>
      </c>
      <c r="S17" s="32">
        <v>64.025777777777776</v>
      </c>
      <c r="T17" s="32">
        <v>59.775777777777776</v>
      </c>
      <c r="U17" s="32">
        <v>4.25</v>
      </c>
      <c r="V17" s="32">
        <v>0</v>
      </c>
      <c r="W17" s="32">
        <v>16.748666666666669</v>
      </c>
      <c r="X17" s="32">
        <v>0</v>
      </c>
      <c r="Y17" s="32">
        <v>0</v>
      </c>
      <c r="Z17" s="32">
        <v>0</v>
      </c>
      <c r="AA17" s="32">
        <v>3.906222222222222</v>
      </c>
      <c r="AB17" s="32">
        <v>0</v>
      </c>
      <c r="AC17" s="32">
        <v>12.842444444444446</v>
      </c>
      <c r="AD17" s="32">
        <v>0</v>
      </c>
      <c r="AE17" s="32">
        <v>0</v>
      </c>
      <c r="AF17" t="s">
        <v>38</v>
      </c>
      <c r="AG17">
        <v>9</v>
      </c>
      <c r="AH17"/>
    </row>
    <row r="18" spans="1:34" x14ac:dyDescent="0.25">
      <c r="A18" t="s">
        <v>184</v>
      </c>
      <c r="B18" t="s">
        <v>72</v>
      </c>
      <c r="C18" t="s">
        <v>132</v>
      </c>
      <c r="D18" t="s">
        <v>143</v>
      </c>
      <c r="E18" s="32">
        <v>14.166666666666666</v>
      </c>
      <c r="F18" s="32">
        <v>4.5090196078431379</v>
      </c>
      <c r="G18" s="32">
        <v>4.4519607843137257</v>
      </c>
      <c r="H18" s="32">
        <v>1.875686274509804</v>
      </c>
      <c r="I18" s="32">
        <v>1.8186274509803924</v>
      </c>
      <c r="J18" s="32">
        <v>63.87777777777778</v>
      </c>
      <c r="K18" s="32">
        <v>63.069444444444443</v>
      </c>
      <c r="L18" s="32">
        <v>26.572222222222223</v>
      </c>
      <c r="M18" s="32">
        <v>25.763888888888889</v>
      </c>
      <c r="N18" s="32">
        <v>0</v>
      </c>
      <c r="O18" s="32">
        <v>0.80833333333333335</v>
      </c>
      <c r="P18" s="32">
        <v>5.3416666666666668</v>
      </c>
      <c r="Q18" s="32">
        <v>5.3416666666666668</v>
      </c>
      <c r="R18" s="32">
        <v>0</v>
      </c>
      <c r="S18" s="32">
        <v>31.963888888888889</v>
      </c>
      <c r="T18" s="32">
        <v>31.963888888888889</v>
      </c>
      <c r="U18" s="32">
        <v>0</v>
      </c>
      <c r="V18" s="32">
        <v>0</v>
      </c>
      <c r="W18" s="32">
        <v>0</v>
      </c>
      <c r="X18" s="32">
        <v>0</v>
      </c>
      <c r="Y18" s="32">
        <v>0</v>
      </c>
      <c r="Z18" s="32">
        <v>0</v>
      </c>
      <c r="AA18" s="32">
        <v>0</v>
      </c>
      <c r="AB18" s="32">
        <v>0</v>
      </c>
      <c r="AC18" s="32">
        <v>0</v>
      </c>
      <c r="AD18" s="32">
        <v>0</v>
      </c>
      <c r="AE18" s="32">
        <v>0</v>
      </c>
      <c r="AF18" t="s">
        <v>10</v>
      </c>
      <c r="AG18">
        <v>9</v>
      </c>
      <c r="AH18"/>
    </row>
    <row r="19" spans="1:34" x14ac:dyDescent="0.25">
      <c r="A19" t="s">
        <v>184</v>
      </c>
      <c r="B19" t="s">
        <v>71</v>
      </c>
      <c r="C19" t="s">
        <v>131</v>
      </c>
      <c r="D19" t="s">
        <v>144</v>
      </c>
      <c r="E19" s="32">
        <v>29.244444444444444</v>
      </c>
      <c r="F19" s="32">
        <v>7.1252925531914908</v>
      </c>
      <c r="G19" s="32">
        <v>6.5641527355623115</v>
      </c>
      <c r="H19" s="32">
        <v>1.8036018237082072</v>
      </c>
      <c r="I19" s="32">
        <v>1.2424620060790279</v>
      </c>
      <c r="J19" s="32">
        <v>208.37522222222225</v>
      </c>
      <c r="K19" s="32">
        <v>191.96500000000003</v>
      </c>
      <c r="L19" s="32">
        <v>52.745333333333349</v>
      </c>
      <c r="M19" s="32">
        <v>36.335111111111125</v>
      </c>
      <c r="N19" s="32">
        <v>10.899111111111113</v>
      </c>
      <c r="O19" s="32">
        <v>5.5111111111111111</v>
      </c>
      <c r="P19" s="32">
        <v>31.547777777777796</v>
      </c>
      <c r="Q19" s="32">
        <v>31.547777777777796</v>
      </c>
      <c r="R19" s="32">
        <v>0</v>
      </c>
      <c r="S19" s="32">
        <v>124.08211111111112</v>
      </c>
      <c r="T19" s="32">
        <v>124.08211111111112</v>
      </c>
      <c r="U19" s="32">
        <v>0</v>
      </c>
      <c r="V19" s="32">
        <v>0</v>
      </c>
      <c r="W19" s="32">
        <v>0</v>
      </c>
      <c r="X19" s="32">
        <v>0</v>
      </c>
      <c r="Y19" s="32">
        <v>0</v>
      </c>
      <c r="Z19" s="32">
        <v>0</v>
      </c>
      <c r="AA19" s="32">
        <v>0</v>
      </c>
      <c r="AB19" s="32">
        <v>0</v>
      </c>
      <c r="AC19" s="32">
        <v>0</v>
      </c>
      <c r="AD19" s="32">
        <v>0</v>
      </c>
      <c r="AE19" s="32">
        <v>0</v>
      </c>
      <c r="AF19" t="s">
        <v>9</v>
      </c>
      <c r="AG19">
        <v>9</v>
      </c>
      <c r="AH19"/>
    </row>
    <row r="20" spans="1:34" x14ac:dyDescent="0.25">
      <c r="A20" t="s">
        <v>184</v>
      </c>
      <c r="B20" t="s">
        <v>79</v>
      </c>
      <c r="C20" t="s">
        <v>134</v>
      </c>
      <c r="D20" t="s">
        <v>149</v>
      </c>
      <c r="E20" s="32">
        <v>108.03333333333333</v>
      </c>
      <c r="F20" s="32">
        <v>3.0823490692173197</v>
      </c>
      <c r="G20" s="32">
        <v>2.7158531317494603</v>
      </c>
      <c r="H20" s="32">
        <v>0.77331379203949413</v>
      </c>
      <c r="I20" s="32">
        <v>0.5128550858788441</v>
      </c>
      <c r="J20" s="32">
        <v>332.99644444444442</v>
      </c>
      <c r="K20" s="32">
        <v>293.40266666666668</v>
      </c>
      <c r="L20" s="32">
        <v>83.543666666666681</v>
      </c>
      <c r="M20" s="32">
        <v>55.405444444444456</v>
      </c>
      <c r="N20" s="32">
        <v>23.338222222222228</v>
      </c>
      <c r="O20" s="32">
        <v>4.8</v>
      </c>
      <c r="P20" s="32">
        <v>81.770333333333326</v>
      </c>
      <c r="Q20" s="32">
        <v>70.314777777777763</v>
      </c>
      <c r="R20" s="32">
        <v>11.455555555555556</v>
      </c>
      <c r="S20" s="32">
        <v>167.68244444444446</v>
      </c>
      <c r="T20" s="32">
        <v>164.92211111111112</v>
      </c>
      <c r="U20" s="32">
        <v>2.7603333333333326</v>
      </c>
      <c r="V20" s="32">
        <v>0</v>
      </c>
      <c r="W20" s="32">
        <v>5.5555555555555558E-3</v>
      </c>
      <c r="X20" s="32">
        <v>0</v>
      </c>
      <c r="Y20" s="32">
        <v>5.5555555555555558E-3</v>
      </c>
      <c r="Z20" s="32">
        <v>0</v>
      </c>
      <c r="AA20" s="32">
        <v>0</v>
      </c>
      <c r="AB20" s="32">
        <v>0</v>
      </c>
      <c r="AC20" s="32">
        <v>0</v>
      </c>
      <c r="AD20" s="32">
        <v>0</v>
      </c>
      <c r="AE20" s="32">
        <v>0</v>
      </c>
      <c r="AF20" t="s">
        <v>17</v>
      </c>
      <c r="AG20">
        <v>9</v>
      </c>
      <c r="AH20"/>
    </row>
    <row r="21" spans="1:34" x14ac:dyDescent="0.25">
      <c r="A21" t="s">
        <v>184</v>
      </c>
      <c r="B21" t="s">
        <v>96</v>
      </c>
      <c r="C21" t="s">
        <v>139</v>
      </c>
      <c r="D21" t="s">
        <v>154</v>
      </c>
      <c r="E21" s="32">
        <v>51.788888888888891</v>
      </c>
      <c r="F21" s="32">
        <v>5.0623256811842952</v>
      </c>
      <c r="G21" s="32">
        <v>4.8637095043981979</v>
      </c>
      <c r="H21" s="32">
        <v>1.4398734177215189</v>
      </c>
      <c r="I21" s="32">
        <v>1.3300257455481657</v>
      </c>
      <c r="J21" s="32">
        <v>262.17222222222222</v>
      </c>
      <c r="K21" s="32">
        <v>251.88611111111112</v>
      </c>
      <c r="L21" s="32">
        <v>74.569444444444443</v>
      </c>
      <c r="M21" s="32">
        <v>68.88055555555556</v>
      </c>
      <c r="N21" s="32">
        <v>0</v>
      </c>
      <c r="O21" s="32">
        <v>5.6888888888888891</v>
      </c>
      <c r="P21" s="32">
        <v>23.172222222222221</v>
      </c>
      <c r="Q21" s="32">
        <v>18.574999999999999</v>
      </c>
      <c r="R21" s="32">
        <v>4.5972222222222223</v>
      </c>
      <c r="S21" s="32">
        <v>164.43055555555554</v>
      </c>
      <c r="T21" s="32">
        <v>107.175</v>
      </c>
      <c r="U21" s="32">
        <v>57.255555555555553</v>
      </c>
      <c r="V21" s="32">
        <v>0</v>
      </c>
      <c r="W21" s="32">
        <v>0</v>
      </c>
      <c r="X21" s="32">
        <v>0</v>
      </c>
      <c r="Y21" s="32">
        <v>0</v>
      </c>
      <c r="Z21" s="32">
        <v>0</v>
      </c>
      <c r="AA21" s="32">
        <v>0</v>
      </c>
      <c r="AB21" s="32">
        <v>0</v>
      </c>
      <c r="AC21" s="32">
        <v>0</v>
      </c>
      <c r="AD21" s="32">
        <v>0</v>
      </c>
      <c r="AE21" s="32">
        <v>0</v>
      </c>
      <c r="AF21" t="s">
        <v>34</v>
      </c>
      <c r="AG21">
        <v>9</v>
      </c>
      <c r="AH21"/>
    </row>
    <row r="22" spans="1:34" x14ac:dyDescent="0.25">
      <c r="A22" t="s">
        <v>184</v>
      </c>
      <c r="B22" t="s">
        <v>101</v>
      </c>
      <c r="C22" t="s">
        <v>141</v>
      </c>
      <c r="D22" t="s">
        <v>155</v>
      </c>
      <c r="E22" s="32">
        <v>44.166666666666664</v>
      </c>
      <c r="F22" s="32">
        <v>3.788784905660378</v>
      </c>
      <c r="G22" s="32">
        <v>3.5520553459119499</v>
      </c>
      <c r="H22" s="32">
        <v>0.50654088050314461</v>
      </c>
      <c r="I22" s="32">
        <v>0.26981132075471698</v>
      </c>
      <c r="J22" s="32">
        <v>167.33800000000002</v>
      </c>
      <c r="K22" s="32">
        <v>156.88244444444445</v>
      </c>
      <c r="L22" s="32">
        <v>22.37222222222222</v>
      </c>
      <c r="M22" s="32">
        <v>11.916666666666666</v>
      </c>
      <c r="N22" s="32">
        <v>4.9444444444444446</v>
      </c>
      <c r="O22" s="32">
        <v>5.5111111111111111</v>
      </c>
      <c r="P22" s="32">
        <v>41.025666666666666</v>
      </c>
      <c r="Q22" s="32">
        <v>41.025666666666666</v>
      </c>
      <c r="R22" s="32">
        <v>0</v>
      </c>
      <c r="S22" s="32">
        <v>103.94011111111111</v>
      </c>
      <c r="T22" s="32">
        <v>85.870666666666665</v>
      </c>
      <c r="U22" s="32">
        <v>18.069444444444443</v>
      </c>
      <c r="V22" s="32">
        <v>0</v>
      </c>
      <c r="W22" s="32">
        <v>7.774111111111111</v>
      </c>
      <c r="X22" s="32">
        <v>0.93333333333333335</v>
      </c>
      <c r="Y22" s="32">
        <v>0</v>
      </c>
      <c r="Z22" s="32">
        <v>0</v>
      </c>
      <c r="AA22" s="32">
        <v>2.7756666666666665</v>
      </c>
      <c r="AB22" s="32">
        <v>0</v>
      </c>
      <c r="AC22" s="32">
        <v>4.0651111111111113</v>
      </c>
      <c r="AD22" s="32">
        <v>0</v>
      </c>
      <c r="AE22" s="32">
        <v>0</v>
      </c>
      <c r="AF22" t="s">
        <v>40</v>
      </c>
      <c r="AG22">
        <v>9</v>
      </c>
      <c r="AH22"/>
    </row>
    <row r="23" spans="1:34" x14ac:dyDescent="0.25">
      <c r="A23" t="s">
        <v>184</v>
      </c>
      <c r="B23" t="s">
        <v>88</v>
      </c>
      <c r="C23" t="s">
        <v>137</v>
      </c>
      <c r="D23" t="s">
        <v>142</v>
      </c>
      <c r="E23" s="32">
        <v>41.322222222222223</v>
      </c>
      <c r="F23" s="32">
        <v>5.3426055391234204</v>
      </c>
      <c r="G23" s="32">
        <v>5.0663888141973654</v>
      </c>
      <c r="H23" s="32">
        <v>1.1754503898897553</v>
      </c>
      <c r="I23" s="32">
        <v>0.89923366496369983</v>
      </c>
      <c r="J23" s="32">
        <v>220.76833333333335</v>
      </c>
      <c r="K23" s="32">
        <v>209.35444444444445</v>
      </c>
      <c r="L23" s="32">
        <v>48.572222222222223</v>
      </c>
      <c r="M23" s="32">
        <v>37.158333333333331</v>
      </c>
      <c r="N23" s="32">
        <v>5.9916666666666663</v>
      </c>
      <c r="O23" s="32">
        <v>5.4222222222222225</v>
      </c>
      <c r="P23" s="32">
        <v>23.608333333333334</v>
      </c>
      <c r="Q23" s="32">
        <v>23.608333333333334</v>
      </c>
      <c r="R23" s="32">
        <v>0</v>
      </c>
      <c r="S23" s="32">
        <v>148.5877777777778</v>
      </c>
      <c r="T23" s="32">
        <v>119.94055555555559</v>
      </c>
      <c r="U23" s="32">
        <v>28.647222222222222</v>
      </c>
      <c r="V23" s="32">
        <v>0</v>
      </c>
      <c r="W23" s="32">
        <v>14.579444444444443</v>
      </c>
      <c r="X23" s="32">
        <v>0</v>
      </c>
      <c r="Y23" s="32">
        <v>0</v>
      </c>
      <c r="Z23" s="32">
        <v>0</v>
      </c>
      <c r="AA23" s="32">
        <v>0</v>
      </c>
      <c r="AB23" s="32">
        <v>0</v>
      </c>
      <c r="AC23" s="32">
        <v>14.579444444444443</v>
      </c>
      <c r="AD23" s="32">
        <v>0</v>
      </c>
      <c r="AE23" s="32">
        <v>0</v>
      </c>
      <c r="AF23" t="s">
        <v>26</v>
      </c>
      <c r="AG23">
        <v>9</v>
      </c>
      <c r="AH23"/>
    </row>
    <row r="24" spans="1:34" x14ac:dyDescent="0.25">
      <c r="A24" t="s">
        <v>184</v>
      </c>
      <c r="B24" t="s">
        <v>67</v>
      </c>
      <c r="C24" t="s">
        <v>128</v>
      </c>
      <c r="D24" t="s">
        <v>142</v>
      </c>
      <c r="E24" s="32">
        <v>111.11111111111111</v>
      </c>
      <c r="F24" s="32">
        <v>3.6047670000000003</v>
      </c>
      <c r="G24" s="32">
        <v>3.3453639999999996</v>
      </c>
      <c r="H24" s="32">
        <v>0.33227400000000001</v>
      </c>
      <c r="I24" s="32">
        <v>0.21757799999999999</v>
      </c>
      <c r="J24" s="32">
        <v>400.52966666666669</v>
      </c>
      <c r="K24" s="32">
        <v>371.70711111111109</v>
      </c>
      <c r="L24" s="32">
        <v>36.919333333333334</v>
      </c>
      <c r="M24" s="32">
        <v>24.175333333333334</v>
      </c>
      <c r="N24" s="32">
        <v>10.877333333333333</v>
      </c>
      <c r="O24" s="32">
        <v>1.8666666666666667</v>
      </c>
      <c r="P24" s="32">
        <v>151.99811111111111</v>
      </c>
      <c r="Q24" s="32">
        <v>135.91955555555558</v>
      </c>
      <c r="R24" s="32">
        <v>16.07855555555555</v>
      </c>
      <c r="S24" s="32">
        <v>211.61222222222221</v>
      </c>
      <c r="T24" s="32">
        <v>211.61222222222221</v>
      </c>
      <c r="U24" s="32">
        <v>0</v>
      </c>
      <c r="V24" s="32">
        <v>0</v>
      </c>
      <c r="W24" s="32">
        <v>82.73555555555555</v>
      </c>
      <c r="X24" s="32">
        <v>3.4944444444444445</v>
      </c>
      <c r="Y24" s="32">
        <v>6.6666666666666666E-2</v>
      </c>
      <c r="Z24" s="32">
        <v>0</v>
      </c>
      <c r="AA24" s="32">
        <v>36.831222222222223</v>
      </c>
      <c r="AB24" s="32">
        <v>0</v>
      </c>
      <c r="AC24" s="32">
        <v>42.343222222222224</v>
      </c>
      <c r="AD24" s="32">
        <v>0</v>
      </c>
      <c r="AE24" s="32">
        <v>0</v>
      </c>
      <c r="AF24" t="s">
        <v>5</v>
      </c>
      <c r="AG24">
        <v>9</v>
      </c>
      <c r="AH24"/>
    </row>
    <row r="25" spans="1:34" x14ac:dyDescent="0.25">
      <c r="A25" t="s">
        <v>184</v>
      </c>
      <c r="B25" t="s">
        <v>114</v>
      </c>
      <c r="C25" t="s">
        <v>124</v>
      </c>
      <c r="D25" t="s">
        <v>142</v>
      </c>
      <c r="E25" s="32">
        <v>103.67777777777778</v>
      </c>
      <c r="F25" s="32">
        <v>4.7417758010931301</v>
      </c>
      <c r="G25" s="32">
        <v>4.4744164612581718</v>
      </c>
      <c r="H25" s="32">
        <v>0.55256885649983911</v>
      </c>
      <c r="I25" s="32">
        <v>0.44625656414103509</v>
      </c>
      <c r="J25" s="32">
        <v>491.61677777777771</v>
      </c>
      <c r="K25" s="32">
        <v>463.89755555555553</v>
      </c>
      <c r="L25" s="32">
        <v>57.289111111111097</v>
      </c>
      <c r="M25" s="32">
        <v>46.266888888888872</v>
      </c>
      <c r="N25" s="32">
        <v>5.6</v>
      </c>
      <c r="O25" s="32">
        <v>5.4222222222222225</v>
      </c>
      <c r="P25" s="32">
        <v>186.89255555555559</v>
      </c>
      <c r="Q25" s="32">
        <v>170.19555555555559</v>
      </c>
      <c r="R25" s="32">
        <v>16.696999999999999</v>
      </c>
      <c r="S25" s="32">
        <v>247.43511111111104</v>
      </c>
      <c r="T25" s="32">
        <v>247.43511111111104</v>
      </c>
      <c r="U25" s="32">
        <v>0</v>
      </c>
      <c r="V25" s="32">
        <v>0</v>
      </c>
      <c r="W25" s="32">
        <v>0</v>
      </c>
      <c r="X25" s="32">
        <v>0</v>
      </c>
      <c r="Y25" s="32">
        <v>0</v>
      </c>
      <c r="Z25" s="32">
        <v>0</v>
      </c>
      <c r="AA25" s="32">
        <v>0</v>
      </c>
      <c r="AB25" s="32">
        <v>0</v>
      </c>
      <c r="AC25" s="32">
        <v>0</v>
      </c>
      <c r="AD25" s="32">
        <v>0</v>
      </c>
      <c r="AE25" s="32">
        <v>0</v>
      </c>
      <c r="AF25" t="s">
        <v>53</v>
      </c>
      <c r="AG25">
        <v>9</v>
      </c>
      <c r="AH25"/>
    </row>
    <row r="26" spans="1:34" x14ac:dyDescent="0.25">
      <c r="A26" t="s">
        <v>184</v>
      </c>
      <c r="B26" t="s">
        <v>103</v>
      </c>
      <c r="C26" t="s">
        <v>128</v>
      </c>
      <c r="D26" t="s">
        <v>142</v>
      </c>
      <c r="E26" s="32">
        <v>43.5</v>
      </c>
      <c r="F26" s="32">
        <v>7.2961379310344814</v>
      </c>
      <c r="G26" s="32">
        <v>6.4330191570881219</v>
      </c>
      <c r="H26" s="32">
        <v>2.2850932311621963</v>
      </c>
      <c r="I26" s="32">
        <v>1.6506028097062577</v>
      </c>
      <c r="J26" s="32">
        <v>317.38199999999995</v>
      </c>
      <c r="K26" s="32">
        <v>279.8363333333333</v>
      </c>
      <c r="L26" s="32">
        <v>99.401555555555532</v>
      </c>
      <c r="M26" s="32">
        <v>71.801222222222208</v>
      </c>
      <c r="N26" s="32">
        <v>21.911444444444445</v>
      </c>
      <c r="O26" s="32">
        <v>5.6888888888888891</v>
      </c>
      <c r="P26" s="32">
        <v>78.667777777777772</v>
      </c>
      <c r="Q26" s="32">
        <v>68.722444444444434</v>
      </c>
      <c r="R26" s="32">
        <v>9.9453333333333358</v>
      </c>
      <c r="S26" s="32">
        <v>139.31266666666667</v>
      </c>
      <c r="T26" s="32">
        <v>139.31266666666667</v>
      </c>
      <c r="U26" s="32">
        <v>0</v>
      </c>
      <c r="V26" s="32">
        <v>0</v>
      </c>
      <c r="W26" s="32">
        <v>14.353666666666667</v>
      </c>
      <c r="X26" s="32">
        <v>0.13333333333333333</v>
      </c>
      <c r="Y26" s="32">
        <v>0</v>
      </c>
      <c r="Z26" s="32">
        <v>0</v>
      </c>
      <c r="AA26" s="32">
        <v>6.8758888888888894</v>
      </c>
      <c r="AB26" s="32">
        <v>0</v>
      </c>
      <c r="AC26" s="32">
        <v>7.3444444444444441</v>
      </c>
      <c r="AD26" s="32">
        <v>0</v>
      </c>
      <c r="AE26" s="32">
        <v>0</v>
      </c>
      <c r="AF26" t="s">
        <v>42</v>
      </c>
      <c r="AG26">
        <v>9</v>
      </c>
      <c r="AH26"/>
    </row>
    <row r="27" spans="1:34" x14ac:dyDescent="0.25">
      <c r="A27" t="s">
        <v>184</v>
      </c>
      <c r="B27" t="s">
        <v>75</v>
      </c>
      <c r="C27" t="s">
        <v>124</v>
      </c>
      <c r="D27" t="s">
        <v>142</v>
      </c>
      <c r="E27" s="32">
        <v>224.7</v>
      </c>
      <c r="F27" s="32">
        <v>3.369696385303862</v>
      </c>
      <c r="G27" s="32">
        <v>3.0585778568956141</v>
      </c>
      <c r="H27" s="32">
        <v>0.38060871285170356</v>
      </c>
      <c r="I27" s="32">
        <v>0.26044849923354602</v>
      </c>
      <c r="J27" s="32">
        <v>757.17077777777774</v>
      </c>
      <c r="K27" s="32">
        <v>687.26244444444444</v>
      </c>
      <c r="L27" s="32">
        <v>85.52277777777779</v>
      </c>
      <c r="M27" s="32">
        <v>58.52277777777779</v>
      </c>
      <c r="N27" s="32">
        <v>21.577777777777779</v>
      </c>
      <c r="O27" s="32">
        <v>5.4222222222222225</v>
      </c>
      <c r="P27" s="32">
        <v>226.34199999999996</v>
      </c>
      <c r="Q27" s="32">
        <v>183.43366666666662</v>
      </c>
      <c r="R27" s="32">
        <v>42.908333333333331</v>
      </c>
      <c r="S27" s="32">
        <v>445.30600000000004</v>
      </c>
      <c r="T27" s="32">
        <v>436.99488888888891</v>
      </c>
      <c r="U27" s="32">
        <v>8.3111111111111118</v>
      </c>
      <c r="V27" s="32">
        <v>0</v>
      </c>
      <c r="W27" s="32">
        <v>136.63666666666666</v>
      </c>
      <c r="X27" s="32">
        <v>4.6144444444444446</v>
      </c>
      <c r="Y27" s="32">
        <v>0</v>
      </c>
      <c r="Z27" s="32">
        <v>0</v>
      </c>
      <c r="AA27" s="32">
        <v>51.675333333333327</v>
      </c>
      <c r="AB27" s="32">
        <v>0</v>
      </c>
      <c r="AC27" s="32">
        <v>80.34688888888887</v>
      </c>
      <c r="AD27" s="32">
        <v>0</v>
      </c>
      <c r="AE27" s="32">
        <v>0</v>
      </c>
      <c r="AF27" t="s">
        <v>13</v>
      </c>
      <c r="AG27">
        <v>9</v>
      </c>
      <c r="AH27"/>
    </row>
    <row r="28" spans="1:34" x14ac:dyDescent="0.25">
      <c r="A28" t="s">
        <v>184</v>
      </c>
      <c r="B28" t="s">
        <v>78</v>
      </c>
      <c r="C28" t="s">
        <v>130</v>
      </c>
      <c r="D28" t="s">
        <v>149</v>
      </c>
      <c r="E28" s="32">
        <v>81</v>
      </c>
      <c r="F28" s="32">
        <v>2.047755829903978</v>
      </c>
      <c r="G28" s="32">
        <v>1.8461783264746225</v>
      </c>
      <c r="H28" s="32">
        <v>0.56268449931412923</v>
      </c>
      <c r="I28" s="32">
        <v>0.39951577503429381</v>
      </c>
      <c r="J28" s="32">
        <v>165.86822222222222</v>
      </c>
      <c r="K28" s="32">
        <v>149.54044444444443</v>
      </c>
      <c r="L28" s="32">
        <v>45.577444444444467</v>
      </c>
      <c r="M28" s="32">
        <v>32.360777777777798</v>
      </c>
      <c r="N28" s="32">
        <v>9.3944444444444439</v>
      </c>
      <c r="O28" s="32">
        <v>3.8222222222222224</v>
      </c>
      <c r="P28" s="32">
        <v>40.431111111111115</v>
      </c>
      <c r="Q28" s="32">
        <v>37.32</v>
      </c>
      <c r="R28" s="32">
        <v>3.1111111111111112</v>
      </c>
      <c r="S28" s="32">
        <v>79.859666666666641</v>
      </c>
      <c r="T28" s="32">
        <v>79.328888888888869</v>
      </c>
      <c r="U28" s="32">
        <v>0.53077777777777779</v>
      </c>
      <c r="V28" s="32">
        <v>0</v>
      </c>
      <c r="W28" s="32">
        <v>27.801333333333332</v>
      </c>
      <c r="X28" s="32">
        <v>2.2768888888888887</v>
      </c>
      <c r="Y28" s="32">
        <v>6.1111111111111109E-2</v>
      </c>
      <c r="Z28" s="32">
        <v>0</v>
      </c>
      <c r="AA28" s="32">
        <v>13.184444444444443</v>
      </c>
      <c r="AB28" s="32">
        <v>0</v>
      </c>
      <c r="AC28" s="32">
        <v>12.278888888888888</v>
      </c>
      <c r="AD28" s="32">
        <v>0</v>
      </c>
      <c r="AE28" s="32">
        <v>0</v>
      </c>
      <c r="AF28" t="s">
        <v>16</v>
      </c>
      <c r="AG28">
        <v>9</v>
      </c>
      <c r="AH28"/>
    </row>
    <row r="29" spans="1:34" x14ac:dyDescent="0.25">
      <c r="A29" t="s">
        <v>184</v>
      </c>
      <c r="B29" t="s">
        <v>64</v>
      </c>
      <c r="C29" t="s">
        <v>128</v>
      </c>
      <c r="D29" t="s">
        <v>142</v>
      </c>
      <c r="E29" s="32">
        <v>74.344444444444449</v>
      </c>
      <c r="F29" s="32">
        <v>3.2231131370497672</v>
      </c>
      <c r="G29" s="32">
        <v>2.8217560902705117</v>
      </c>
      <c r="H29" s="32">
        <v>0.56706919742938255</v>
      </c>
      <c r="I29" s="32">
        <v>0.41878194589747414</v>
      </c>
      <c r="J29" s="32">
        <v>239.62055555555548</v>
      </c>
      <c r="K29" s="32">
        <v>209.78188888888883</v>
      </c>
      <c r="L29" s="32">
        <v>42.158444444444434</v>
      </c>
      <c r="M29" s="32">
        <v>31.134111111111107</v>
      </c>
      <c r="N29" s="32">
        <v>4.274</v>
      </c>
      <c r="O29" s="32">
        <v>6.7503333333333329</v>
      </c>
      <c r="P29" s="32">
        <v>75.063666666666649</v>
      </c>
      <c r="Q29" s="32">
        <v>56.249333333333318</v>
      </c>
      <c r="R29" s="32">
        <v>18.814333333333334</v>
      </c>
      <c r="S29" s="32">
        <v>122.39844444444441</v>
      </c>
      <c r="T29" s="32">
        <v>122.39844444444441</v>
      </c>
      <c r="U29" s="32">
        <v>0</v>
      </c>
      <c r="V29" s="32">
        <v>0</v>
      </c>
      <c r="W29" s="32">
        <v>0</v>
      </c>
      <c r="X29" s="32">
        <v>0</v>
      </c>
      <c r="Y29" s="32">
        <v>0</v>
      </c>
      <c r="Z29" s="32">
        <v>0</v>
      </c>
      <c r="AA29" s="32">
        <v>0</v>
      </c>
      <c r="AB29" s="32">
        <v>0</v>
      </c>
      <c r="AC29" s="32">
        <v>0</v>
      </c>
      <c r="AD29" s="32">
        <v>0</v>
      </c>
      <c r="AE29" s="32">
        <v>0</v>
      </c>
      <c r="AF29" t="s">
        <v>2</v>
      </c>
      <c r="AG29">
        <v>9</v>
      </c>
      <c r="AH29"/>
    </row>
    <row r="30" spans="1:34" x14ac:dyDescent="0.25">
      <c r="A30" t="s">
        <v>184</v>
      </c>
      <c r="B30" t="s">
        <v>102</v>
      </c>
      <c r="C30" t="s">
        <v>128</v>
      </c>
      <c r="D30" t="s">
        <v>142</v>
      </c>
      <c r="E30" s="32">
        <v>50.633333333333333</v>
      </c>
      <c r="F30" s="32">
        <v>5.3024292297564193</v>
      </c>
      <c r="G30" s="32">
        <v>5.1918301514154059</v>
      </c>
      <c r="H30" s="32">
        <v>1.6571011630458636</v>
      </c>
      <c r="I30" s="32">
        <v>1.5465020847048498</v>
      </c>
      <c r="J30" s="32">
        <v>268.47966666666667</v>
      </c>
      <c r="K30" s="32">
        <v>262.87966666666671</v>
      </c>
      <c r="L30" s="32">
        <v>83.904555555555561</v>
      </c>
      <c r="M30" s="32">
        <v>78.304555555555567</v>
      </c>
      <c r="N30" s="32">
        <v>0</v>
      </c>
      <c r="O30" s="32">
        <v>5.6</v>
      </c>
      <c r="P30" s="32">
        <v>42.500111111111096</v>
      </c>
      <c r="Q30" s="32">
        <v>42.500111111111096</v>
      </c>
      <c r="R30" s="32">
        <v>0</v>
      </c>
      <c r="S30" s="32">
        <v>142.07500000000002</v>
      </c>
      <c r="T30" s="32">
        <v>142.07500000000002</v>
      </c>
      <c r="U30" s="32">
        <v>0</v>
      </c>
      <c r="V30" s="32">
        <v>0</v>
      </c>
      <c r="W30" s="32">
        <v>10.418111111111111</v>
      </c>
      <c r="X30" s="32">
        <v>1.5430000000000001</v>
      </c>
      <c r="Y30" s="32">
        <v>0</v>
      </c>
      <c r="Z30" s="32">
        <v>0</v>
      </c>
      <c r="AA30" s="32">
        <v>7.6584444444444433</v>
      </c>
      <c r="AB30" s="32">
        <v>0</v>
      </c>
      <c r="AC30" s="32">
        <v>1.2166666666666666</v>
      </c>
      <c r="AD30" s="32">
        <v>0</v>
      </c>
      <c r="AE30" s="32">
        <v>0</v>
      </c>
      <c r="AF30" t="s">
        <v>41</v>
      </c>
      <c r="AG30">
        <v>9</v>
      </c>
      <c r="AH30"/>
    </row>
    <row r="31" spans="1:34" x14ac:dyDescent="0.25">
      <c r="A31" t="s">
        <v>184</v>
      </c>
      <c r="B31" t="s">
        <v>63</v>
      </c>
      <c r="C31" t="s">
        <v>122</v>
      </c>
      <c r="D31" t="s">
        <v>148</v>
      </c>
      <c r="E31" s="32">
        <v>23.466666666666665</v>
      </c>
      <c r="F31" s="32">
        <v>4.1064299242424243</v>
      </c>
      <c r="G31" s="32">
        <v>3.6948532196969697</v>
      </c>
      <c r="H31" s="32">
        <v>0.6366003787878789</v>
      </c>
      <c r="I31" s="32">
        <v>0.22502367424242428</v>
      </c>
      <c r="J31" s="32">
        <v>96.36422222222221</v>
      </c>
      <c r="K31" s="32">
        <v>86.705888888888879</v>
      </c>
      <c r="L31" s="32">
        <v>14.93888888888889</v>
      </c>
      <c r="M31" s="32">
        <v>5.2805555555555559</v>
      </c>
      <c r="N31" s="32">
        <v>3.8833333333333333</v>
      </c>
      <c r="O31" s="32">
        <v>5.7750000000000004</v>
      </c>
      <c r="P31" s="32">
        <v>15.186111111111112</v>
      </c>
      <c r="Q31" s="32">
        <v>15.186111111111112</v>
      </c>
      <c r="R31" s="32">
        <v>0</v>
      </c>
      <c r="S31" s="32">
        <v>66.239222222222224</v>
      </c>
      <c r="T31" s="32">
        <v>62.150333333333329</v>
      </c>
      <c r="U31" s="32">
        <v>4.0888888888888886</v>
      </c>
      <c r="V31" s="32">
        <v>0</v>
      </c>
      <c r="W31" s="32">
        <v>0</v>
      </c>
      <c r="X31" s="32">
        <v>0</v>
      </c>
      <c r="Y31" s="32">
        <v>0</v>
      </c>
      <c r="Z31" s="32">
        <v>0</v>
      </c>
      <c r="AA31" s="32">
        <v>0</v>
      </c>
      <c r="AB31" s="32">
        <v>0</v>
      </c>
      <c r="AC31" s="32">
        <v>0</v>
      </c>
      <c r="AD31" s="32">
        <v>0</v>
      </c>
      <c r="AE31" s="32">
        <v>0</v>
      </c>
      <c r="AF31" t="s">
        <v>1</v>
      </c>
      <c r="AG31">
        <v>9</v>
      </c>
      <c r="AH31"/>
    </row>
    <row r="32" spans="1:34" x14ac:dyDescent="0.25">
      <c r="A32" t="s">
        <v>184</v>
      </c>
      <c r="B32" t="s">
        <v>83</v>
      </c>
      <c r="C32" t="s">
        <v>128</v>
      </c>
      <c r="D32" t="s">
        <v>142</v>
      </c>
      <c r="E32" s="32">
        <v>160.69999999999999</v>
      </c>
      <c r="F32" s="32">
        <v>3.3547168637212201</v>
      </c>
      <c r="G32" s="32">
        <v>3.1454352485653048</v>
      </c>
      <c r="H32" s="32">
        <v>0.42322616331328211</v>
      </c>
      <c r="I32" s="32">
        <v>0.37562262324552298</v>
      </c>
      <c r="J32" s="32">
        <v>539.10300000000007</v>
      </c>
      <c r="K32" s="32">
        <v>505.47144444444444</v>
      </c>
      <c r="L32" s="32">
        <v>68.012444444444426</v>
      </c>
      <c r="M32" s="32">
        <v>60.362555555555538</v>
      </c>
      <c r="N32" s="32">
        <v>2.1387777777777774</v>
      </c>
      <c r="O32" s="32">
        <v>5.5111111111111111</v>
      </c>
      <c r="P32" s="32">
        <v>192.60144444444438</v>
      </c>
      <c r="Q32" s="32">
        <v>166.61977777777773</v>
      </c>
      <c r="R32" s="32">
        <v>25.981666666666666</v>
      </c>
      <c r="S32" s="32">
        <v>278.48911111111119</v>
      </c>
      <c r="T32" s="32">
        <v>278.48911111111119</v>
      </c>
      <c r="U32" s="32">
        <v>0</v>
      </c>
      <c r="V32" s="32">
        <v>0</v>
      </c>
      <c r="W32" s="32">
        <v>0</v>
      </c>
      <c r="X32" s="32">
        <v>0</v>
      </c>
      <c r="Y32" s="32">
        <v>0</v>
      </c>
      <c r="Z32" s="32">
        <v>0</v>
      </c>
      <c r="AA32" s="32">
        <v>0</v>
      </c>
      <c r="AB32" s="32">
        <v>0</v>
      </c>
      <c r="AC32" s="32">
        <v>0</v>
      </c>
      <c r="AD32" s="32">
        <v>0</v>
      </c>
      <c r="AE32" s="32">
        <v>0</v>
      </c>
      <c r="AF32" t="s">
        <v>21</v>
      </c>
      <c r="AG32">
        <v>9</v>
      </c>
      <c r="AH32"/>
    </row>
    <row r="33" spans="1:34" x14ac:dyDescent="0.25">
      <c r="A33" t="s">
        <v>184</v>
      </c>
      <c r="B33" t="s">
        <v>82</v>
      </c>
      <c r="C33" t="s">
        <v>130</v>
      </c>
      <c r="D33" t="s">
        <v>149</v>
      </c>
      <c r="E33" s="32">
        <v>110.15555555555555</v>
      </c>
      <c r="F33" s="32">
        <v>3.5560601170062536</v>
      </c>
      <c r="G33" s="32">
        <v>3.2526507968529348</v>
      </c>
      <c r="H33" s="32">
        <v>1.0184647972564049</v>
      </c>
      <c r="I33" s="32">
        <v>0.71505547710308637</v>
      </c>
      <c r="J33" s="32">
        <v>391.71977777777772</v>
      </c>
      <c r="K33" s="32">
        <v>358.2975555555555</v>
      </c>
      <c r="L33" s="32">
        <v>112.18955555555553</v>
      </c>
      <c r="M33" s="32">
        <v>78.767333333333312</v>
      </c>
      <c r="N33" s="32">
        <v>28.266666666666666</v>
      </c>
      <c r="O33" s="32">
        <v>5.1555555555555559</v>
      </c>
      <c r="P33" s="32">
        <v>72.088777777777779</v>
      </c>
      <c r="Q33" s="32">
        <v>72.088777777777779</v>
      </c>
      <c r="R33" s="32">
        <v>0</v>
      </c>
      <c r="S33" s="32">
        <v>207.44144444444441</v>
      </c>
      <c r="T33" s="32">
        <v>185.81688888888885</v>
      </c>
      <c r="U33" s="32">
        <v>21.62455555555556</v>
      </c>
      <c r="V33" s="32">
        <v>0</v>
      </c>
      <c r="W33" s="32">
        <v>0</v>
      </c>
      <c r="X33" s="32">
        <v>0</v>
      </c>
      <c r="Y33" s="32">
        <v>0</v>
      </c>
      <c r="Z33" s="32">
        <v>0</v>
      </c>
      <c r="AA33" s="32">
        <v>0</v>
      </c>
      <c r="AB33" s="32">
        <v>0</v>
      </c>
      <c r="AC33" s="32">
        <v>0</v>
      </c>
      <c r="AD33" s="32">
        <v>0</v>
      </c>
      <c r="AE33" s="32">
        <v>0</v>
      </c>
      <c r="AF33" t="s">
        <v>20</v>
      </c>
      <c r="AG33">
        <v>9</v>
      </c>
      <c r="AH33"/>
    </row>
    <row r="34" spans="1:34" x14ac:dyDescent="0.25">
      <c r="A34" t="s">
        <v>184</v>
      </c>
      <c r="B34" t="s">
        <v>94</v>
      </c>
      <c r="C34" t="s">
        <v>128</v>
      </c>
      <c r="D34" t="s">
        <v>142</v>
      </c>
      <c r="E34" s="32">
        <v>40.855555555555554</v>
      </c>
      <c r="F34" s="32">
        <v>3.6368262170247481</v>
      </c>
      <c r="G34" s="32">
        <v>3.2753304324177317</v>
      </c>
      <c r="H34" s="32">
        <v>0.75181125917867819</v>
      </c>
      <c r="I34" s="32">
        <v>0.51517269513190089</v>
      </c>
      <c r="J34" s="32">
        <v>148.58455555555554</v>
      </c>
      <c r="K34" s="32">
        <v>133.81544444444444</v>
      </c>
      <c r="L34" s="32">
        <v>30.715666666666664</v>
      </c>
      <c r="M34" s="32">
        <v>21.047666666666661</v>
      </c>
      <c r="N34" s="32">
        <v>4.2457777777777777</v>
      </c>
      <c r="O34" s="32">
        <v>5.4222222222222225</v>
      </c>
      <c r="P34" s="32">
        <v>49.587222222222216</v>
      </c>
      <c r="Q34" s="32">
        <v>44.486111111111107</v>
      </c>
      <c r="R34" s="32">
        <v>5.10111111111111</v>
      </c>
      <c r="S34" s="32">
        <v>68.281666666666666</v>
      </c>
      <c r="T34" s="32">
        <v>67.004777777777775</v>
      </c>
      <c r="U34" s="32">
        <v>1.276888888888889</v>
      </c>
      <c r="V34" s="32">
        <v>0</v>
      </c>
      <c r="W34" s="32">
        <v>7.4279999999999982</v>
      </c>
      <c r="X34" s="32">
        <v>7.4279999999999982</v>
      </c>
      <c r="Y34" s="32">
        <v>0</v>
      </c>
      <c r="Z34" s="32">
        <v>0</v>
      </c>
      <c r="AA34" s="32">
        <v>0</v>
      </c>
      <c r="AB34" s="32">
        <v>0</v>
      </c>
      <c r="AC34" s="32">
        <v>0</v>
      </c>
      <c r="AD34" s="32">
        <v>0</v>
      </c>
      <c r="AE34" s="32">
        <v>0</v>
      </c>
      <c r="AF34" t="s">
        <v>32</v>
      </c>
      <c r="AG34">
        <v>9</v>
      </c>
      <c r="AH34"/>
    </row>
    <row r="35" spans="1:34" x14ac:dyDescent="0.25">
      <c r="A35" t="s">
        <v>184</v>
      </c>
      <c r="B35" t="s">
        <v>105</v>
      </c>
      <c r="C35" t="s">
        <v>128</v>
      </c>
      <c r="D35" t="s">
        <v>142</v>
      </c>
      <c r="E35" s="32">
        <v>83.044444444444451</v>
      </c>
      <c r="F35" s="32">
        <v>4.4510636874498255</v>
      </c>
      <c r="G35" s="32">
        <v>4.1432967621086432</v>
      </c>
      <c r="H35" s="32">
        <v>1.043249933101418</v>
      </c>
      <c r="I35" s="32">
        <v>0.73548300776023545</v>
      </c>
      <c r="J35" s="32">
        <v>369.63611111111112</v>
      </c>
      <c r="K35" s="32">
        <v>344.07777777777778</v>
      </c>
      <c r="L35" s="32">
        <v>86.636111111111106</v>
      </c>
      <c r="M35" s="32">
        <v>61.077777777777776</v>
      </c>
      <c r="N35" s="32">
        <v>19.869444444444444</v>
      </c>
      <c r="O35" s="32">
        <v>5.6888888888888891</v>
      </c>
      <c r="P35" s="32">
        <v>99.291666666666671</v>
      </c>
      <c r="Q35" s="32">
        <v>99.291666666666671</v>
      </c>
      <c r="R35" s="32">
        <v>0</v>
      </c>
      <c r="S35" s="32">
        <v>183.70833333333334</v>
      </c>
      <c r="T35" s="32">
        <v>183.70833333333334</v>
      </c>
      <c r="U35" s="32">
        <v>0</v>
      </c>
      <c r="V35" s="32">
        <v>0</v>
      </c>
      <c r="W35" s="32">
        <v>38.37222222222222</v>
      </c>
      <c r="X35" s="32">
        <v>8.8888888888888892E-2</v>
      </c>
      <c r="Y35" s="32">
        <v>0</v>
      </c>
      <c r="Z35" s="32">
        <v>0</v>
      </c>
      <c r="AA35" s="32">
        <v>10.405555555555555</v>
      </c>
      <c r="AB35" s="32">
        <v>0</v>
      </c>
      <c r="AC35" s="32">
        <v>27.877777777777776</v>
      </c>
      <c r="AD35" s="32">
        <v>0</v>
      </c>
      <c r="AE35" s="32">
        <v>0</v>
      </c>
      <c r="AF35" t="s">
        <v>44</v>
      </c>
      <c r="AG35">
        <v>9</v>
      </c>
      <c r="AH35"/>
    </row>
    <row r="36" spans="1:34" x14ac:dyDescent="0.25">
      <c r="A36" t="s">
        <v>184</v>
      </c>
      <c r="B36" t="s">
        <v>89</v>
      </c>
      <c r="C36" t="s">
        <v>128</v>
      </c>
      <c r="D36" t="s">
        <v>142</v>
      </c>
      <c r="E36" s="32">
        <v>130.53333333333333</v>
      </c>
      <c r="F36" s="32">
        <v>3.8810223016683691</v>
      </c>
      <c r="G36" s="32">
        <v>3.6121254681647939</v>
      </c>
      <c r="H36" s="32">
        <v>0.74970207694926805</v>
      </c>
      <c r="I36" s="32">
        <v>0.67207184201566217</v>
      </c>
      <c r="J36" s="32">
        <v>506.60277777777776</v>
      </c>
      <c r="K36" s="32">
        <v>471.50277777777774</v>
      </c>
      <c r="L36" s="32">
        <v>97.861111111111114</v>
      </c>
      <c r="M36" s="32">
        <v>87.727777777777774</v>
      </c>
      <c r="N36" s="32">
        <v>0</v>
      </c>
      <c r="O36" s="32">
        <v>10.133333333333333</v>
      </c>
      <c r="P36" s="32">
        <v>103.94444444444444</v>
      </c>
      <c r="Q36" s="32">
        <v>78.977777777777774</v>
      </c>
      <c r="R36" s="32">
        <v>24.966666666666665</v>
      </c>
      <c r="S36" s="32">
        <v>304.79722222222222</v>
      </c>
      <c r="T36" s="32">
        <v>304.79722222222222</v>
      </c>
      <c r="U36" s="32">
        <v>0</v>
      </c>
      <c r="V36" s="32">
        <v>0</v>
      </c>
      <c r="W36" s="32">
        <v>55.086111111111109</v>
      </c>
      <c r="X36" s="32">
        <v>0</v>
      </c>
      <c r="Y36" s="32">
        <v>0</v>
      </c>
      <c r="Z36" s="32">
        <v>0</v>
      </c>
      <c r="AA36" s="32">
        <v>9.65</v>
      </c>
      <c r="AB36" s="32">
        <v>0</v>
      </c>
      <c r="AC36" s="32">
        <v>45.43611111111111</v>
      </c>
      <c r="AD36" s="32">
        <v>0</v>
      </c>
      <c r="AE36" s="32">
        <v>0</v>
      </c>
      <c r="AF36" t="s">
        <v>27</v>
      </c>
      <c r="AG36">
        <v>9</v>
      </c>
      <c r="AH36"/>
    </row>
    <row r="37" spans="1:34" x14ac:dyDescent="0.25">
      <c r="A37" t="s">
        <v>184</v>
      </c>
      <c r="B37" t="s">
        <v>121</v>
      </c>
      <c r="C37" t="s">
        <v>133</v>
      </c>
      <c r="D37" t="s">
        <v>142</v>
      </c>
      <c r="E37" s="32">
        <v>165.3</v>
      </c>
      <c r="F37" s="32">
        <v>3.0661591718760501</v>
      </c>
      <c r="G37" s="32">
        <v>2.9939335887611747</v>
      </c>
      <c r="H37" s="32">
        <v>0.2240034953283592</v>
      </c>
      <c r="I37" s="32">
        <v>0.18636149761376622</v>
      </c>
      <c r="J37" s="32">
        <v>506.83611111111111</v>
      </c>
      <c r="K37" s="32">
        <v>494.89722222222224</v>
      </c>
      <c r="L37" s="32">
        <v>37.027777777777779</v>
      </c>
      <c r="M37" s="32">
        <v>30.805555555555557</v>
      </c>
      <c r="N37" s="32">
        <v>0</v>
      </c>
      <c r="O37" s="32">
        <v>6.2222222222222223</v>
      </c>
      <c r="P37" s="32">
        <v>122.95</v>
      </c>
      <c r="Q37" s="32">
        <v>117.23333333333333</v>
      </c>
      <c r="R37" s="32">
        <v>5.7166666666666668</v>
      </c>
      <c r="S37" s="32">
        <v>346.85833333333335</v>
      </c>
      <c r="T37" s="32">
        <v>346.85833333333335</v>
      </c>
      <c r="U37" s="32">
        <v>0</v>
      </c>
      <c r="V37" s="32">
        <v>0</v>
      </c>
      <c r="W37" s="32">
        <v>1.0666666666666667</v>
      </c>
      <c r="X37" s="32">
        <v>0</v>
      </c>
      <c r="Y37" s="32">
        <v>0</v>
      </c>
      <c r="Z37" s="32">
        <v>0</v>
      </c>
      <c r="AA37" s="32">
        <v>0.13333333333333333</v>
      </c>
      <c r="AB37" s="32">
        <v>0</v>
      </c>
      <c r="AC37" s="32">
        <v>0.93333333333333335</v>
      </c>
      <c r="AD37" s="32">
        <v>0</v>
      </c>
      <c r="AE37" s="32">
        <v>0</v>
      </c>
      <c r="AF37" t="s">
        <v>60</v>
      </c>
      <c r="AG37">
        <v>9</v>
      </c>
      <c r="AH37"/>
    </row>
    <row r="38" spans="1:34" x14ac:dyDescent="0.25">
      <c r="A38" t="s">
        <v>184</v>
      </c>
      <c r="B38" t="s">
        <v>61</v>
      </c>
      <c r="C38" t="s">
        <v>135</v>
      </c>
      <c r="D38" t="s">
        <v>142</v>
      </c>
      <c r="E38" s="32">
        <v>67.888888888888886</v>
      </c>
      <c r="F38" s="32">
        <v>3.1956366612111293</v>
      </c>
      <c r="G38" s="32">
        <v>3.0628625204582653</v>
      </c>
      <c r="H38" s="32">
        <v>0.40364157119476274</v>
      </c>
      <c r="I38" s="32">
        <v>0.37745499181669395</v>
      </c>
      <c r="J38" s="32">
        <v>216.94822222222223</v>
      </c>
      <c r="K38" s="32">
        <v>207.93433333333334</v>
      </c>
      <c r="L38" s="32">
        <v>27.402777777777779</v>
      </c>
      <c r="M38" s="32">
        <v>25.625</v>
      </c>
      <c r="N38" s="32">
        <v>0</v>
      </c>
      <c r="O38" s="32">
        <v>1.7777777777777777</v>
      </c>
      <c r="P38" s="32">
        <v>63.090222222222224</v>
      </c>
      <c r="Q38" s="32">
        <v>55.854111111111109</v>
      </c>
      <c r="R38" s="32">
        <v>7.2361111111111107</v>
      </c>
      <c r="S38" s="32">
        <v>126.45522222222223</v>
      </c>
      <c r="T38" s="32">
        <v>126.45522222222223</v>
      </c>
      <c r="U38" s="32">
        <v>0</v>
      </c>
      <c r="V38" s="32">
        <v>0</v>
      </c>
      <c r="W38" s="32">
        <v>20.787111111111109</v>
      </c>
      <c r="X38" s="32">
        <v>3.3555555555555556</v>
      </c>
      <c r="Y38" s="32">
        <v>0</v>
      </c>
      <c r="Z38" s="32">
        <v>0</v>
      </c>
      <c r="AA38" s="32">
        <v>5.6152222222222221</v>
      </c>
      <c r="AB38" s="32">
        <v>0</v>
      </c>
      <c r="AC38" s="32">
        <v>11.816333333333331</v>
      </c>
      <c r="AD38" s="32">
        <v>0</v>
      </c>
      <c r="AE38" s="32">
        <v>0</v>
      </c>
      <c r="AF38" t="s">
        <v>36</v>
      </c>
      <c r="AG38">
        <v>9</v>
      </c>
      <c r="AH38"/>
    </row>
    <row r="39" spans="1:34" x14ac:dyDescent="0.25">
      <c r="A39" t="s">
        <v>184</v>
      </c>
      <c r="B39" t="s">
        <v>97</v>
      </c>
      <c r="C39" t="s">
        <v>125</v>
      </c>
      <c r="D39" t="s">
        <v>150</v>
      </c>
      <c r="E39" s="32">
        <v>109.24444444444444</v>
      </c>
      <c r="F39" s="32">
        <v>2.145390561432059</v>
      </c>
      <c r="G39" s="32">
        <v>1.9784102929210743</v>
      </c>
      <c r="H39" s="32">
        <v>0.37416903986981287</v>
      </c>
      <c r="I39" s="32">
        <v>0.26106895850284784</v>
      </c>
      <c r="J39" s="32">
        <v>234.37200000000001</v>
      </c>
      <c r="K39" s="32">
        <v>216.13033333333334</v>
      </c>
      <c r="L39" s="32">
        <v>40.875888888888888</v>
      </c>
      <c r="M39" s="32">
        <v>28.520333333333333</v>
      </c>
      <c r="N39" s="32">
        <v>6.9444444444444446</v>
      </c>
      <c r="O39" s="32">
        <v>5.4111111111111114</v>
      </c>
      <c r="P39" s="32">
        <v>59.18888888888889</v>
      </c>
      <c r="Q39" s="32">
        <v>53.302777777777777</v>
      </c>
      <c r="R39" s="32">
        <v>5.8861111111111111</v>
      </c>
      <c r="S39" s="32">
        <v>134.30722222222224</v>
      </c>
      <c r="T39" s="32">
        <v>117.30722222222224</v>
      </c>
      <c r="U39" s="32">
        <v>17</v>
      </c>
      <c r="V39" s="32">
        <v>0</v>
      </c>
      <c r="W39" s="32">
        <v>41.30811111111111</v>
      </c>
      <c r="X39" s="32">
        <v>0.6731111111111111</v>
      </c>
      <c r="Y39" s="32">
        <v>0</v>
      </c>
      <c r="Z39" s="32">
        <v>0</v>
      </c>
      <c r="AA39" s="32">
        <v>0.13333333333333333</v>
      </c>
      <c r="AB39" s="32">
        <v>0</v>
      </c>
      <c r="AC39" s="32">
        <v>40.501666666666665</v>
      </c>
      <c r="AD39" s="32">
        <v>0</v>
      </c>
      <c r="AE39" s="32">
        <v>0</v>
      </c>
      <c r="AF39" t="s">
        <v>35</v>
      </c>
      <c r="AG39">
        <v>9</v>
      </c>
      <c r="AH39"/>
    </row>
    <row r="40" spans="1:34" x14ac:dyDescent="0.25">
      <c r="A40" t="s">
        <v>184</v>
      </c>
      <c r="B40" t="s">
        <v>98</v>
      </c>
      <c r="C40" t="s">
        <v>135</v>
      </c>
      <c r="D40" t="s">
        <v>142</v>
      </c>
      <c r="E40" s="32">
        <v>151.95555555555555</v>
      </c>
      <c r="F40" s="32">
        <v>4.4103107633811076</v>
      </c>
      <c r="G40" s="32">
        <v>4.0532736180169646</v>
      </c>
      <c r="H40" s="32">
        <v>1.0438044749926878</v>
      </c>
      <c r="I40" s="32">
        <v>0.71989105001462406</v>
      </c>
      <c r="J40" s="32">
        <v>670.17122222222247</v>
      </c>
      <c r="K40" s="32">
        <v>615.91744444444453</v>
      </c>
      <c r="L40" s="32">
        <v>158.61188888888887</v>
      </c>
      <c r="M40" s="32">
        <v>109.39144444444442</v>
      </c>
      <c r="N40" s="32">
        <v>43.353777777777772</v>
      </c>
      <c r="O40" s="32">
        <v>5.8666666666666663</v>
      </c>
      <c r="P40" s="32">
        <v>157.83366666666666</v>
      </c>
      <c r="Q40" s="32">
        <v>152.80033333333333</v>
      </c>
      <c r="R40" s="32">
        <v>5.0333333333333332</v>
      </c>
      <c r="S40" s="32">
        <v>353.72566666666683</v>
      </c>
      <c r="T40" s="32">
        <v>353.72566666666683</v>
      </c>
      <c r="U40" s="32">
        <v>0</v>
      </c>
      <c r="V40" s="32">
        <v>0</v>
      </c>
      <c r="W40" s="32">
        <v>60.385999999999996</v>
      </c>
      <c r="X40" s="32">
        <v>22.024777777777771</v>
      </c>
      <c r="Y40" s="32">
        <v>0</v>
      </c>
      <c r="Z40" s="32">
        <v>0</v>
      </c>
      <c r="AA40" s="32">
        <v>20.255666666666666</v>
      </c>
      <c r="AB40" s="32">
        <v>0</v>
      </c>
      <c r="AC40" s="32">
        <v>18.105555555555558</v>
      </c>
      <c r="AD40" s="32">
        <v>0</v>
      </c>
      <c r="AE40" s="32">
        <v>0</v>
      </c>
      <c r="AF40" t="s">
        <v>37</v>
      </c>
      <c r="AG40">
        <v>9</v>
      </c>
      <c r="AH40"/>
    </row>
    <row r="41" spans="1:34" x14ac:dyDescent="0.25">
      <c r="A41" t="s">
        <v>184</v>
      </c>
      <c r="B41" t="s">
        <v>74</v>
      </c>
      <c r="C41" t="s">
        <v>133</v>
      </c>
      <c r="D41" t="s">
        <v>142</v>
      </c>
      <c r="E41" s="32">
        <v>141.34444444444443</v>
      </c>
      <c r="F41" s="32">
        <v>3.1878107067054486</v>
      </c>
      <c r="G41" s="32">
        <v>2.8904905274742561</v>
      </c>
      <c r="H41" s="32">
        <v>0.23530147001021931</v>
      </c>
      <c r="I41" s="32">
        <v>8.8539423001336381E-2</v>
      </c>
      <c r="J41" s="32">
        <v>450.57933333333341</v>
      </c>
      <c r="K41" s="32">
        <v>408.55477777777787</v>
      </c>
      <c r="L41" s="32">
        <v>33.258555555555553</v>
      </c>
      <c r="M41" s="32">
        <v>12.514555555555555</v>
      </c>
      <c r="N41" s="32">
        <v>15.277333333333331</v>
      </c>
      <c r="O41" s="32">
        <v>5.4666666666666668</v>
      </c>
      <c r="P41" s="32">
        <v>148.53355555555552</v>
      </c>
      <c r="Q41" s="32">
        <v>127.25299999999999</v>
      </c>
      <c r="R41" s="32">
        <v>21.280555555555544</v>
      </c>
      <c r="S41" s="32">
        <v>268.78722222222234</v>
      </c>
      <c r="T41" s="32">
        <v>268.78722222222234</v>
      </c>
      <c r="U41" s="32">
        <v>0</v>
      </c>
      <c r="V41" s="32">
        <v>0</v>
      </c>
      <c r="W41" s="32">
        <v>39.429333333333339</v>
      </c>
      <c r="X41" s="32">
        <v>0</v>
      </c>
      <c r="Y41" s="32">
        <v>0</v>
      </c>
      <c r="Z41" s="32">
        <v>0</v>
      </c>
      <c r="AA41" s="32">
        <v>26.305444444444451</v>
      </c>
      <c r="AB41" s="32">
        <v>0</v>
      </c>
      <c r="AC41" s="32">
        <v>13.12388888888889</v>
      </c>
      <c r="AD41" s="32">
        <v>0</v>
      </c>
      <c r="AE41" s="32">
        <v>0</v>
      </c>
      <c r="AF41" t="s">
        <v>12</v>
      </c>
      <c r="AG41">
        <v>9</v>
      </c>
      <c r="AH41"/>
    </row>
    <row r="42" spans="1:34" x14ac:dyDescent="0.25">
      <c r="A42" t="s">
        <v>184</v>
      </c>
      <c r="B42" t="s">
        <v>119</v>
      </c>
      <c r="C42" t="s">
        <v>134</v>
      </c>
      <c r="D42" t="s">
        <v>149</v>
      </c>
      <c r="E42" s="32">
        <v>91.13333333333334</v>
      </c>
      <c r="F42" s="32">
        <v>5.2184259936600821</v>
      </c>
      <c r="G42" s="32">
        <v>4.6176188734455001</v>
      </c>
      <c r="H42" s="32">
        <v>1.4473920994879299</v>
      </c>
      <c r="I42" s="32">
        <v>0.91012435991221663</v>
      </c>
      <c r="J42" s="32">
        <v>475.57255555555548</v>
      </c>
      <c r="K42" s="32">
        <v>420.81899999999996</v>
      </c>
      <c r="L42" s="32">
        <v>131.90566666666669</v>
      </c>
      <c r="M42" s="32">
        <v>82.942666666666682</v>
      </c>
      <c r="N42" s="32">
        <v>43.629666666666679</v>
      </c>
      <c r="O42" s="32">
        <v>5.333333333333333</v>
      </c>
      <c r="P42" s="32">
        <v>79.430777777777791</v>
      </c>
      <c r="Q42" s="32">
        <v>73.640222222222235</v>
      </c>
      <c r="R42" s="32">
        <v>5.7905555555555557</v>
      </c>
      <c r="S42" s="32">
        <v>264.23611111111103</v>
      </c>
      <c r="T42" s="32">
        <v>259.58033333333327</v>
      </c>
      <c r="U42" s="32">
        <v>4.6557777777777778</v>
      </c>
      <c r="V42" s="32">
        <v>0</v>
      </c>
      <c r="W42" s="32">
        <v>165.56611111111113</v>
      </c>
      <c r="X42" s="32">
        <v>11.133222222222217</v>
      </c>
      <c r="Y42" s="32">
        <v>0</v>
      </c>
      <c r="Z42" s="32">
        <v>0</v>
      </c>
      <c r="AA42" s="32">
        <v>44.603222222222236</v>
      </c>
      <c r="AB42" s="32">
        <v>0</v>
      </c>
      <c r="AC42" s="32">
        <v>109.82966666666668</v>
      </c>
      <c r="AD42" s="32">
        <v>0</v>
      </c>
      <c r="AE42" s="32">
        <v>0</v>
      </c>
      <c r="AF42" t="s">
        <v>58</v>
      </c>
      <c r="AG42">
        <v>9</v>
      </c>
      <c r="AH42"/>
    </row>
    <row r="43" spans="1:34" x14ac:dyDescent="0.25">
      <c r="A43" t="s">
        <v>184</v>
      </c>
      <c r="B43" t="s">
        <v>87</v>
      </c>
      <c r="C43" t="s">
        <v>125</v>
      </c>
      <c r="D43" t="s">
        <v>150</v>
      </c>
      <c r="E43" s="32">
        <v>70.822222222222223</v>
      </c>
      <c r="F43" s="32">
        <v>2.527367430185127</v>
      </c>
      <c r="G43" s="32">
        <v>2.0623533103231879</v>
      </c>
      <c r="H43" s="32">
        <v>0.80377314088484475</v>
      </c>
      <c r="I43" s="32">
        <v>0.57087386256667716</v>
      </c>
      <c r="J43" s="32">
        <v>178.99377777777778</v>
      </c>
      <c r="K43" s="32">
        <v>146.06044444444444</v>
      </c>
      <c r="L43" s="32">
        <v>56.925000000000004</v>
      </c>
      <c r="M43" s="32">
        <v>40.430555555555557</v>
      </c>
      <c r="N43" s="32">
        <v>10.805555555555555</v>
      </c>
      <c r="O43" s="32">
        <v>5.6888888888888891</v>
      </c>
      <c r="P43" s="32">
        <v>44.17988888888889</v>
      </c>
      <c r="Q43" s="32">
        <v>27.741</v>
      </c>
      <c r="R43" s="32">
        <v>16.43888888888889</v>
      </c>
      <c r="S43" s="32">
        <v>77.888888888888886</v>
      </c>
      <c r="T43" s="32">
        <v>65.552777777777777</v>
      </c>
      <c r="U43" s="32">
        <v>12.33611111111111</v>
      </c>
      <c r="V43" s="32">
        <v>0</v>
      </c>
      <c r="W43" s="32">
        <v>15.913222222222227</v>
      </c>
      <c r="X43" s="32">
        <v>0</v>
      </c>
      <c r="Y43" s="32">
        <v>0</v>
      </c>
      <c r="Z43" s="32">
        <v>0</v>
      </c>
      <c r="AA43" s="32">
        <v>15.366000000000005</v>
      </c>
      <c r="AB43" s="32">
        <v>0</v>
      </c>
      <c r="AC43" s="32">
        <v>0.54722222222222228</v>
      </c>
      <c r="AD43" s="32">
        <v>0</v>
      </c>
      <c r="AE43" s="32">
        <v>0</v>
      </c>
      <c r="AF43" t="s">
        <v>25</v>
      </c>
      <c r="AG43">
        <v>9</v>
      </c>
      <c r="AH43"/>
    </row>
    <row r="44" spans="1:34" x14ac:dyDescent="0.25">
      <c r="A44" t="s">
        <v>184</v>
      </c>
      <c r="B44" t="s">
        <v>93</v>
      </c>
      <c r="C44" t="s">
        <v>138</v>
      </c>
      <c r="D44" t="s">
        <v>153</v>
      </c>
      <c r="E44" s="32">
        <v>86.477777777777774</v>
      </c>
      <c r="F44" s="32">
        <v>2.9424720544777081</v>
      </c>
      <c r="G44" s="32">
        <v>2.7691134523962484</v>
      </c>
      <c r="H44" s="32">
        <v>0.59414750096363877</v>
      </c>
      <c r="I44" s="32">
        <v>0.47552357702685338</v>
      </c>
      <c r="J44" s="32">
        <v>254.45844444444447</v>
      </c>
      <c r="K44" s="32">
        <v>239.46677777777779</v>
      </c>
      <c r="L44" s="32">
        <v>51.38055555555556</v>
      </c>
      <c r="M44" s="32">
        <v>41.12222222222222</v>
      </c>
      <c r="N44" s="32">
        <v>5.2361111111111107</v>
      </c>
      <c r="O44" s="32">
        <v>5.0222222222222221</v>
      </c>
      <c r="P44" s="32">
        <v>45.74722222222222</v>
      </c>
      <c r="Q44" s="32">
        <v>41.013888888888886</v>
      </c>
      <c r="R44" s="32">
        <v>4.7333333333333334</v>
      </c>
      <c r="S44" s="32">
        <v>157.3306666666667</v>
      </c>
      <c r="T44" s="32">
        <v>157.3306666666667</v>
      </c>
      <c r="U44" s="32">
        <v>0</v>
      </c>
      <c r="V44" s="32">
        <v>0</v>
      </c>
      <c r="W44" s="32">
        <v>45.830666666666673</v>
      </c>
      <c r="X44" s="32">
        <v>0</v>
      </c>
      <c r="Y44" s="32">
        <v>0</v>
      </c>
      <c r="Z44" s="32">
        <v>0</v>
      </c>
      <c r="AA44" s="32">
        <v>8.1361111111111111</v>
      </c>
      <c r="AB44" s="32">
        <v>0</v>
      </c>
      <c r="AC44" s="32">
        <v>37.69455555555556</v>
      </c>
      <c r="AD44" s="32">
        <v>0</v>
      </c>
      <c r="AE44" s="32">
        <v>0</v>
      </c>
      <c r="AF44" t="s">
        <v>31</v>
      </c>
      <c r="AG44">
        <v>9</v>
      </c>
      <c r="AH44"/>
    </row>
    <row r="45" spans="1:34" x14ac:dyDescent="0.25">
      <c r="A45" t="s">
        <v>184</v>
      </c>
      <c r="B45" t="s">
        <v>62</v>
      </c>
      <c r="C45" t="s">
        <v>127</v>
      </c>
      <c r="D45" t="s">
        <v>147</v>
      </c>
      <c r="E45" s="32">
        <v>16.877777777777776</v>
      </c>
      <c r="F45" s="32">
        <v>1.5816984858459513</v>
      </c>
      <c r="G45" s="32">
        <v>1.5816984858459513</v>
      </c>
      <c r="H45" s="32">
        <v>0.30339697169190255</v>
      </c>
      <c r="I45" s="32">
        <v>0.30339697169190255</v>
      </c>
      <c r="J45" s="32">
        <v>26.695555555555554</v>
      </c>
      <c r="K45" s="32">
        <v>26.695555555555554</v>
      </c>
      <c r="L45" s="32">
        <v>5.1206666666666658</v>
      </c>
      <c r="M45" s="32">
        <v>5.1206666666666658</v>
      </c>
      <c r="N45" s="32">
        <v>0</v>
      </c>
      <c r="O45" s="32">
        <v>0</v>
      </c>
      <c r="P45" s="32">
        <v>0</v>
      </c>
      <c r="Q45" s="32">
        <v>0</v>
      </c>
      <c r="R45" s="32">
        <v>0</v>
      </c>
      <c r="S45" s="32">
        <v>21.574888888888889</v>
      </c>
      <c r="T45" s="32">
        <v>21.574888888888889</v>
      </c>
      <c r="U45" s="32">
        <v>0</v>
      </c>
      <c r="V45" s="32">
        <v>0</v>
      </c>
      <c r="W45" s="32">
        <v>0</v>
      </c>
      <c r="X45" s="32">
        <v>0</v>
      </c>
      <c r="Y45" s="32">
        <v>0</v>
      </c>
      <c r="Z45" s="32">
        <v>0</v>
      </c>
      <c r="AA45" s="32">
        <v>0</v>
      </c>
      <c r="AB45" s="32">
        <v>0</v>
      </c>
      <c r="AC45" s="32">
        <v>0</v>
      </c>
      <c r="AD45" s="32">
        <v>0</v>
      </c>
      <c r="AE45" s="32">
        <v>0</v>
      </c>
      <c r="AF45" t="s">
        <v>0</v>
      </c>
      <c r="AG45">
        <v>9</v>
      </c>
      <c r="AH45"/>
    </row>
    <row r="46" spans="1:34" x14ac:dyDescent="0.25">
      <c r="A46" t="s">
        <v>184</v>
      </c>
      <c r="B46" t="s">
        <v>69</v>
      </c>
      <c r="C46" t="s">
        <v>128</v>
      </c>
      <c r="D46" t="s">
        <v>142</v>
      </c>
      <c r="E46" s="32">
        <v>67.488888888888894</v>
      </c>
      <c r="F46" s="32">
        <v>3.6521238063878831</v>
      </c>
      <c r="G46" s="32">
        <v>3.3092179782680278</v>
      </c>
      <c r="H46" s="32">
        <v>0.52472999670727682</v>
      </c>
      <c r="I46" s="32">
        <v>0.35369443529799144</v>
      </c>
      <c r="J46" s="32">
        <v>246.47777777777782</v>
      </c>
      <c r="K46" s="32">
        <v>223.33544444444448</v>
      </c>
      <c r="L46" s="32">
        <v>35.413444444444444</v>
      </c>
      <c r="M46" s="32">
        <v>23.870444444444445</v>
      </c>
      <c r="N46" s="32">
        <v>5.9429999999999996</v>
      </c>
      <c r="O46" s="32">
        <v>5.6</v>
      </c>
      <c r="P46" s="32">
        <v>97.819444444444443</v>
      </c>
      <c r="Q46" s="32">
        <v>86.220111111111109</v>
      </c>
      <c r="R46" s="32">
        <v>11.599333333333332</v>
      </c>
      <c r="S46" s="32">
        <v>113.24488888888892</v>
      </c>
      <c r="T46" s="32">
        <v>113.24488888888892</v>
      </c>
      <c r="U46" s="32">
        <v>0</v>
      </c>
      <c r="V46" s="32">
        <v>0</v>
      </c>
      <c r="W46" s="32">
        <v>17.596222222222224</v>
      </c>
      <c r="X46" s="32">
        <v>0.26666666666666666</v>
      </c>
      <c r="Y46" s="32">
        <v>0.8</v>
      </c>
      <c r="Z46" s="32">
        <v>0</v>
      </c>
      <c r="AA46" s="32">
        <v>3.6164444444444439</v>
      </c>
      <c r="AB46" s="32">
        <v>0</v>
      </c>
      <c r="AC46" s="32">
        <v>12.913111111111112</v>
      </c>
      <c r="AD46" s="32">
        <v>0</v>
      </c>
      <c r="AE46" s="32">
        <v>0</v>
      </c>
      <c r="AF46" t="s">
        <v>7</v>
      </c>
      <c r="AG46">
        <v>9</v>
      </c>
      <c r="AH46"/>
    </row>
    <row r="47" spans="1:34" x14ac:dyDescent="0.25">
      <c r="A47" t="s">
        <v>184</v>
      </c>
      <c r="B47" t="s">
        <v>68</v>
      </c>
      <c r="C47" t="s">
        <v>130</v>
      </c>
      <c r="D47" t="s">
        <v>149</v>
      </c>
      <c r="E47" s="32">
        <v>70.888888888888886</v>
      </c>
      <c r="F47" s="32">
        <v>3.9938589341692778</v>
      </c>
      <c r="G47" s="32">
        <v>3.6142429467084627</v>
      </c>
      <c r="H47" s="32">
        <v>1.1259670846394985</v>
      </c>
      <c r="I47" s="32">
        <v>0.82534796238244512</v>
      </c>
      <c r="J47" s="32">
        <v>283.12022222222214</v>
      </c>
      <c r="K47" s="32">
        <v>256.20966666666658</v>
      </c>
      <c r="L47" s="32">
        <v>79.818555555555548</v>
      </c>
      <c r="M47" s="32">
        <v>58.507999999999996</v>
      </c>
      <c r="N47" s="32">
        <v>16.332777777777775</v>
      </c>
      <c r="O47" s="32">
        <v>4.9777777777777779</v>
      </c>
      <c r="P47" s="32">
        <v>48.408888888888875</v>
      </c>
      <c r="Q47" s="32">
        <v>42.808888888888873</v>
      </c>
      <c r="R47" s="32">
        <v>5.6</v>
      </c>
      <c r="S47" s="32">
        <v>154.89277777777772</v>
      </c>
      <c r="T47" s="32">
        <v>153.66699999999994</v>
      </c>
      <c r="U47" s="32">
        <v>1.2257777777777776</v>
      </c>
      <c r="V47" s="32">
        <v>0</v>
      </c>
      <c r="W47" s="32">
        <v>0</v>
      </c>
      <c r="X47" s="32">
        <v>0</v>
      </c>
      <c r="Y47" s="32">
        <v>0</v>
      </c>
      <c r="Z47" s="32">
        <v>0</v>
      </c>
      <c r="AA47" s="32">
        <v>0</v>
      </c>
      <c r="AB47" s="32">
        <v>0</v>
      </c>
      <c r="AC47" s="32">
        <v>0</v>
      </c>
      <c r="AD47" s="32">
        <v>0</v>
      </c>
      <c r="AE47" s="32">
        <v>0</v>
      </c>
      <c r="AF47" t="s">
        <v>6</v>
      </c>
      <c r="AG47">
        <v>9</v>
      </c>
      <c r="AH47"/>
    </row>
    <row r="48" spans="1:34" x14ac:dyDescent="0.25">
      <c r="A48" t="s">
        <v>184</v>
      </c>
      <c r="B48" t="s">
        <v>92</v>
      </c>
      <c r="C48" t="s">
        <v>128</v>
      </c>
      <c r="D48" t="s">
        <v>142</v>
      </c>
      <c r="E48" s="32">
        <v>202.76666666666668</v>
      </c>
      <c r="F48" s="32">
        <v>3.6745547701243901</v>
      </c>
      <c r="G48" s="32">
        <v>3.4491314592580413</v>
      </c>
      <c r="H48" s="32">
        <v>0.7819864102142583</v>
      </c>
      <c r="I48" s="32">
        <v>0.66632253822127241</v>
      </c>
      <c r="J48" s="32">
        <v>745.07722222222219</v>
      </c>
      <c r="K48" s="32">
        <v>699.36888888888893</v>
      </c>
      <c r="L48" s="32">
        <v>158.56077777777779</v>
      </c>
      <c r="M48" s="32">
        <v>135.108</v>
      </c>
      <c r="N48" s="32">
        <v>17.763888888888889</v>
      </c>
      <c r="O48" s="32">
        <v>5.6888888888888891</v>
      </c>
      <c r="P48" s="32">
        <v>237.39911111111118</v>
      </c>
      <c r="Q48" s="32">
        <v>215.14355555555562</v>
      </c>
      <c r="R48" s="32">
        <v>22.255555555555556</v>
      </c>
      <c r="S48" s="32">
        <v>349.11733333333331</v>
      </c>
      <c r="T48" s="32">
        <v>349.11733333333331</v>
      </c>
      <c r="U48" s="32">
        <v>0</v>
      </c>
      <c r="V48" s="32">
        <v>0</v>
      </c>
      <c r="W48" s="32">
        <v>17.971222222222224</v>
      </c>
      <c r="X48" s="32">
        <v>0.53533333333333333</v>
      </c>
      <c r="Y48" s="32">
        <v>0</v>
      </c>
      <c r="Z48" s="32">
        <v>0</v>
      </c>
      <c r="AA48" s="32">
        <v>10.913</v>
      </c>
      <c r="AB48" s="32">
        <v>0</v>
      </c>
      <c r="AC48" s="32">
        <v>6.5228888888888878</v>
      </c>
      <c r="AD48" s="32">
        <v>0</v>
      </c>
      <c r="AE48" s="32">
        <v>0</v>
      </c>
      <c r="AF48" t="s">
        <v>30</v>
      </c>
      <c r="AG48">
        <v>9</v>
      </c>
      <c r="AH48"/>
    </row>
    <row r="49" spans="1:34" x14ac:dyDescent="0.25">
      <c r="A49" t="s">
        <v>184</v>
      </c>
      <c r="B49" t="s">
        <v>113</v>
      </c>
      <c r="C49" t="s">
        <v>128</v>
      </c>
      <c r="D49" t="s">
        <v>142</v>
      </c>
      <c r="E49" s="32">
        <v>52.666666666666664</v>
      </c>
      <c r="F49" s="32">
        <v>5.1798987341772138</v>
      </c>
      <c r="G49" s="32">
        <v>4.8981540084388175</v>
      </c>
      <c r="H49" s="32">
        <v>1.0284156118143459</v>
      </c>
      <c r="I49" s="32">
        <v>0.84175949367088598</v>
      </c>
      <c r="J49" s="32">
        <v>272.80799999999994</v>
      </c>
      <c r="K49" s="32">
        <v>257.96944444444438</v>
      </c>
      <c r="L49" s="32">
        <v>54.163222222222217</v>
      </c>
      <c r="M49" s="32">
        <v>44.332666666666661</v>
      </c>
      <c r="N49" s="32">
        <v>6.8394444444444442</v>
      </c>
      <c r="O49" s="32">
        <v>2.9911111111111111</v>
      </c>
      <c r="P49" s="32">
        <v>96.437333333333285</v>
      </c>
      <c r="Q49" s="32">
        <v>91.42933333333329</v>
      </c>
      <c r="R49" s="32">
        <v>5.008</v>
      </c>
      <c r="S49" s="32">
        <v>122.20744444444442</v>
      </c>
      <c r="T49" s="32">
        <v>122.20744444444442</v>
      </c>
      <c r="U49" s="32">
        <v>0</v>
      </c>
      <c r="V49" s="32">
        <v>0</v>
      </c>
      <c r="W49" s="32">
        <v>13.59711111111111</v>
      </c>
      <c r="X49" s="32">
        <v>8.611111111111111E-2</v>
      </c>
      <c r="Y49" s="32">
        <v>0</v>
      </c>
      <c r="Z49" s="32">
        <v>0</v>
      </c>
      <c r="AA49" s="32">
        <v>3.6194444444444445</v>
      </c>
      <c r="AB49" s="32">
        <v>0</v>
      </c>
      <c r="AC49" s="32">
        <v>9.8915555555555539</v>
      </c>
      <c r="AD49" s="32">
        <v>0</v>
      </c>
      <c r="AE49" s="32">
        <v>0</v>
      </c>
      <c r="AF49" t="s">
        <v>52</v>
      </c>
      <c r="AG49">
        <v>9</v>
      </c>
      <c r="AH49"/>
    </row>
    <row r="50" spans="1:34" x14ac:dyDescent="0.25">
      <c r="A50" t="s">
        <v>184</v>
      </c>
      <c r="B50" t="s">
        <v>76</v>
      </c>
      <c r="C50" t="s">
        <v>128</v>
      </c>
      <c r="D50" t="s">
        <v>142</v>
      </c>
      <c r="E50" s="32">
        <v>93.644444444444446</v>
      </c>
      <c r="F50" s="32">
        <v>3.6831027527289995</v>
      </c>
      <c r="G50" s="32">
        <v>3.4527028951115342</v>
      </c>
      <c r="H50" s="32">
        <v>0.50239321309919305</v>
      </c>
      <c r="I50" s="32">
        <v>0.40682724252491681</v>
      </c>
      <c r="J50" s="32">
        <v>344.9021111111112</v>
      </c>
      <c r="K50" s="32">
        <v>323.32644444444458</v>
      </c>
      <c r="L50" s="32">
        <v>47.046333333333322</v>
      </c>
      <c r="M50" s="32">
        <v>38.097111111111097</v>
      </c>
      <c r="N50" s="32">
        <v>3.4381111111111111</v>
      </c>
      <c r="O50" s="32">
        <v>5.5111111111111111</v>
      </c>
      <c r="P50" s="32">
        <v>103.8846666666667</v>
      </c>
      <c r="Q50" s="32">
        <v>91.258222222222258</v>
      </c>
      <c r="R50" s="32">
        <v>12.626444444444449</v>
      </c>
      <c r="S50" s="32">
        <v>193.97111111111121</v>
      </c>
      <c r="T50" s="32">
        <v>192.20833333333343</v>
      </c>
      <c r="U50" s="32">
        <v>1.7627777777777776</v>
      </c>
      <c r="V50" s="32">
        <v>0</v>
      </c>
      <c r="W50" s="32">
        <v>0</v>
      </c>
      <c r="X50" s="32">
        <v>0</v>
      </c>
      <c r="Y50" s="32">
        <v>0</v>
      </c>
      <c r="Z50" s="32">
        <v>0</v>
      </c>
      <c r="AA50" s="32">
        <v>0</v>
      </c>
      <c r="AB50" s="32">
        <v>0</v>
      </c>
      <c r="AC50" s="32">
        <v>0</v>
      </c>
      <c r="AD50" s="32">
        <v>0</v>
      </c>
      <c r="AE50" s="32">
        <v>0</v>
      </c>
      <c r="AF50" t="s">
        <v>14</v>
      </c>
      <c r="AG50">
        <v>9</v>
      </c>
      <c r="AH50"/>
    </row>
    <row r="51" spans="1:34" x14ac:dyDescent="0.25">
      <c r="A51" t="s">
        <v>184</v>
      </c>
      <c r="B51" t="s">
        <v>115</v>
      </c>
      <c r="C51" t="s">
        <v>130</v>
      </c>
      <c r="D51" t="s">
        <v>149</v>
      </c>
      <c r="E51" s="32">
        <v>33.644444444444446</v>
      </c>
      <c r="F51" s="32">
        <v>3.8867668428005278</v>
      </c>
      <c r="G51" s="32">
        <v>3.3544088507265521</v>
      </c>
      <c r="H51" s="32">
        <v>0.81225891677675022</v>
      </c>
      <c r="I51" s="32">
        <v>0.44106340819022449</v>
      </c>
      <c r="J51" s="32">
        <v>130.7681111111111</v>
      </c>
      <c r="K51" s="32">
        <v>112.85722222222222</v>
      </c>
      <c r="L51" s="32">
        <v>27.327999999999996</v>
      </c>
      <c r="M51" s="32">
        <v>14.839333333333331</v>
      </c>
      <c r="N51" s="32">
        <v>7.0664444444444445</v>
      </c>
      <c r="O51" s="32">
        <v>5.4222222222222225</v>
      </c>
      <c r="P51" s="32">
        <v>42.863555555555557</v>
      </c>
      <c r="Q51" s="32">
        <v>37.441333333333333</v>
      </c>
      <c r="R51" s="32">
        <v>5.4222222222222225</v>
      </c>
      <c r="S51" s="32">
        <v>60.576555555555551</v>
      </c>
      <c r="T51" s="32">
        <v>60.576555555555551</v>
      </c>
      <c r="U51" s="32">
        <v>0</v>
      </c>
      <c r="V51" s="32">
        <v>0</v>
      </c>
      <c r="W51" s="32">
        <v>41.429777777777772</v>
      </c>
      <c r="X51" s="32">
        <v>1.7175555555555557</v>
      </c>
      <c r="Y51" s="32">
        <v>2.7777777777777776E-2</v>
      </c>
      <c r="Z51" s="32">
        <v>0</v>
      </c>
      <c r="AA51" s="32">
        <v>13.816333333333331</v>
      </c>
      <c r="AB51" s="32">
        <v>0</v>
      </c>
      <c r="AC51" s="32">
        <v>25.868111111111112</v>
      </c>
      <c r="AD51" s="32">
        <v>0</v>
      </c>
      <c r="AE51" s="32">
        <v>0</v>
      </c>
      <c r="AF51" t="s">
        <v>54</v>
      </c>
      <c r="AG51">
        <v>9</v>
      </c>
      <c r="AH51"/>
    </row>
    <row r="52" spans="1:34" x14ac:dyDescent="0.25">
      <c r="A52" t="s">
        <v>184</v>
      </c>
      <c r="B52" t="s">
        <v>86</v>
      </c>
      <c r="C52" t="s">
        <v>128</v>
      </c>
      <c r="D52" t="s">
        <v>142</v>
      </c>
      <c r="E52" s="32">
        <v>120.86666666666666</v>
      </c>
      <c r="F52" s="32">
        <v>4.0470573634859361</v>
      </c>
      <c r="G52" s="32">
        <v>3.7011886376172098</v>
      </c>
      <c r="H52" s="32">
        <v>0.88428203713918008</v>
      </c>
      <c r="I52" s="32">
        <v>0.5800753815039531</v>
      </c>
      <c r="J52" s="32">
        <v>489.15433333333345</v>
      </c>
      <c r="K52" s="32">
        <v>447.35033333333342</v>
      </c>
      <c r="L52" s="32">
        <v>106.88022222222223</v>
      </c>
      <c r="M52" s="32">
        <v>70.111777777777789</v>
      </c>
      <c r="N52" s="32">
        <v>31.257333333333328</v>
      </c>
      <c r="O52" s="32">
        <v>5.5111111111111111</v>
      </c>
      <c r="P52" s="32">
        <v>127.13211111111109</v>
      </c>
      <c r="Q52" s="32">
        <v>122.09655555555554</v>
      </c>
      <c r="R52" s="32">
        <v>5.0355555555555531</v>
      </c>
      <c r="S52" s="32">
        <v>255.14200000000011</v>
      </c>
      <c r="T52" s="32">
        <v>232.96077777777788</v>
      </c>
      <c r="U52" s="32">
        <v>22.181222222222225</v>
      </c>
      <c r="V52" s="32">
        <v>0</v>
      </c>
      <c r="W52" s="32">
        <v>0</v>
      </c>
      <c r="X52" s="32">
        <v>0</v>
      </c>
      <c r="Y52" s="32">
        <v>0</v>
      </c>
      <c r="Z52" s="32">
        <v>0</v>
      </c>
      <c r="AA52" s="32">
        <v>0</v>
      </c>
      <c r="AB52" s="32">
        <v>0</v>
      </c>
      <c r="AC52" s="32">
        <v>0</v>
      </c>
      <c r="AD52" s="32">
        <v>0</v>
      </c>
      <c r="AE52" s="32">
        <v>0</v>
      </c>
      <c r="AF52" t="s">
        <v>24</v>
      </c>
      <c r="AG52">
        <v>9</v>
      </c>
      <c r="AH52"/>
    </row>
    <row r="53" spans="1:34" x14ac:dyDescent="0.25">
      <c r="A53" t="s">
        <v>184</v>
      </c>
      <c r="B53" t="s">
        <v>91</v>
      </c>
      <c r="C53" t="s">
        <v>128</v>
      </c>
      <c r="D53" t="s">
        <v>142</v>
      </c>
      <c r="E53" s="32">
        <v>119.45555555555555</v>
      </c>
      <c r="F53" s="32">
        <v>3.8798167612315142</v>
      </c>
      <c r="G53" s="32">
        <v>3.5649632592317002</v>
      </c>
      <c r="H53" s="32">
        <v>0.82369267975072069</v>
      </c>
      <c r="I53" s="32">
        <v>0.65242489070784104</v>
      </c>
      <c r="J53" s="32">
        <v>463.46566666666672</v>
      </c>
      <c r="K53" s="32">
        <v>425.85466666666673</v>
      </c>
      <c r="L53" s="32">
        <v>98.394666666666637</v>
      </c>
      <c r="M53" s="32">
        <v>77.935777777777759</v>
      </c>
      <c r="N53" s="32">
        <v>15.39222222222222</v>
      </c>
      <c r="O53" s="32">
        <v>5.0666666666666664</v>
      </c>
      <c r="P53" s="32">
        <v>155.1134444444445</v>
      </c>
      <c r="Q53" s="32">
        <v>137.96133333333339</v>
      </c>
      <c r="R53" s="32">
        <v>17.152111111111108</v>
      </c>
      <c r="S53" s="32">
        <v>209.95755555555556</v>
      </c>
      <c r="T53" s="32">
        <v>199.55255555555556</v>
      </c>
      <c r="U53" s="32">
        <v>10.405000000000001</v>
      </c>
      <c r="V53" s="32">
        <v>0</v>
      </c>
      <c r="W53" s="32">
        <v>0</v>
      </c>
      <c r="X53" s="32">
        <v>0</v>
      </c>
      <c r="Y53" s="32">
        <v>0</v>
      </c>
      <c r="Z53" s="32">
        <v>0</v>
      </c>
      <c r="AA53" s="32">
        <v>0</v>
      </c>
      <c r="AB53" s="32">
        <v>0</v>
      </c>
      <c r="AC53" s="32">
        <v>0</v>
      </c>
      <c r="AD53" s="32">
        <v>0</v>
      </c>
      <c r="AE53" s="32">
        <v>0</v>
      </c>
      <c r="AF53" t="s">
        <v>29</v>
      </c>
      <c r="AG53">
        <v>9</v>
      </c>
      <c r="AH53"/>
    </row>
    <row r="54" spans="1:34" x14ac:dyDescent="0.25">
      <c r="A54" t="s">
        <v>184</v>
      </c>
      <c r="B54" t="s">
        <v>66</v>
      </c>
      <c r="C54" t="s">
        <v>129</v>
      </c>
      <c r="D54" t="s">
        <v>146</v>
      </c>
      <c r="E54" s="32">
        <v>17.177777777777777</v>
      </c>
      <c r="F54" s="32">
        <v>7.5793143596377739</v>
      </c>
      <c r="G54" s="32">
        <v>7.3976649417852514</v>
      </c>
      <c r="H54" s="32">
        <v>1.4628654592496766</v>
      </c>
      <c r="I54" s="32">
        <v>1.2812160413971541</v>
      </c>
      <c r="J54" s="32">
        <v>130.19577777777775</v>
      </c>
      <c r="K54" s="32">
        <v>127.07544444444443</v>
      </c>
      <c r="L54" s="32">
        <v>25.128777777777778</v>
      </c>
      <c r="M54" s="32">
        <v>22.008444444444446</v>
      </c>
      <c r="N54" s="32">
        <v>3.120333333333333</v>
      </c>
      <c r="O54" s="32">
        <v>0</v>
      </c>
      <c r="P54" s="32">
        <v>33.340000000000003</v>
      </c>
      <c r="Q54" s="32">
        <v>33.340000000000003</v>
      </c>
      <c r="R54" s="32">
        <v>0</v>
      </c>
      <c r="S54" s="32">
        <v>71.726999999999975</v>
      </c>
      <c r="T54" s="32">
        <v>71.726999999999975</v>
      </c>
      <c r="U54" s="32">
        <v>0</v>
      </c>
      <c r="V54" s="32">
        <v>0</v>
      </c>
      <c r="W54" s="32">
        <v>13.364888888888887</v>
      </c>
      <c r="X54" s="32">
        <v>0</v>
      </c>
      <c r="Y54" s="32">
        <v>0</v>
      </c>
      <c r="Z54" s="32">
        <v>0</v>
      </c>
      <c r="AA54" s="32">
        <v>7.3076666666666643</v>
      </c>
      <c r="AB54" s="32">
        <v>0</v>
      </c>
      <c r="AC54" s="32">
        <v>6.0572222222222223</v>
      </c>
      <c r="AD54" s="32">
        <v>0</v>
      </c>
      <c r="AE54" s="32">
        <v>0</v>
      </c>
      <c r="AF54" t="s">
        <v>4</v>
      </c>
      <c r="AG54">
        <v>9</v>
      </c>
      <c r="AH54"/>
    </row>
    <row r="55" spans="1:34" x14ac:dyDescent="0.25">
      <c r="A55" t="s">
        <v>184</v>
      </c>
      <c r="B55" t="s">
        <v>109</v>
      </c>
      <c r="C55" t="s">
        <v>128</v>
      </c>
      <c r="D55" t="s">
        <v>142</v>
      </c>
      <c r="E55" s="32">
        <v>118.75555555555556</v>
      </c>
      <c r="F55" s="32">
        <v>3.6707438248502995</v>
      </c>
      <c r="G55" s="32">
        <v>3.293476796407186</v>
      </c>
      <c r="H55" s="32">
        <v>0.55470901946107787</v>
      </c>
      <c r="I55" s="32">
        <v>0.291061002994012</v>
      </c>
      <c r="J55" s="32">
        <v>435.92122222222224</v>
      </c>
      <c r="K55" s="32">
        <v>391.11866666666674</v>
      </c>
      <c r="L55" s="32">
        <v>65.87477777777778</v>
      </c>
      <c r="M55" s="32">
        <v>34.565111111111115</v>
      </c>
      <c r="N55" s="32">
        <v>25.709666666666667</v>
      </c>
      <c r="O55" s="32">
        <v>5.6</v>
      </c>
      <c r="P55" s="32">
        <v>191.8585555555556</v>
      </c>
      <c r="Q55" s="32">
        <v>178.3656666666667</v>
      </c>
      <c r="R55" s="32">
        <v>13.492888888888888</v>
      </c>
      <c r="S55" s="32">
        <v>178.18788888888889</v>
      </c>
      <c r="T55" s="32">
        <v>178.18788888888889</v>
      </c>
      <c r="U55" s="32">
        <v>0</v>
      </c>
      <c r="V55" s="32">
        <v>0</v>
      </c>
      <c r="W55" s="32">
        <v>9.8386666666666667</v>
      </c>
      <c r="X55" s="32">
        <v>0</v>
      </c>
      <c r="Y55" s="32">
        <v>0</v>
      </c>
      <c r="Z55" s="32">
        <v>0</v>
      </c>
      <c r="AA55" s="32">
        <v>0</v>
      </c>
      <c r="AB55" s="32">
        <v>0</v>
      </c>
      <c r="AC55" s="32">
        <v>9.8386666666666667</v>
      </c>
      <c r="AD55" s="32">
        <v>0</v>
      </c>
      <c r="AE55" s="32">
        <v>0</v>
      </c>
      <c r="AF55" t="s">
        <v>48</v>
      </c>
      <c r="AG55">
        <v>9</v>
      </c>
      <c r="AH55"/>
    </row>
    <row r="56" spans="1:34" x14ac:dyDescent="0.25">
      <c r="A56" t="s">
        <v>184</v>
      </c>
      <c r="B56" t="s">
        <v>100</v>
      </c>
      <c r="C56" t="s">
        <v>128</v>
      </c>
      <c r="D56" t="s">
        <v>142</v>
      </c>
      <c r="E56" s="32">
        <v>143.3111111111111</v>
      </c>
      <c r="F56" s="32">
        <v>2.9431989455729566</v>
      </c>
      <c r="G56" s="32">
        <v>2.7161335090711733</v>
      </c>
      <c r="H56" s="32">
        <v>0.57471080787719042</v>
      </c>
      <c r="I56" s="32">
        <v>0.4195960614048691</v>
      </c>
      <c r="J56" s="32">
        <v>421.79311111111105</v>
      </c>
      <c r="K56" s="32">
        <v>389.25211111111105</v>
      </c>
      <c r="L56" s="32">
        <v>82.362444444444463</v>
      </c>
      <c r="M56" s="32">
        <v>60.132777777777797</v>
      </c>
      <c r="N56" s="32">
        <v>15.740777777777776</v>
      </c>
      <c r="O56" s="32">
        <v>6.4888888888888889</v>
      </c>
      <c r="P56" s="32">
        <v>117.27844444444442</v>
      </c>
      <c r="Q56" s="32">
        <v>106.96711111111108</v>
      </c>
      <c r="R56" s="32">
        <v>10.311333333333332</v>
      </c>
      <c r="S56" s="32">
        <v>222.15222222222215</v>
      </c>
      <c r="T56" s="32">
        <v>220.41688888888882</v>
      </c>
      <c r="U56" s="32">
        <v>1.7353333333333334</v>
      </c>
      <c r="V56" s="32">
        <v>0</v>
      </c>
      <c r="W56" s="32">
        <v>0</v>
      </c>
      <c r="X56" s="32">
        <v>0</v>
      </c>
      <c r="Y56" s="32">
        <v>0</v>
      </c>
      <c r="Z56" s="32">
        <v>0</v>
      </c>
      <c r="AA56" s="32">
        <v>0</v>
      </c>
      <c r="AB56" s="32">
        <v>0</v>
      </c>
      <c r="AC56" s="32">
        <v>0</v>
      </c>
      <c r="AD56" s="32">
        <v>0</v>
      </c>
      <c r="AE56" s="32">
        <v>0</v>
      </c>
      <c r="AF56" t="s">
        <v>39</v>
      </c>
      <c r="AG56">
        <v>9</v>
      </c>
      <c r="AH56"/>
    </row>
    <row r="57" spans="1:34" x14ac:dyDescent="0.25">
      <c r="A57" t="s">
        <v>184</v>
      </c>
      <c r="B57" t="s">
        <v>90</v>
      </c>
      <c r="C57" t="s">
        <v>124</v>
      </c>
      <c r="D57" t="s">
        <v>142</v>
      </c>
      <c r="E57" s="32">
        <v>153.16666666666666</v>
      </c>
      <c r="F57" s="32">
        <v>4.8091142546245926</v>
      </c>
      <c r="G57" s="32">
        <v>4.4440304678998919</v>
      </c>
      <c r="H57" s="32">
        <v>0.79267101922379402</v>
      </c>
      <c r="I57" s="32">
        <v>0.50073122959738847</v>
      </c>
      <c r="J57" s="32">
        <v>736.59600000000012</v>
      </c>
      <c r="K57" s="32">
        <v>680.67733333333342</v>
      </c>
      <c r="L57" s="32">
        <v>121.41077777777778</v>
      </c>
      <c r="M57" s="32">
        <v>76.695333333333338</v>
      </c>
      <c r="N57" s="32">
        <v>40.182111111111105</v>
      </c>
      <c r="O57" s="32">
        <v>4.5333333333333332</v>
      </c>
      <c r="P57" s="32">
        <v>180.86099999999999</v>
      </c>
      <c r="Q57" s="32">
        <v>169.65777777777777</v>
      </c>
      <c r="R57" s="32">
        <v>11.203222222222221</v>
      </c>
      <c r="S57" s="32">
        <v>434.32422222222232</v>
      </c>
      <c r="T57" s="32">
        <v>434.32422222222232</v>
      </c>
      <c r="U57" s="32">
        <v>0</v>
      </c>
      <c r="V57" s="32">
        <v>0</v>
      </c>
      <c r="W57" s="32">
        <v>145.50055555555556</v>
      </c>
      <c r="X57" s="32">
        <v>2.5944444444444446</v>
      </c>
      <c r="Y57" s="32">
        <v>0</v>
      </c>
      <c r="Z57" s="32">
        <v>0</v>
      </c>
      <c r="AA57" s="32">
        <v>45.970555555555556</v>
      </c>
      <c r="AB57" s="32">
        <v>0</v>
      </c>
      <c r="AC57" s="32">
        <v>96.935555555555567</v>
      </c>
      <c r="AD57" s="32">
        <v>0</v>
      </c>
      <c r="AE57" s="32">
        <v>0</v>
      </c>
      <c r="AF57" t="s">
        <v>28</v>
      </c>
      <c r="AG57">
        <v>9</v>
      </c>
      <c r="AH57"/>
    </row>
    <row r="58" spans="1:34" x14ac:dyDescent="0.25">
      <c r="A58" t="s">
        <v>184</v>
      </c>
      <c r="B58" t="s">
        <v>80</v>
      </c>
      <c r="C58" t="s">
        <v>128</v>
      </c>
      <c r="D58" t="s">
        <v>142</v>
      </c>
      <c r="E58" s="32">
        <v>89.777777777777771</v>
      </c>
      <c r="F58" s="32">
        <v>4.2870210396039603</v>
      </c>
      <c r="G58" s="32">
        <v>3.9771707920792077</v>
      </c>
      <c r="H58" s="32">
        <v>0.55517574257425728</v>
      </c>
      <c r="I58" s="32">
        <v>0.49378960396039584</v>
      </c>
      <c r="J58" s="32">
        <v>384.87922222222221</v>
      </c>
      <c r="K58" s="32">
        <v>357.06155555555551</v>
      </c>
      <c r="L58" s="32">
        <v>49.842444444444425</v>
      </c>
      <c r="M58" s="32">
        <v>44.331333333333312</v>
      </c>
      <c r="N58" s="32">
        <v>0</v>
      </c>
      <c r="O58" s="32">
        <v>5.5111111111111111</v>
      </c>
      <c r="P58" s="32">
        <v>124.34111111111112</v>
      </c>
      <c r="Q58" s="32">
        <v>102.03455555555556</v>
      </c>
      <c r="R58" s="32">
        <v>22.306555555555558</v>
      </c>
      <c r="S58" s="32">
        <v>210.69566666666668</v>
      </c>
      <c r="T58" s="32">
        <v>210.69566666666668</v>
      </c>
      <c r="U58" s="32">
        <v>0</v>
      </c>
      <c r="V58" s="32">
        <v>0</v>
      </c>
      <c r="W58" s="32">
        <v>0</v>
      </c>
      <c r="X58" s="32">
        <v>0</v>
      </c>
      <c r="Y58" s="32">
        <v>0</v>
      </c>
      <c r="Z58" s="32">
        <v>0</v>
      </c>
      <c r="AA58" s="32">
        <v>0</v>
      </c>
      <c r="AB58" s="32">
        <v>0</v>
      </c>
      <c r="AC58" s="32">
        <v>0</v>
      </c>
      <c r="AD58" s="32">
        <v>0</v>
      </c>
      <c r="AE58" s="32">
        <v>0</v>
      </c>
      <c r="AF58" t="s">
        <v>18</v>
      </c>
      <c r="AG58">
        <v>9</v>
      </c>
      <c r="AH58"/>
    </row>
    <row r="59" spans="1:34" x14ac:dyDescent="0.25">
      <c r="A59" t="s">
        <v>184</v>
      </c>
      <c r="B59" t="s">
        <v>110</v>
      </c>
      <c r="C59" t="s">
        <v>128</v>
      </c>
      <c r="D59" t="s">
        <v>142</v>
      </c>
      <c r="E59" s="32">
        <v>153.27777777777777</v>
      </c>
      <c r="F59" s="32">
        <v>4.9189430953243924</v>
      </c>
      <c r="G59" s="32">
        <v>4.3620746647335986</v>
      </c>
      <c r="H59" s="32">
        <v>0.9360964117433852</v>
      </c>
      <c r="I59" s="32">
        <v>0.69925697716563973</v>
      </c>
      <c r="J59" s="32">
        <v>753.96466666666652</v>
      </c>
      <c r="K59" s="32">
        <v>668.60911111111102</v>
      </c>
      <c r="L59" s="32">
        <v>143.48277777777776</v>
      </c>
      <c r="M59" s="32">
        <v>107.18055555555556</v>
      </c>
      <c r="N59" s="32">
        <v>24.924444444444443</v>
      </c>
      <c r="O59" s="32">
        <v>11.377777777777778</v>
      </c>
      <c r="P59" s="32">
        <v>200.48666666666665</v>
      </c>
      <c r="Q59" s="32">
        <v>151.43333333333334</v>
      </c>
      <c r="R59" s="32">
        <v>49.053333333333313</v>
      </c>
      <c r="S59" s="32">
        <v>409.99522222222214</v>
      </c>
      <c r="T59" s="32">
        <v>409.99522222222214</v>
      </c>
      <c r="U59" s="32">
        <v>0</v>
      </c>
      <c r="V59" s="32">
        <v>0</v>
      </c>
      <c r="W59" s="32">
        <v>99.424444444444418</v>
      </c>
      <c r="X59" s="32">
        <v>29.674999999999994</v>
      </c>
      <c r="Y59" s="32">
        <v>0</v>
      </c>
      <c r="Z59" s="32">
        <v>0</v>
      </c>
      <c r="AA59" s="32">
        <v>4.5433333333333339</v>
      </c>
      <c r="AB59" s="32">
        <v>0</v>
      </c>
      <c r="AC59" s="32">
        <v>65.206111111111099</v>
      </c>
      <c r="AD59" s="32">
        <v>0</v>
      </c>
      <c r="AE59" s="32">
        <v>0</v>
      </c>
      <c r="AF59" t="s">
        <v>49</v>
      </c>
      <c r="AG59">
        <v>9</v>
      </c>
      <c r="AH59"/>
    </row>
    <row r="60" spans="1:34" x14ac:dyDescent="0.25">
      <c r="A60" t="s">
        <v>184</v>
      </c>
      <c r="B60" t="s">
        <v>112</v>
      </c>
      <c r="C60" t="s">
        <v>128</v>
      </c>
      <c r="D60" t="s">
        <v>142</v>
      </c>
      <c r="E60" s="32">
        <v>31.411111111111111</v>
      </c>
      <c r="F60" s="32">
        <v>4.9785850725150347</v>
      </c>
      <c r="G60" s="32">
        <v>4.8012522108241962</v>
      </c>
      <c r="H60" s="32">
        <v>0.86115316590024771</v>
      </c>
      <c r="I60" s="32">
        <v>0.68382030420940942</v>
      </c>
      <c r="J60" s="32">
        <v>156.38288888888891</v>
      </c>
      <c r="K60" s="32">
        <v>150.8126666666667</v>
      </c>
      <c r="L60" s="32">
        <v>27.049777777777781</v>
      </c>
      <c r="M60" s="32">
        <v>21.47955555555556</v>
      </c>
      <c r="N60" s="32">
        <v>0</v>
      </c>
      <c r="O60" s="32">
        <v>5.5702222222222213</v>
      </c>
      <c r="P60" s="32">
        <v>51.762000000000008</v>
      </c>
      <c r="Q60" s="32">
        <v>51.762000000000008</v>
      </c>
      <c r="R60" s="32">
        <v>0</v>
      </c>
      <c r="S60" s="32">
        <v>77.571111111111122</v>
      </c>
      <c r="T60" s="32">
        <v>77.571111111111122</v>
      </c>
      <c r="U60" s="32">
        <v>0</v>
      </c>
      <c r="V60" s="32">
        <v>0</v>
      </c>
      <c r="W60" s="32">
        <v>31.750777777777778</v>
      </c>
      <c r="X60" s="32">
        <v>9.3682222222222222</v>
      </c>
      <c r="Y60" s="32">
        <v>0</v>
      </c>
      <c r="Z60" s="32">
        <v>0</v>
      </c>
      <c r="AA60" s="32">
        <v>9.2125555555555536</v>
      </c>
      <c r="AB60" s="32">
        <v>0</v>
      </c>
      <c r="AC60" s="32">
        <v>13.17</v>
      </c>
      <c r="AD60" s="32">
        <v>0</v>
      </c>
      <c r="AE60" s="32">
        <v>0</v>
      </c>
      <c r="AF60" t="s">
        <v>51</v>
      </c>
      <c r="AG60">
        <v>9</v>
      </c>
      <c r="AH60"/>
    </row>
    <row r="61" spans="1:34" x14ac:dyDescent="0.25">
      <c r="A61" t="s">
        <v>184</v>
      </c>
      <c r="B61" t="s">
        <v>73</v>
      </c>
      <c r="C61" t="s">
        <v>126</v>
      </c>
      <c r="D61" t="s">
        <v>151</v>
      </c>
      <c r="E61" s="32">
        <v>39.888888888888886</v>
      </c>
      <c r="F61" s="32">
        <v>2.8315208913649026</v>
      </c>
      <c r="G61" s="32">
        <v>2.7028189415041788</v>
      </c>
      <c r="H61" s="32">
        <v>0.13267130919220058</v>
      </c>
      <c r="I61" s="32">
        <v>3.9693593314763234E-3</v>
      </c>
      <c r="J61" s="32">
        <v>112.94622222222222</v>
      </c>
      <c r="K61" s="32">
        <v>107.81244444444445</v>
      </c>
      <c r="L61" s="32">
        <v>5.2921111111111117</v>
      </c>
      <c r="M61" s="32">
        <v>0.15833333333333333</v>
      </c>
      <c r="N61" s="32">
        <v>0</v>
      </c>
      <c r="O61" s="32">
        <v>5.1337777777777784</v>
      </c>
      <c r="P61" s="32">
        <v>29.744666666666681</v>
      </c>
      <c r="Q61" s="32">
        <v>29.744666666666681</v>
      </c>
      <c r="R61" s="32">
        <v>0</v>
      </c>
      <c r="S61" s="32">
        <v>77.909444444444432</v>
      </c>
      <c r="T61" s="32">
        <v>77.909444444444432</v>
      </c>
      <c r="U61" s="32">
        <v>0</v>
      </c>
      <c r="V61" s="32">
        <v>0</v>
      </c>
      <c r="W61" s="32">
        <v>0</v>
      </c>
      <c r="X61" s="32">
        <v>0</v>
      </c>
      <c r="Y61" s="32">
        <v>0</v>
      </c>
      <c r="Z61" s="32">
        <v>0</v>
      </c>
      <c r="AA61" s="32">
        <v>0</v>
      </c>
      <c r="AB61" s="32">
        <v>0</v>
      </c>
      <c r="AC61" s="32">
        <v>0</v>
      </c>
      <c r="AD61" s="32">
        <v>0</v>
      </c>
      <c r="AE61" s="32">
        <v>0</v>
      </c>
      <c r="AF61" t="s">
        <v>11</v>
      </c>
      <c r="AG61">
        <v>9</v>
      </c>
      <c r="AH61"/>
    </row>
    <row r="62" spans="1:34" x14ac:dyDescent="0.25">
      <c r="A62" t="s">
        <v>184</v>
      </c>
      <c r="B62" t="s">
        <v>104</v>
      </c>
      <c r="C62" t="s">
        <v>134</v>
      </c>
      <c r="D62" t="s">
        <v>149</v>
      </c>
      <c r="E62" s="32">
        <v>62.955555555555556</v>
      </c>
      <c r="F62" s="32">
        <v>3.2795411224849991</v>
      </c>
      <c r="G62" s="32">
        <v>2.8950794211083664</v>
      </c>
      <c r="H62" s="32">
        <v>0.39531415460642433</v>
      </c>
      <c r="I62" s="32">
        <v>0.1402029650547123</v>
      </c>
      <c r="J62" s="32">
        <v>206.46533333333338</v>
      </c>
      <c r="K62" s="32">
        <v>182.26133333333337</v>
      </c>
      <c r="L62" s="32">
        <v>24.887222222222224</v>
      </c>
      <c r="M62" s="32">
        <v>8.8265555555555544</v>
      </c>
      <c r="N62" s="32">
        <v>11.349555555555558</v>
      </c>
      <c r="O62" s="32">
        <v>4.7111111111111112</v>
      </c>
      <c r="P62" s="32">
        <v>75.044888888888906</v>
      </c>
      <c r="Q62" s="32">
        <v>66.901555555555575</v>
      </c>
      <c r="R62" s="32">
        <v>8.1433333333333326</v>
      </c>
      <c r="S62" s="32">
        <v>106.53322222222225</v>
      </c>
      <c r="T62" s="32">
        <v>101.14488888888891</v>
      </c>
      <c r="U62" s="32">
        <v>5.3883333333333345</v>
      </c>
      <c r="V62" s="32">
        <v>0</v>
      </c>
      <c r="W62" s="32">
        <v>18.577777777777776</v>
      </c>
      <c r="X62" s="32">
        <v>1.9805555555555556</v>
      </c>
      <c r="Y62" s="32">
        <v>0</v>
      </c>
      <c r="Z62" s="32">
        <v>0</v>
      </c>
      <c r="AA62" s="32">
        <v>3.9152222222222224</v>
      </c>
      <c r="AB62" s="32">
        <v>0</v>
      </c>
      <c r="AC62" s="32">
        <v>12.681999999999999</v>
      </c>
      <c r="AD62" s="32">
        <v>0</v>
      </c>
      <c r="AE62" s="32">
        <v>0</v>
      </c>
      <c r="AF62" t="s">
        <v>43</v>
      </c>
      <c r="AG62">
        <v>9</v>
      </c>
      <c r="AH62"/>
    </row>
    <row r="63" spans="1:34" x14ac:dyDescent="0.25">
      <c r="AH63"/>
    </row>
    <row r="64" spans="1:34" x14ac:dyDescent="0.25">
      <c r="AH64"/>
    </row>
    <row r="65" spans="34:34" x14ac:dyDescent="0.25">
      <c r="AH65"/>
    </row>
    <row r="66" spans="34:34" x14ac:dyDescent="0.25">
      <c r="AH66"/>
    </row>
    <row r="67" spans="34:34" x14ac:dyDescent="0.25">
      <c r="AH67"/>
    </row>
    <row r="68" spans="34:34" x14ac:dyDescent="0.25">
      <c r="AH68"/>
    </row>
    <row r="69" spans="34:34" x14ac:dyDescent="0.25">
      <c r="AH69"/>
    </row>
    <row r="70" spans="34:34" x14ac:dyDescent="0.25">
      <c r="AH70"/>
    </row>
    <row r="71" spans="34:34" x14ac:dyDescent="0.25">
      <c r="AH71"/>
    </row>
    <row r="72" spans="34:34" x14ac:dyDescent="0.25">
      <c r="AH72"/>
    </row>
    <row r="73" spans="34:34" x14ac:dyDescent="0.25">
      <c r="AH73"/>
    </row>
    <row r="74" spans="34:34" x14ac:dyDescent="0.25">
      <c r="AH74"/>
    </row>
    <row r="75" spans="34:34" x14ac:dyDescent="0.25">
      <c r="AH75"/>
    </row>
    <row r="76" spans="34:34" x14ac:dyDescent="0.25">
      <c r="AH76"/>
    </row>
    <row r="77" spans="34:34" x14ac:dyDescent="0.25">
      <c r="AH77"/>
    </row>
    <row r="78" spans="34:34" x14ac:dyDescent="0.25">
      <c r="AH78"/>
    </row>
    <row r="79" spans="34:34" x14ac:dyDescent="0.25">
      <c r="AH79"/>
    </row>
    <row r="80" spans="34: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61" spans="34:34" x14ac:dyDescent="0.25">
      <c r="AH3361"/>
    </row>
  </sheetData>
  <pageMargins left="0.7" right="0.7" top="0.75" bottom="0.75" header="0.3" footer="0.3"/>
  <pageSetup orientation="portrait" horizontalDpi="1200" verticalDpi="1200" r:id="rId1"/>
  <ignoredErrors>
    <ignoredError sqref="AF2:AF6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361"/>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213</v>
      </c>
      <c r="B1" s="29" t="s">
        <v>280</v>
      </c>
      <c r="C1" s="29" t="s">
        <v>281</v>
      </c>
      <c r="D1" s="29" t="s">
        <v>253</v>
      </c>
      <c r="E1" s="29" t="s">
        <v>254</v>
      </c>
      <c r="F1" s="29" t="s">
        <v>257</v>
      </c>
      <c r="G1" s="29" t="s">
        <v>284</v>
      </c>
      <c r="H1" s="35" t="s">
        <v>285</v>
      </c>
      <c r="I1" s="29" t="s">
        <v>258</v>
      </c>
      <c r="J1" s="29" t="s">
        <v>286</v>
      </c>
      <c r="K1" s="35" t="s">
        <v>287</v>
      </c>
      <c r="L1" s="29" t="s">
        <v>259</v>
      </c>
      <c r="M1" s="29" t="s">
        <v>288</v>
      </c>
      <c r="N1" s="35" t="s">
        <v>289</v>
      </c>
      <c r="O1" s="29" t="s">
        <v>260</v>
      </c>
      <c r="P1" s="29" t="s">
        <v>271</v>
      </c>
      <c r="Q1" s="36" t="s">
        <v>290</v>
      </c>
      <c r="R1" s="29" t="s">
        <v>261</v>
      </c>
      <c r="S1" s="29" t="s">
        <v>272</v>
      </c>
      <c r="T1" s="35" t="s">
        <v>291</v>
      </c>
      <c r="U1" s="29" t="s">
        <v>262</v>
      </c>
      <c r="V1" s="29" t="s">
        <v>273</v>
      </c>
      <c r="W1" s="35" t="s">
        <v>292</v>
      </c>
      <c r="X1" s="29" t="s">
        <v>263</v>
      </c>
      <c r="Y1" s="29" t="s">
        <v>274</v>
      </c>
      <c r="Z1" s="35" t="s">
        <v>297</v>
      </c>
      <c r="AA1" s="29" t="s">
        <v>265</v>
      </c>
      <c r="AB1" s="29" t="s">
        <v>275</v>
      </c>
      <c r="AC1" s="35" t="s">
        <v>296</v>
      </c>
      <c r="AD1" s="29" t="s">
        <v>267</v>
      </c>
      <c r="AE1" s="29" t="s">
        <v>276</v>
      </c>
      <c r="AF1" s="35" t="s">
        <v>294</v>
      </c>
      <c r="AG1" s="29" t="s">
        <v>268</v>
      </c>
      <c r="AH1" s="29" t="s">
        <v>277</v>
      </c>
      <c r="AI1" s="35" t="s">
        <v>295</v>
      </c>
      <c r="AJ1" s="29" t="s">
        <v>269</v>
      </c>
      <c r="AK1" s="29" t="s">
        <v>278</v>
      </c>
      <c r="AL1" s="35" t="s">
        <v>298</v>
      </c>
      <c r="AM1" s="29" t="s">
        <v>279</v>
      </c>
      <c r="AN1" s="31" t="s">
        <v>207</v>
      </c>
    </row>
    <row r="2" spans="1:51" x14ac:dyDescent="0.25">
      <c r="A2" t="s">
        <v>184</v>
      </c>
      <c r="B2" t="s">
        <v>116</v>
      </c>
      <c r="C2" t="s">
        <v>128</v>
      </c>
      <c r="D2" t="s">
        <v>142</v>
      </c>
      <c r="E2" s="32">
        <v>35.455555555555556</v>
      </c>
      <c r="F2" s="32">
        <v>203.95511111111114</v>
      </c>
      <c r="G2" s="32">
        <v>0</v>
      </c>
      <c r="H2" s="37">
        <v>0</v>
      </c>
      <c r="I2" s="32">
        <v>174.64577777777779</v>
      </c>
      <c r="J2" s="32">
        <v>0</v>
      </c>
      <c r="K2" s="37">
        <v>0</v>
      </c>
      <c r="L2" s="32">
        <v>68.893222222222221</v>
      </c>
      <c r="M2" s="32">
        <v>0</v>
      </c>
      <c r="N2" s="37">
        <v>0</v>
      </c>
      <c r="O2" s="32">
        <v>44.711777777777776</v>
      </c>
      <c r="P2" s="32">
        <v>0</v>
      </c>
      <c r="Q2" s="37">
        <v>0</v>
      </c>
      <c r="R2" s="32">
        <v>18.492555555555558</v>
      </c>
      <c r="S2" s="32">
        <v>0</v>
      </c>
      <c r="T2" s="37">
        <v>0</v>
      </c>
      <c r="U2" s="32">
        <v>5.6888888888888891</v>
      </c>
      <c r="V2" s="32">
        <v>0</v>
      </c>
      <c r="W2" s="37">
        <v>0</v>
      </c>
      <c r="X2" s="32">
        <v>18.176222222222222</v>
      </c>
      <c r="Y2" s="32">
        <v>0</v>
      </c>
      <c r="Z2" s="37">
        <v>0</v>
      </c>
      <c r="AA2" s="32">
        <v>5.1278888888888892</v>
      </c>
      <c r="AB2" s="32">
        <v>0</v>
      </c>
      <c r="AC2" s="37">
        <v>0</v>
      </c>
      <c r="AD2" s="32">
        <v>111.75777777777779</v>
      </c>
      <c r="AE2" s="32">
        <v>0</v>
      </c>
      <c r="AF2" s="37">
        <v>0</v>
      </c>
      <c r="AG2" s="32">
        <v>0</v>
      </c>
      <c r="AH2" s="32">
        <v>0</v>
      </c>
      <c r="AI2" s="37" t="s">
        <v>293</v>
      </c>
      <c r="AJ2" s="32">
        <v>0</v>
      </c>
      <c r="AK2" s="32">
        <v>0</v>
      </c>
      <c r="AL2" s="37" t="s">
        <v>293</v>
      </c>
      <c r="AM2" t="s">
        <v>55</v>
      </c>
      <c r="AN2" s="34">
        <v>9</v>
      </c>
      <c r="AX2"/>
      <c r="AY2"/>
    </row>
    <row r="3" spans="1:51" x14ac:dyDescent="0.25">
      <c r="A3" t="s">
        <v>184</v>
      </c>
      <c r="B3" t="s">
        <v>106</v>
      </c>
      <c r="C3" t="s">
        <v>128</v>
      </c>
      <c r="D3" t="s">
        <v>142</v>
      </c>
      <c r="E3" s="32">
        <v>35</v>
      </c>
      <c r="F3" s="32">
        <v>209.21699999999998</v>
      </c>
      <c r="G3" s="32">
        <v>0</v>
      </c>
      <c r="H3" s="37">
        <v>0</v>
      </c>
      <c r="I3" s="32">
        <v>175.22077777777776</v>
      </c>
      <c r="J3" s="32">
        <v>0</v>
      </c>
      <c r="K3" s="37">
        <v>0</v>
      </c>
      <c r="L3" s="32">
        <v>65.829666666666654</v>
      </c>
      <c r="M3" s="32">
        <v>0</v>
      </c>
      <c r="N3" s="37">
        <v>0</v>
      </c>
      <c r="O3" s="32">
        <v>40.653555555555556</v>
      </c>
      <c r="P3" s="32">
        <v>0</v>
      </c>
      <c r="Q3" s="37">
        <v>0</v>
      </c>
      <c r="R3" s="32">
        <v>19.487222222222215</v>
      </c>
      <c r="S3" s="32">
        <v>0</v>
      </c>
      <c r="T3" s="37">
        <v>0</v>
      </c>
      <c r="U3" s="32">
        <v>5.6888888888888891</v>
      </c>
      <c r="V3" s="32">
        <v>0</v>
      </c>
      <c r="W3" s="37">
        <v>0</v>
      </c>
      <c r="X3" s="32">
        <v>20.251666666666665</v>
      </c>
      <c r="Y3" s="32">
        <v>0</v>
      </c>
      <c r="Z3" s="37">
        <v>0</v>
      </c>
      <c r="AA3" s="32">
        <v>8.8201111111111086</v>
      </c>
      <c r="AB3" s="32">
        <v>0</v>
      </c>
      <c r="AC3" s="37">
        <v>0</v>
      </c>
      <c r="AD3" s="32">
        <v>114.31555555555555</v>
      </c>
      <c r="AE3" s="32">
        <v>0</v>
      </c>
      <c r="AF3" s="37">
        <v>0</v>
      </c>
      <c r="AG3" s="32">
        <v>0</v>
      </c>
      <c r="AH3" s="32">
        <v>0</v>
      </c>
      <c r="AI3" s="37" t="s">
        <v>293</v>
      </c>
      <c r="AJ3" s="32">
        <v>0</v>
      </c>
      <c r="AK3" s="32">
        <v>0</v>
      </c>
      <c r="AL3" s="37" t="s">
        <v>293</v>
      </c>
      <c r="AM3" t="s">
        <v>45</v>
      </c>
      <c r="AN3" s="34">
        <v>9</v>
      </c>
      <c r="AX3"/>
      <c r="AY3"/>
    </row>
    <row r="4" spans="1:51" x14ac:dyDescent="0.25">
      <c r="A4" t="s">
        <v>184</v>
      </c>
      <c r="B4" t="s">
        <v>120</v>
      </c>
      <c r="C4" t="s">
        <v>128</v>
      </c>
      <c r="D4" t="s">
        <v>142</v>
      </c>
      <c r="E4" s="32">
        <v>35.822222222222223</v>
      </c>
      <c r="F4" s="32">
        <v>204.95255555555559</v>
      </c>
      <c r="G4" s="32">
        <v>6.4884444444444451</v>
      </c>
      <c r="H4" s="37">
        <v>3.1658275384059076E-2</v>
      </c>
      <c r="I4" s="32">
        <v>175.49811111111114</v>
      </c>
      <c r="J4" s="32">
        <v>6.4884444444444451</v>
      </c>
      <c r="K4" s="37">
        <v>3.6971591337165384E-2</v>
      </c>
      <c r="L4" s="32">
        <v>54.93888888888889</v>
      </c>
      <c r="M4" s="32">
        <v>1.7475555555555555</v>
      </c>
      <c r="N4" s="37">
        <v>3.1809080796844975E-2</v>
      </c>
      <c r="O4" s="32">
        <v>31.911999999999999</v>
      </c>
      <c r="P4" s="32">
        <v>1.7475555555555555</v>
      </c>
      <c r="Q4" s="37">
        <v>5.4761705802066796E-2</v>
      </c>
      <c r="R4" s="32">
        <v>17.338000000000005</v>
      </c>
      <c r="S4" s="32">
        <v>0</v>
      </c>
      <c r="T4" s="37">
        <v>0</v>
      </c>
      <c r="U4" s="32">
        <v>5.6888888888888891</v>
      </c>
      <c r="V4" s="32">
        <v>0</v>
      </c>
      <c r="W4" s="37">
        <v>0</v>
      </c>
      <c r="X4" s="32">
        <v>18.242111111111107</v>
      </c>
      <c r="Y4" s="32">
        <v>2.3167777777777778</v>
      </c>
      <c r="Z4" s="37">
        <v>0.12700162627376221</v>
      </c>
      <c r="AA4" s="32">
        <v>6.4275555555555544</v>
      </c>
      <c r="AB4" s="32">
        <v>0</v>
      </c>
      <c r="AC4" s="37">
        <v>0</v>
      </c>
      <c r="AD4" s="32">
        <v>125.34400000000004</v>
      </c>
      <c r="AE4" s="32">
        <v>2.4241111111111113</v>
      </c>
      <c r="AF4" s="37">
        <v>1.9339666127705438E-2</v>
      </c>
      <c r="AG4" s="32">
        <v>0</v>
      </c>
      <c r="AH4" s="32">
        <v>0</v>
      </c>
      <c r="AI4" s="37" t="s">
        <v>293</v>
      </c>
      <c r="AJ4" s="32">
        <v>0</v>
      </c>
      <c r="AK4" s="32">
        <v>0</v>
      </c>
      <c r="AL4" s="37" t="s">
        <v>293</v>
      </c>
      <c r="AM4" t="s">
        <v>59</v>
      </c>
      <c r="AN4" s="34">
        <v>9</v>
      </c>
      <c r="AX4"/>
      <c r="AY4"/>
    </row>
    <row r="5" spans="1:51" x14ac:dyDescent="0.25">
      <c r="A5" t="s">
        <v>184</v>
      </c>
      <c r="B5" t="s">
        <v>111</v>
      </c>
      <c r="C5" t="s">
        <v>130</v>
      </c>
      <c r="D5" t="s">
        <v>149</v>
      </c>
      <c r="E5" s="32">
        <v>41.7</v>
      </c>
      <c r="F5" s="32">
        <v>200.28388888888884</v>
      </c>
      <c r="G5" s="32">
        <v>4.6185555555555551</v>
      </c>
      <c r="H5" s="37">
        <v>2.3060045324553208E-2</v>
      </c>
      <c r="I5" s="32">
        <v>163.69133333333326</v>
      </c>
      <c r="J5" s="32">
        <v>4.6185555555555551</v>
      </c>
      <c r="K5" s="37">
        <v>2.8215028013429077E-2</v>
      </c>
      <c r="L5" s="32">
        <v>50.111000000000004</v>
      </c>
      <c r="M5" s="32">
        <v>0</v>
      </c>
      <c r="N5" s="37">
        <v>0</v>
      </c>
      <c r="O5" s="32">
        <v>27.291111111111114</v>
      </c>
      <c r="P5" s="32">
        <v>0</v>
      </c>
      <c r="Q5" s="37">
        <v>0</v>
      </c>
      <c r="R5" s="32">
        <v>17.071666666666665</v>
      </c>
      <c r="S5" s="32">
        <v>0</v>
      </c>
      <c r="T5" s="37">
        <v>0</v>
      </c>
      <c r="U5" s="32">
        <v>5.748222222222223</v>
      </c>
      <c r="V5" s="32">
        <v>0</v>
      </c>
      <c r="W5" s="37">
        <v>0</v>
      </c>
      <c r="X5" s="32">
        <v>38.724333333333313</v>
      </c>
      <c r="Y5" s="32">
        <v>1.8185555555555555</v>
      </c>
      <c r="Z5" s="37">
        <v>4.696157167901896E-2</v>
      </c>
      <c r="AA5" s="32">
        <v>13.772666666666673</v>
      </c>
      <c r="AB5" s="32">
        <v>0</v>
      </c>
      <c r="AC5" s="37">
        <v>0</v>
      </c>
      <c r="AD5" s="32">
        <v>97.675888888888849</v>
      </c>
      <c r="AE5" s="32">
        <v>2.8</v>
      </c>
      <c r="AF5" s="37">
        <v>2.8666235156407312E-2</v>
      </c>
      <c r="AG5" s="32">
        <v>0</v>
      </c>
      <c r="AH5" s="32">
        <v>0</v>
      </c>
      <c r="AI5" s="37" t="s">
        <v>293</v>
      </c>
      <c r="AJ5" s="32">
        <v>0</v>
      </c>
      <c r="AK5" s="32">
        <v>0</v>
      </c>
      <c r="AL5" s="37" t="s">
        <v>293</v>
      </c>
      <c r="AM5" t="s">
        <v>50</v>
      </c>
      <c r="AN5" s="34">
        <v>9</v>
      </c>
      <c r="AX5"/>
      <c r="AY5"/>
    </row>
    <row r="6" spans="1:51" x14ac:dyDescent="0.25">
      <c r="A6" t="s">
        <v>184</v>
      </c>
      <c r="B6" t="s">
        <v>107</v>
      </c>
      <c r="C6" t="s">
        <v>128</v>
      </c>
      <c r="D6" t="s">
        <v>142</v>
      </c>
      <c r="E6" s="32">
        <v>36.222222222222221</v>
      </c>
      <c r="F6" s="32">
        <v>204.90711111111105</v>
      </c>
      <c r="G6" s="32">
        <v>0</v>
      </c>
      <c r="H6" s="37">
        <v>0</v>
      </c>
      <c r="I6" s="32">
        <v>169.38466666666659</v>
      </c>
      <c r="J6" s="32">
        <v>0</v>
      </c>
      <c r="K6" s="37">
        <v>0</v>
      </c>
      <c r="L6" s="32">
        <v>63.394555555555556</v>
      </c>
      <c r="M6" s="32">
        <v>0</v>
      </c>
      <c r="N6" s="37">
        <v>0</v>
      </c>
      <c r="O6" s="32">
        <v>33.792000000000009</v>
      </c>
      <c r="P6" s="32">
        <v>0</v>
      </c>
      <c r="Q6" s="37">
        <v>0</v>
      </c>
      <c r="R6" s="32">
        <v>23.676555555555549</v>
      </c>
      <c r="S6" s="32">
        <v>0</v>
      </c>
      <c r="T6" s="37">
        <v>0</v>
      </c>
      <c r="U6" s="32">
        <v>5.9260000000000002</v>
      </c>
      <c r="V6" s="32">
        <v>0</v>
      </c>
      <c r="W6" s="37">
        <v>0</v>
      </c>
      <c r="X6" s="32">
        <v>20.721333333333327</v>
      </c>
      <c r="Y6" s="32">
        <v>0</v>
      </c>
      <c r="Z6" s="37">
        <v>0</v>
      </c>
      <c r="AA6" s="32">
        <v>5.9198888888888881</v>
      </c>
      <c r="AB6" s="32">
        <v>0</v>
      </c>
      <c r="AC6" s="37">
        <v>0</v>
      </c>
      <c r="AD6" s="32">
        <v>114.87133333333327</v>
      </c>
      <c r="AE6" s="32">
        <v>0</v>
      </c>
      <c r="AF6" s="37">
        <v>0</v>
      </c>
      <c r="AG6" s="32">
        <v>0</v>
      </c>
      <c r="AH6" s="32">
        <v>0</v>
      </c>
      <c r="AI6" s="37" t="s">
        <v>293</v>
      </c>
      <c r="AJ6" s="32">
        <v>0</v>
      </c>
      <c r="AK6" s="32">
        <v>0</v>
      </c>
      <c r="AL6" s="37" t="s">
        <v>293</v>
      </c>
      <c r="AM6" t="s">
        <v>46</v>
      </c>
      <c r="AN6" s="34">
        <v>9</v>
      </c>
      <c r="AX6"/>
      <c r="AY6"/>
    </row>
    <row r="7" spans="1:51" x14ac:dyDescent="0.25">
      <c r="A7" t="s">
        <v>184</v>
      </c>
      <c r="B7" t="s">
        <v>95</v>
      </c>
      <c r="C7" t="s">
        <v>130</v>
      </c>
      <c r="D7" t="s">
        <v>149</v>
      </c>
      <c r="E7" s="32">
        <v>141.12222222222223</v>
      </c>
      <c r="F7" s="32">
        <v>433.18066666666664</v>
      </c>
      <c r="G7" s="32">
        <v>0</v>
      </c>
      <c r="H7" s="37">
        <v>0</v>
      </c>
      <c r="I7" s="32">
        <v>418.24177777777777</v>
      </c>
      <c r="J7" s="32">
        <v>0</v>
      </c>
      <c r="K7" s="37">
        <v>0</v>
      </c>
      <c r="L7" s="32">
        <v>72.046222222222255</v>
      </c>
      <c r="M7" s="32">
        <v>0</v>
      </c>
      <c r="N7" s="37">
        <v>0</v>
      </c>
      <c r="O7" s="32">
        <v>60.017666666666699</v>
      </c>
      <c r="P7" s="32">
        <v>0</v>
      </c>
      <c r="Q7" s="37">
        <v>0</v>
      </c>
      <c r="R7" s="32">
        <v>5.8063333333333338</v>
      </c>
      <c r="S7" s="32">
        <v>0</v>
      </c>
      <c r="T7" s="37">
        <v>0</v>
      </c>
      <c r="U7" s="32">
        <v>6.2222222222222223</v>
      </c>
      <c r="V7" s="32">
        <v>0</v>
      </c>
      <c r="W7" s="37">
        <v>0</v>
      </c>
      <c r="X7" s="32">
        <v>112.32755555555558</v>
      </c>
      <c r="Y7" s="32">
        <v>0</v>
      </c>
      <c r="Z7" s="37">
        <v>0</v>
      </c>
      <c r="AA7" s="32">
        <v>2.9103333333333334</v>
      </c>
      <c r="AB7" s="32">
        <v>0</v>
      </c>
      <c r="AC7" s="37">
        <v>0</v>
      </c>
      <c r="AD7" s="32">
        <v>212.2245555555555</v>
      </c>
      <c r="AE7" s="32">
        <v>0</v>
      </c>
      <c r="AF7" s="37">
        <v>0</v>
      </c>
      <c r="AG7" s="32">
        <v>33.671999999999997</v>
      </c>
      <c r="AH7" s="32">
        <v>0</v>
      </c>
      <c r="AI7" s="37">
        <v>0</v>
      </c>
      <c r="AJ7" s="32">
        <v>0</v>
      </c>
      <c r="AK7" s="32">
        <v>0</v>
      </c>
      <c r="AL7" s="37" t="s">
        <v>293</v>
      </c>
      <c r="AM7" t="s">
        <v>33</v>
      </c>
      <c r="AN7" s="34">
        <v>9</v>
      </c>
      <c r="AX7"/>
      <c r="AY7"/>
    </row>
    <row r="8" spans="1:51" x14ac:dyDescent="0.25">
      <c r="A8" t="s">
        <v>184</v>
      </c>
      <c r="B8" t="s">
        <v>85</v>
      </c>
      <c r="C8" t="s">
        <v>136</v>
      </c>
      <c r="D8" t="s">
        <v>152</v>
      </c>
      <c r="E8" s="32">
        <v>23.088888888888889</v>
      </c>
      <c r="F8" s="32">
        <v>97.230555555555554</v>
      </c>
      <c r="G8" s="32">
        <v>0</v>
      </c>
      <c r="H8" s="37">
        <v>0</v>
      </c>
      <c r="I8" s="32">
        <v>87.961111111111109</v>
      </c>
      <c r="J8" s="32">
        <v>0</v>
      </c>
      <c r="K8" s="37">
        <v>0</v>
      </c>
      <c r="L8" s="32">
        <v>11.986111111111111</v>
      </c>
      <c r="M8" s="32">
        <v>0</v>
      </c>
      <c r="N8" s="37">
        <v>0</v>
      </c>
      <c r="O8" s="32">
        <v>8.6750000000000007</v>
      </c>
      <c r="P8" s="32">
        <v>0</v>
      </c>
      <c r="Q8" s="37">
        <v>0</v>
      </c>
      <c r="R8" s="32">
        <v>0</v>
      </c>
      <c r="S8" s="32">
        <v>0</v>
      </c>
      <c r="T8" s="37" t="s">
        <v>293</v>
      </c>
      <c r="U8" s="32">
        <v>3.3111111111111109</v>
      </c>
      <c r="V8" s="32">
        <v>0</v>
      </c>
      <c r="W8" s="37">
        <v>0</v>
      </c>
      <c r="X8" s="32">
        <v>12.369444444444444</v>
      </c>
      <c r="Y8" s="32">
        <v>0</v>
      </c>
      <c r="Z8" s="37">
        <v>0</v>
      </c>
      <c r="AA8" s="32">
        <v>5.958333333333333</v>
      </c>
      <c r="AB8" s="32">
        <v>0</v>
      </c>
      <c r="AC8" s="37">
        <v>0</v>
      </c>
      <c r="AD8" s="32">
        <v>62.922222222222224</v>
      </c>
      <c r="AE8" s="32">
        <v>0</v>
      </c>
      <c r="AF8" s="37">
        <v>0</v>
      </c>
      <c r="AG8" s="32">
        <v>3.9944444444444445</v>
      </c>
      <c r="AH8" s="32">
        <v>0</v>
      </c>
      <c r="AI8" s="37">
        <v>0</v>
      </c>
      <c r="AJ8" s="32">
        <v>0</v>
      </c>
      <c r="AK8" s="32">
        <v>0</v>
      </c>
      <c r="AL8" s="37" t="s">
        <v>293</v>
      </c>
      <c r="AM8" t="s">
        <v>23</v>
      </c>
      <c r="AN8" s="34">
        <v>9</v>
      </c>
      <c r="AX8"/>
      <c r="AY8"/>
    </row>
    <row r="9" spans="1:51" x14ac:dyDescent="0.25">
      <c r="A9" t="s">
        <v>184</v>
      </c>
      <c r="B9" t="s">
        <v>81</v>
      </c>
      <c r="C9" t="s">
        <v>135</v>
      </c>
      <c r="D9" t="s">
        <v>142</v>
      </c>
      <c r="E9" s="32">
        <v>31.233333333333334</v>
      </c>
      <c r="F9" s="32">
        <v>142.18222222222221</v>
      </c>
      <c r="G9" s="32">
        <v>0.93333333333333335</v>
      </c>
      <c r="H9" s="37">
        <v>6.5643462223750441E-3</v>
      </c>
      <c r="I9" s="32">
        <v>128.42333333333335</v>
      </c>
      <c r="J9" s="32">
        <v>0.93333333333333335</v>
      </c>
      <c r="K9" s="37">
        <v>7.2676304929010817E-3</v>
      </c>
      <c r="L9" s="32">
        <v>30.974444444444455</v>
      </c>
      <c r="M9" s="32">
        <v>0</v>
      </c>
      <c r="N9" s="37">
        <v>0</v>
      </c>
      <c r="O9" s="32">
        <v>17.215555555555564</v>
      </c>
      <c r="P9" s="32">
        <v>0</v>
      </c>
      <c r="Q9" s="37">
        <v>0</v>
      </c>
      <c r="R9" s="32">
        <v>8.870000000000001</v>
      </c>
      <c r="S9" s="32">
        <v>0</v>
      </c>
      <c r="T9" s="37">
        <v>0</v>
      </c>
      <c r="U9" s="32">
        <v>4.8888888888888893</v>
      </c>
      <c r="V9" s="32">
        <v>0</v>
      </c>
      <c r="W9" s="37">
        <v>0</v>
      </c>
      <c r="X9" s="32">
        <v>23.465555555555557</v>
      </c>
      <c r="Y9" s="32">
        <v>0.53333333333333333</v>
      </c>
      <c r="Z9" s="37">
        <v>2.2728348880155309E-2</v>
      </c>
      <c r="AA9" s="32">
        <v>0</v>
      </c>
      <c r="AB9" s="32">
        <v>0</v>
      </c>
      <c r="AC9" s="37" t="s">
        <v>293</v>
      </c>
      <c r="AD9" s="32">
        <v>87.74222222222221</v>
      </c>
      <c r="AE9" s="32">
        <v>0.4</v>
      </c>
      <c r="AF9" s="37">
        <v>4.5588086313443433E-3</v>
      </c>
      <c r="AG9" s="32">
        <v>0</v>
      </c>
      <c r="AH9" s="32">
        <v>0</v>
      </c>
      <c r="AI9" s="37" t="s">
        <v>293</v>
      </c>
      <c r="AJ9" s="32">
        <v>0</v>
      </c>
      <c r="AK9" s="32">
        <v>0</v>
      </c>
      <c r="AL9" s="37" t="s">
        <v>293</v>
      </c>
      <c r="AM9" t="s">
        <v>19</v>
      </c>
      <c r="AN9" s="34">
        <v>9</v>
      </c>
      <c r="AX9"/>
      <c r="AY9"/>
    </row>
    <row r="10" spans="1:51" x14ac:dyDescent="0.25">
      <c r="A10" t="s">
        <v>184</v>
      </c>
      <c r="B10" t="s">
        <v>108</v>
      </c>
      <c r="C10" t="s">
        <v>128</v>
      </c>
      <c r="D10" t="s">
        <v>142</v>
      </c>
      <c r="E10" s="32">
        <v>112.26666666666667</v>
      </c>
      <c r="F10" s="32">
        <v>469.01788888888882</v>
      </c>
      <c r="G10" s="32">
        <v>64.811666666666667</v>
      </c>
      <c r="H10" s="37">
        <v>0.13818591614960909</v>
      </c>
      <c r="I10" s="32">
        <v>445.07955555555554</v>
      </c>
      <c r="J10" s="32">
        <v>64.144999999999996</v>
      </c>
      <c r="K10" s="37">
        <v>0.1441203020883158</v>
      </c>
      <c r="L10" s="32">
        <v>63.597999999999999</v>
      </c>
      <c r="M10" s="32">
        <v>1.0805555555555555</v>
      </c>
      <c r="N10" s="37">
        <v>1.6990401515072102E-2</v>
      </c>
      <c r="O10" s="32">
        <v>51.553555555555555</v>
      </c>
      <c r="P10" s="32">
        <v>0.41388888888888886</v>
      </c>
      <c r="Q10" s="37">
        <v>8.0283286851645097E-3</v>
      </c>
      <c r="R10" s="32">
        <v>6.3555555555555552</v>
      </c>
      <c r="S10" s="32">
        <v>0.66666666666666663</v>
      </c>
      <c r="T10" s="37">
        <v>0.1048951048951049</v>
      </c>
      <c r="U10" s="32">
        <v>5.6888888888888891</v>
      </c>
      <c r="V10" s="32">
        <v>0</v>
      </c>
      <c r="W10" s="37">
        <v>0</v>
      </c>
      <c r="X10" s="32">
        <v>155.55122222222221</v>
      </c>
      <c r="Y10" s="32">
        <v>26.903000000000006</v>
      </c>
      <c r="Z10" s="37">
        <v>0.17295267511023527</v>
      </c>
      <c r="AA10" s="32">
        <v>11.893888888888892</v>
      </c>
      <c r="AB10" s="32">
        <v>0</v>
      </c>
      <c r="AC10" s="37">
        <v>0</v>
      </c>
      <c r="AD10" s="32">
        <v>237.97477777777777</v>
      </c>
      <c r="AE10" s="32">
        <v>36.828111111111106</v>
      </c>
      <c r="AF10" s="37">
        <v>0.15475636306928883</v>
      </c>
      <c r="AG10" s="32">
        <v>0</v>
      </c>
      <c r="AH10" s="32">
        <v>0</v>
      </c>
      <c r="AI10" s="37" t="s">
        <v>293</v>
      </c>
      <c r="AJ10" s="32">
        <v>0</v>
      </c>
      <c r="AK10" s="32">
        <v>0</v>
      </c>
      <c r="AL10" s="37" t="s">
        <v>293</v>
      </c>
      <c r="AM10" t="s">
        <v>47</v>
      </c>
      <c r="AN10" s="34">
        <v>9</v>
      </c>
      <c r="AX10"/>
      <c r="AY10"/>
    </row>
    <row r="11" spans="1:51" x14ac:dyDescent="0.25">
      <c r="A11" t="s">
        <v>184</v>
      </c>
      <c r="B11" t="s">
        <v>117</v>
      </c>
      <c r="C11" t="s">
        <v>130</v>
      </c>
      <c r="D11" t="s">
        <v>149</v>
      </c>
      <c r="E11" s="32">
        <v>23.955555555555556</v>
      </c>
      <c r="F11" s="32">
        <v>136.98822222222225</v>
      </c>
      <c r="G11" s="32">
        <v>30.713666666666668</v>
      </c>
      <c r="H11" s="37">
        <v>0.22420662279157816</v>
      </c>
      <c r="I11" s="32">
        <v>124.52644444444445</v>
      </c>
      <c r="J11" s="32">
        <v>30.713666666666668</v>
      </c>
      <c r="K11" s="37">
        <v>0.24664372939973481</v>
      </c>
      <c r="L11" s="32">
        <v>40.522222222222219</v>
      </c>
      <c r="M11" s="32">
        <v>3.0833333333333335</v>
      </c>
      <c r="N11" s="37">
        <v>7.6089936934466695E-2</v>
      </c>
      <c r="O11" s="32">
        <v>28.060444444444439</v>
      </c>
      <c r="P11" s="32">
        <v>3.0833333333333335</v>
      </c>
      <c r="Q11" s="37">
        <v>0.10988184237202232</v>
      </c>
      <c r="R11" s="32">
        <v>6.7728888888888878</v>
      </c>
      <c r="S11" s="32">
        <v>0</v>
      </c>
      <c r="T11" s="37">
        <v>0</v>
      </c>
      <c r="U11" s="32">
        <v>5.6888888888888891</v>
      </c>
      <c r="V11" s="32">
        <v>0</v>
      </c>
      <c r="W11" s="37">
        <v>0</v>
      </c>
      <c r="X11" s="32">
        <v>38.570444444444448</v>
      </c>
      <c r="Y11" s="32">
        <v>7.1669999999999998</v>
      </c>
      <c r="Z11" s="37">
        <v>0.18581585209169943</v>
      </c>
      <c r="AA11" s="32">
        <v>0</v>
      </c>
      <c r="AB11" s="32">
        <v>0</v>
      </c>
      <c r="AC11" s="37" t="s">
        <v>293</v>
      </c>
      <c r="AD11" s="32">
        <v>57.895555555555561</v>
      </c>
      <c r="AE11" s="32">
        <v>20.463333333333335</v>
      </c>
      <c r="AF11" s="37">
        <v>0.35345257743829883</v>
      </c>
      <c r="AG11" s="32">
        <v>0</v>
      </c>
      <c r="AH11" s="32">
        <v>0</v>
      </c>
      <c r="AI11" s="37" t="s">
        <v>293</v>
      </c>
      <c r="AJ11" s="32">
        <v>0</v>
      </c>
      <c r="AK11" s="32">
        <v>0</v>
      </c>
      <c r="AL11" s="37" t="s">
        <v>293</v>
      </c>
      <c r="AM11" t="s">
        <v>56</v>
      </c>
      <c r="AN11" s="34">
        <v>9</v>
      </c>
      <c r="AX11"/>
      <c r="AY11"/>
    </row>
    <row r="12" spans="1:51" x14ac:dyDescent="0.25">
      <c r="A12" t="s">
        <v>184</v>
      </c>
      <c r="B12" t="s">
        <v>70</v>
      </c>
      <c r="C12" t="s">
        <v>125</v>
      </c>
      <c r="D12" t="s">
        <v>150</v>
      </c>
      <c r="E12" s="32">
        <v>49.81111111111111</v>
      </c>
      <c r="F12" s="32">
        <v>151.11344444444441</v>
      </c>
      <c r="G12" s="32">
        <v>8.1570000000000018</v>
      </c>
      <c r="H12" s="37">
        <v>5.3979313554717197E-2</v>
      </c>
      <c r="I12" s="32">
        <v>136.39199999999997</v>
      </c>
      <c r="J12" s="32">
        <v>8.1570000000000018</v>
      </c>
      <c r="K12" s="37">
        <v>5.9805560443427795E-2</v>
      </c>
      <c r="L12" s="32">
        <v>28.420666666666666</v>
      </c>
      <c r="M12" s="32">
        <v>0</v>
      </c>
      <c r="N12" s="37">
        <v>0</v>
      </c>
      <c r="O12" s="32">
        <v>17.053999999999998</v>
      </c>
      <c r="P12" s="32">
        <v>0</v>
      </c>
      <c r="Q12" s="37">
        <v>0</v>
      </c>
      <c r="R12" s="32">
        <v>5.8722222222222218</v>
      </c>
      <c r="S12" s="32">
        <v>0</v>
      </c>
      <c r="T12" s="37">
        <v>0</v>
      </c>
      <c r="U12" s="32">
        <v>5.4944444444444445</v>
      </c>
      <c r="V12" s="32">
        <v>0</v>
      </c>
      <c r="W12" s="37">
        <v>0</v>
      </c>
      <c r="X12" s="32">
        <v>37.099444444444451</v>
      </c>
      <c r="Y12" s="32">
        <v>0</v>
      </c>
      <c r="Z12" s="37">
        <v>0</v>
      </c>
      <c r="AA12" s="32">
        <v>3.3547777777777772</v>
      </c>
      <c r="AB12" s="32">
        <v>0</v>
      </c>
      <c r="AC12" s="37">
        <v>0</v>
      </c>
      <c r="AD12" s="32">
        <v>71.326444444444419</v>
      </c>
      <c r="AE12" s="32">
        <v>8.1570000000000018</v>
      </c>
      <c r="AF12" s="37">
        <v>0.11436151154784426</v>
      </c>
      <c r="AG12" s="32">
        <v>10.912111111111109</v>
      </c>
      <c r="AH12" s="32">
        <v>0</v>
      </c>
      <c r="AI12" s="37">
        <v>0</v>
      </c>
      <c r="AJ12" s="32">
        <v>0</v>
      </c>
      <c r="AK12" s="32">
        <v>0</v>
      </c>
      <c r="AL12" s="37" t="s">
        <v>293</v>
      </c>
      <c r="AM12" t="s">
        <v>8</v>
      </c>
      <c r="AN12" s="34">
        <v>9</v>
      </c>
      <c r="AX12"/>
      <c r="AY12"/>
    </row>
    <row r="13" spans="1:51" x14ac:dyDescent="0.25">
      <c r="A13" t="s">
        <v>184</v>
      </c>
      <c r="B13" t="s">
        <v>118</v>
      </c>
      <c r="C13" t="s">
        <v>125</v>
      </c>
      <c r="D13" t="s">
        <v>150</v>
      </c>
      <c r="E13" s="32">
        <v>56.18888888888889</v>
      </c>
      <c r="F13" s="32">
        <v>323.56577777777778</v>
      </c>
      <c r="G13" s="32">
        <v>0</v>
      </c>
      <c r="H13" s="37">
        <v>0</v>
      </c>
      <c r="I13" s="32">
        <v>278.68688888888886</v>
      </c>
      <c r="J13" s="32">
        <v>0</v>
      </c>
      <c r="K13" s="37">
        <v>0</v>
      </c>
      <c r="L13" s="32">
        <v>78.072333333333304</v>
      </c>
      <c r="M13" s="32">
        <v>0</v>
      </c>
      <c r="N13" s="37">
        <v>0</v>
      </c>
      <c r="O13" s="32">
        <v>56.07699999999997</v>
      </c>
      <c r="P13" s="32">
        <v>0</v>
      </c>
      <c r="Q13" s="37">
        <v>0</v>
      </c>
      <c r="R13" s="32">
        <v>17.278666666666666</v>
      </c>
      <c r="S13" s="32">
        <v>0</v>
      </c>
      <c r="T13" s="37">
        <v>0</v>
      </c>
      <c r="U13" s="32">
        <v>4.7166666666666668</v>
      </c>
      <c r="V13" s="32">
        <v>0</v>
      </c>
      <c r="W13" s="37">
        <v>0</v>
      </c>
      <c r="X13" s="32">
        <v>64.001666666666694</v>
      </c>
      <c r="Y13" s="32">
        <v>0</v>
      </c>
      <c r="Z13" s="37">
        <v>0</v>
      </c>
      <c r="AA13" s="32">
        <v>22.883555555555557</v>
      </c>
      <c r="AB13" s="32">
        <v>0</v>
      </c>
      <c r="AC13" s="37">
        <v>0</v>
      </c>
      <c r="AD13" s="32">
        <v>140.05733333333333</v>
      </c>
      <c r="AE13" s="32">
        <v>0</v>
      </c>
      <c r="AF13" s="37">
        <v>0</v>
      </c>
      <c r="AG13" s="32">
        <v>18.550888888888892</v>
      </c>
      <c r="AH13" s="32">
        <v>0</v>
      </c>
      <c r="AI13" s="37">
        <v>0</v>
      </c>
      <c r="AJ13" s="32">
        <v>0</v>
      </c>
      <c r="AK13" s="32">
        <v>0</v>
      </c>
      <c r="AL13" s="37" t="s">
        <v>293</v>
      </c>
      <c r="AM13" t="s">
        <v>57</v>
      </c>
      <c r="AN13" s="34">
        <v>9</v>
      </c>
      <c r="AX13"/>
      <c r="AY13"/>
    </row>
    <row r="14" spans="1:51" x14ac:dyDescent="0.25">
      <c r="A14" t="s">
        <v>184</v>
      </c>
      <c r="B14" t="s">
        <v>84</v>
      </c>
      <c r="C14" t="s">
        <v>123</v>
      </c>
      <c r="D14" t="s">
        <v>142</v>
      </c>
      <c r="E14" s="32">
        <v>84.688888888888883</v>
      </c>
      <c r="F14" s="32">
        <v>335.5841111111111</v>
      </c>
      <c r="G14" s="32">
        <v>6.3888888888888884E-2</v>
      </c>
      <c r="H14" s="37">
        <v>1.9038114968361963E-4</v>
      </c>
      <c r="I14" s="32">
        <v>306.58699999999999</v>
      </c>
      <c r="J14" s="32">
        <v>6.3888888888888884E-2</v>
      </c>
      <c r="K14" s="37">
        <v>2.0838746877359081E-4</v>
      </c>
      <c r="L14" s="32">
        <v>67.015888888888881</v>
      </c>
      <c r="M14" s="32">
        <v>0</v>
      </c>
      <c r="N14" s="37">
        <v>0</v>
      </c>
      <c r="O14" s="32">
        <v>49.522888888888886</v>
      </c>
      <c r="P14" s="32">
        <v>0</v>
      </c>
      <c r="Q14" s="37">
        <v>0</v>
      </c>
      <c r="R14" s="32">
        <v>11.893000000000001</v>
      </c>
      <c r="S14" s="32">
        <v>0</v>
      </c>
      <c r="T14" s="37">
        <v>0</v>
      </c>
      <c r="U14" s="32">
        <v>5.6</v>
      </c>
      <c r="V14" s="32">
        <v>0</v>
      </c>
      <c r="W14" s="37">
        <v>0</v>
      </c>
      <c r="X14" s="32">
        <v>99.751666666666679</v>
      </c>
      <c r="Y14" s="32">
        <v>0</v>
      </c>
      <c r="Z14" s="37">
        <v>0</v>
      </c>
      <c r="AA14" s="32">
        <v>11.50411111111111</v>
      </c>
      <c r="AB14" s="32">
        <v>0</v>
      </c>
      <c r="AC14" s="37">
        <v>0</v>
      </c>
      <c r="AD14" s="32">
        <v>157.31244444444442</v>
      </c>
      <c r="AE14" s="32">
        <v>6.3888888888888884E-2</v>
      </c>
      <c r="AF14" s="37">
        <v>4.0612736719281939E-4</v>
      </c>
      <c r="AG14" s="32">
        <v>0</v>
      </c>
      <c r="AH14" s="32">
        <v>0</v>
      </c>
      <c r="AI14" s="37" t="s">
        <v>293</v>
      </c>
      <c r="AJ14" s="32">
        <v>0</v>
      </c>
      <c r="AK14" s="32">
        <v>0</v>
      </c>
      <c r="AL14" s="37" t="s">
        <v>293</v>
      </c>
      <c r="AM14" t="s">
        <v>22</v>
      </c>
      <c r="AN14" s="34">
        <v>9</v>
      </c>
      <c r="AX14"/>
      <c r="AY14"/>
    </row>
    <row r="15" spans="1:51" x14ac:dyDescent="0.25">
      <c r="A15" t="s">
        <v>184</v>
      </c>
      <c r="B15" t="s">
        <v>77</v>
      </c>
      <c r="C15" t="s">
        <v>124</v>
      </c>
      <c r="D15" t="s">
        <v>142</v>
      </c>
      <c r="E15" s="32">
        <v>131.95555555555555</v>
      </c>
      <c r="F15" s="32">
        <v>501.04333333333341</v>
      </c>
      <c r="G15" s="32">
        <v>122.85233333333332</v>
      </c>
      <c r="H15" s="37">
        <v>0.24519303054293368</v>
      </c>
      <c r="I15" s="32">
        <v>482.89333333333343</v>
      </c>
      <c r="J15" s="32">
        <v>122.85233333333332</v>
      </c>
      <c r="K15" s="37">
        <v>0.25440884115194512</v>
      </c>
      <c r="L15" s="32">
        <v>59.633333333333333</v>
      </c>
      <c r="M15" s="32">
        <v>0</v>
      </c>
      <c r="N15" s="37">
        <v>0</v>
      </c>
      <c r="O15" s="32">
        <v>54.380555555555553</v>
      </c>
      <c r="P15" s="32">
        <v>0</v>
      </c>
      <c r="Q15" s="37">
        <v>0</v>
      </c>
      <c r="R15" s="32">
        <v>0</v>
      </c>
      <c r="S15" s="32">
        <v>0</v>
      </c>
      <c r="T15" s="37" t="s">
        <v>293</v>
      </c>
      <c r="U15" s="32">
        <v>5.2527777777777782</v>
      </c>
      <c r="V15" s="32">
        <v>0</v>
      </c>
      <c r="W15" s="37">
        <v>0</v>
      </c>
      <c r="X15" s="32">
        <v>127.7917777777778</v>
      </c>
      <c r="Y15" s="32">
        <v>29.87233333333333</v>
      </c>
      <c r="Z15" s="37">
        <v>0.23375786652940628</v>
      </c>
      <c r="AA15" s="32">
        <v>12.897222222222222</v>
      </c>
      <c r="AB15" s="32">
        <v>0</v>
      </c>
      <c r="AC15" s="37">
        <v>0</v>
      </c>
      <c r="AD15" s="32">
        <v>300.72100000000006</v>
      </c>
      <c r="AE15" s="32">
        <v>92.97999999999999</v>
      </c>
      <c r="AF15" s="37">
        <v>0.30919024610851908</v>
      </c>
      <c r="AG15" s="32">
        <v>0</v>
      </c>
      <c r="AH15" s="32">
        <v>0</v>
      </c>
      <c r="AI15" s="37" t="s">
        <v>293</v>
      </c>
      <c r="AJ15" s="32">
        <v>0</v>
      </c>
      <c r="AK15" s="32">
        <v>0</v>
      </c>
      <c r="AL15" s="37" t="s">
        <v>293</v>
      </c>
      <c r="AM15" t="s">
        <v>15</v>
      </c>
      <c r="AN15" s="34">
        <v>9</v>
      </c>
      <c r="AX15"/>
      <c r="AY15"/>
    </row>
    <row r="16" spans="1:51" x14ac:dyDescent="0.25">
      <c r="A16" t="s">
        <v>184</v>
      </c>
      <c r="B16" t="s">
        <v>65</v>
      </c>
      <c r="C16" t="s">
        <v>128</v>
      </c>
      <c r="D16" t="s">
        <v>142</v>
      </c>
      <c r="E16" s="32">
        <v>117.75555555555556</v>
      </c>
      <c r="F16" s="32">
        <v>479.44288888888894</v>
      </c>
      <c r="G16" s="32">
        <v>107.89844444444445</v>
      </c>
      <c r="H16" s="37">
        <v>0.22504962936148576</v>
      </c>
      <c r="I16" s="32">
        <v>467.52344444444452</v>
      </c>
      <c r="J16" s="32">
        <v>107.89844444444445</v>
      </c>
      <c r="K16" s="37">
        <v>0.23078723800184944</v>
      </c>
      <c r="L16" s="32">
        <v>59.575000000000003</v>
      </c>
      <c r="M16" s="32">
        <v>0.17777777777777778</v>
      </c>
      <c r="N16" s="37">
        <v>2.9841003403739451E-3</v>
      </c>
      <c r="O16" s="32">
        <v>47.655555555555559</v>
      </c>
      <c r="P16" s="32">
        <v>0.17777777777777778</v>
      </c>
      <c r="Q16" s="37">
        <v>3.7304733038004195E-3</v>
      </c>
      <c r="R16" s="32">
        <v>6.3416666666666668</v>
      </c>
      <c r="S16" s="32">
        <v>0</v>
      </c>
      <c r="T16" s="37">
        <v>0</v>
      </c>
      <c r="U16" s="32">
        <v>5.5777777777777775</v>
      </c>
      <c r="V16" s="32">
        <v>0</v>
      </c>
      <c r="W16" s="37">
        <v>0</v>
      </c>
      <c r="X16" s="32">
        <v>112.20544444444442</v>
      </c>
      <c r="Y16" s="32">
        <v>56.994333333333344</v>
      </c>
      <c r="Z16" s="37">
        <v>0.50794623750679579</v>
      </c>
      <c r="AA16" s="32">
        <v>0</v>
      </c>
      <c r="AB16" s="32">
        <v>0</v>
      </c>
      <c r="AC16" s="37" t="s">
        <v>293</v>
      </c>
      <c r="AD16" s="32">
        <v>307.39300000000009</v>
      </c>
      <c r="AE16" s="32">
        <v>50.726333333333329</v>
      </c>
      <c r="AF16" s="37">
        <v>0.16502110761576652</v>
      </c>
      <c r="AG16" s="32">
        <v>0.26944444444444443</v>
      </c>
      <c r="AH16" s="32">
        <v>0</v>
      </c>
      <c r="AI16" s="37">
        <v>0</v>
      </c>
      <c r="AJ16" s="32">
        <v>0</v>
      </c>
      <c r="AK16" s="32">
        <v>0</v>
      </c>
      <c r="AL16" s="37" t="s">
        <v>293</v>
      </c>
      <c r="AM16" t="s">
        <v>3</v>
      </c>
      <c r="AN16" s="34">
        <v>9</v>
      </c>
      <c r="AX16"/>
      <c r="AY16"/>
    </row>
    <row r="17" spans="1:51" x14ac:dyDescent="0.25">
      <c r="A17" t="s">
        <v>184</v>
      </c>
      <c r="B17" t="s">
        <v>99</v>
      </c>
      <c r="C17" t="s">
        <v>140</v>
      </c>
      <c r="D17" t="s">
        <v>145</v>
      </c>
      <c r="E17" s="32">
        <v>32.366666666666667</v>
      </c>
      <c r="F17" s="32">
        <v>108.34033333333333</v>
      </c>
      <c r="G17" s="32">
        <v>16.748666666666669</v>
      </c>
      <c r="H17" s="37">
        <v>0.15459308783124784</v>
      </c>
      <c r="I17" s="32">
        <v>94.084777777777774</v>
      </c>
      <c r="J17" s="32">
        <v>16.748666666666669</v>
      </c>
      <c r="K17" s="37">
        <v>0.17801675321193772</v>
      </c>
      <c r="L17" s="32">
        <v>21.430555555555557</v>
      </c>
      <c r="M17" s="32">
        <v>0</v>
      </c>
      <c r="N17" s="37">
        <v>0</v>
      </c>
      <c r="O17" s="32">
        <v>11.722222222222221</v>
      </c>
      <c r="P17" s="32">
        <v>0</v>
      </c>
      <c r="Q17" s="37">
        <v>0</v>
      </c>
      <c r="R17" s="32">
        <v>6.0638888888888891</v>
      </c>
      <c r="S17" s="32">
        <v>0</v>
      </c>
      <c r="T17" s="37">
        <v>0</v>
      </c>
      <c r="U17" s="32">
        <v>3.6444444444444444</v>
      </c>
      <c r="V17" s="32">
        <v>0</v>
      </c>
      <c r="W17" s="37">
        <v>0</v>
      </c>
      <c r="X17" s="32">
        <v>18.336777777777776</v>
      </c>
      <c r="Y17" s="32">
        <v>3.906222222222222</v>
      </c>
      <c r="Z17" s="37">
        <v>0.21302664347910394</v>
      </c>
      <c r="AA17" s="32">
        <v>4.5472222222222225</v>
      </c>
      <c r="AB17" s="32">
        <v>0</v>
      </c>
      <c r="AC17" s="37">
        <v>0</v>
      </c>
      <c r="AD17" s="32">
        <v>59.775777777777776</v>
      </c>
      <c r="AE17" s="32">
        <v>12.842444444444446</v>
      </c>
      <c r="AF17" s="37">
        <v>0.21484361930324811</v>
      </c>
      <c r="AG17" s="32">
        <v>4.25</v>
      </c>
      <c r="AH17" s="32">
        <v>0</v>
      </c>
      <c r="AI17" s="37">
        <v>0</v>
      </c>
      <c r="AJ17" s="32">
        <v>0</v>
      </c>
      <c r="AK17" s="32">
        <v>0</v>
      </c>
      <c r="AL17" s="37" t="s">
        <v>293</v>
      </c>
      <c r="AM17" t="s">
        <v>38</v>
      </c>
      <c r="AN17" s="34">
        <v>9</v>
      </c>
      <c r="AX17"/>
      <c r="AY17"/>
    </row>
    <row r="18" spans="1:51" x14ac:dyDescent="0.25">
      <c r="A18" t="s">
        <v>184</v>
      </c>
      <c r="B18" t="s">
        <v>72</v>
      </c>
      <c r="C18" t="s">
        <v>132</v>
      </c>
      <c r="D18" t="s">
        <v>143</v>
      </c>
      <c r="E18" s="32">
        <v>14.166666666666666</v>
      </c>
      <c r="F18" s="32">
        <v>63.87777777777778</v>
      </c>
      <c r="G18" s="32">
        <v>0</v>
      </c>
      <c r="H18" s="37">
        <v>0</v>
      </c>
      <c r="I18" s="32">
        <v>63.069444444444443</v>
      </c>
      <c r="J18" s="32">
        <v>0</v>
      </c>
      <c r="K18" s="37">
        <v>0</v>
      </c>
      <c r="L18" s="32">
        <v>26.572222222222223</v>
      </c>
      <c r="M18" s="32">
        <v>0</v>
      </c>
      <c r="N18" s="37">
        <v>0</v>
      </c>
      <c r="O18" s="32">
        <v>25.763888888888889</v>
      </c>
      <c r="P18" s="32">
        <v>0</v>
      </c>
      <c r="Q18" s="37">
        <v>0</v>
      </c>
      <c r="R18" s="32">
        <v>0</v>
      </c>
      <c r="S18" s="32">
        <v>0</v>
      </c>
      <c r="T18" s="37" t="s">
        <v>293</v>
      </c>
      <c r="U18" s="32">
        <v>0.80833333333333335</v>
      </c>
      <c r="V18" s="32">
        <v>0</v>
      </c>
      <c r="W18" s="37">
        <v>0</v>
      </c>
      <c r="X18" s="32">
        <v>5.3416666666666668</v>
      </c>
      <c r="Y18" s="32">
        <v>0</v>
      </c>
      <c r="Z18" s="37">
        <v>0</v>
      </c>
      <c r="AA18" s="32">
        <v>0</v>
      </c>
      <c r="AB18" s="32">
        <v>0</v>
      </c>
      <c r="AC18" s="37" t="s">
        <v>293</v>
      </c>
      <c r="AD18" s="32">
        <v>31.963888888888889</v>
      </c>
      <c r="AE18" s="32">
        <v>0</v>
      </c>
      <c r="AF18" s="37">
        <v>0</v>
      </c>
      <c r="AG18" s="32">
        <v>0</v>
      </c>
      <c r="AH18" s="32">
        <v>0</v>
      </c>
      <c r="AI18" s="37" t="s">
        <v>293</v>
      </c>
      <c r="AJ18" s="32">
        <v>0</v>
      </c>
      <c r="AK18" s="32">
        <v>0</v>
      </c>
      <c r="AL18" s="37" t="s">
        <v>293</v>
      </c>
      <c r="AM18" t="s">
        <v>10</v>
      </c>
      <c r="AN18" s="34">
        <v>9</v>
      </c>
      <c r="AX18"/>
      <c r="AY18"/>
    </row>
    <row r="19" spans="1:51" x14ac:dyDescent="0.25">
      <c r="A19" t="s">
        <v>184</v>
      </c>
      <c r="B19" t="s">
        <v>71</v>
      </c>
      <c r="C19" t="s">
        <v>131</v>
      </c>
      <c r="D19" t="s">
        <v>144</v>
      </c>
      <c r="E19" s="32">
        <v>29.244444444444444</v>
      </c>
      <c r="F19" s="32">
        <v>208.37522222222225</v>
      </c>
      <c r="G19" s="32">
        <v>0</v>
      </c>
      <c r="H19" s="37">
        <v>0</v>
      </c>
      <c r="I19" s="32">
        <v>191.96500000000003</v>
      </c>
      <c r="J19" s="32">
        <v>0</v>
      </c>
      <c r="K19" s="37">
        <v>0</v>
      </c>
      <c r="L19" s="32">
        <v>52.745333333333349</v>
      </c>
      <c r="M19" s="32">
        <v>0</v>
      </c>
      <c r="N19" s="37">
        <v>0</v>
      </c>
      <c r="O19" s="32">
        <v>36.335111111111125</v>
      </c>
      <c r="P19" s="32">
        <v>0</v>
      </c>
      <c r="Q19" s="37">
        <v>0</v>
      </c>
      <c r="R19" s="32">
        <v>10.899111111111113</v>
      </c>
      <c r="S19" s="32">
        <v>0</v>
      </c>
      <c r="T19" s="37">
        <v>0</v>
      </c>
      <c r="U19" s="32">
        <v>5.5111111111111111</v>
      </c>
      <c r="V19" s="32">
        <v>0</v>
      </c>
      <c r="W19" s="37">
        <v>0</v>
      </c>
      <c r="X19" s="32">
        <v>31.547777777777796</v>
      </c>
      <c r="Y19" s="32">
        <v>0</v>
      </c>
      <c r="Z19" s="37">
        <v>0</v>
      </c>
      <c r="AA19" s="32">
        <v>0</v>
      </c>
      <c r="AB19" s="32">
        <v>0</v>
      </c>
      <c r="AC19" s="37" t="s">
        <v>293</v>
      </c>
      <c r="AD19" s="32">
        <v>124.08211111111112</v>
      </c>
      <c r="AE19" s="32">
        <v>0</v>
      </c>
      <c r="AF19" s="37">
        <v>0</v>
      </c>
      <c r="AG19" s="32">
        <v>0</v>
      </c>
      <c r="AH19" s="32">
        <v>0</v>
      </c>
      <c r="AI19" s="37" t="s">
        <v>293</v>
      </c>
      <c r="AJ19" s="32">
        <v>0</v>
      </c>
      <c r="AK19" s="32">
        <v>0</v>
      </c>
      <c r="AL19" s="37" t="s">
        <v>293</v>
      </c>
      <c r="AM19" t="s">
        <v>9</v>
      </c>
      <c r="AN19" s="34">
        <v>9</v>
      </c>
      <c r="AX19"/>
      <c r="AY19"/>
    </row>
    <row r="20" spans="1:51" x14ac:dyDescent="0.25">
      <c r="A20" t="s">
        <v>184</v>
      </c>
      <c r="B20" t="s">
        <v>79</v>
      </c>
      <c r="C20" t="s">
        <v>134</v>
      </c>
      <c r="D20" t="s">
        <v>149</v>
      </c>
      <c r="E20" s="32">
        <v>108.03333333333333</v>
      </c>
      <c r="F20" s="32">
        <v>332.99644444444442</v>
      </c>
      <c r="G20" s="32">
        <v>5.5555555555555558E-3</v>
      </c>
      <c r="H20" s="37">
        <v>1.6683528152452748E-5</v>
      </c>
      <c r="I20" s="32">
        <v>293.40266666666668</v>
      </c>
      <c r="J20" s="32">
        <v>0</v>
      </c>
      <c r="K20" s="37">
        <v>0</v>
      </c>
      <c r="L20" s="32">
        <v>83.543666666666681</v>
      </c>
      <c r="M20" s="32">
        <v>5.5555555555555558E-3</v>
      </c>
      <c r="N20" s="37">
        <v>6.6498823635809877E-5</v>
      </c>
      <c r="O20" s="32">
        <v>55.405444444444456</v>
      </c>
      <c r="P20" s="32">
        <v>0</v>
      </c>
      <c r="Q20" s="37">
        <v>0</v>
      </c>
      <c r="R20" s="32">
        <v>23.338222222222228</v>
      </c>
      <c r="S20" s="32">
        <v>5.5555555555555558E-3</v>
      </c>
      <c r="T20" s="37">
        <v>2.3804536192416822E-4</v>
      </c>
      <c r="U20" s="32">
        <v>4.8</v>
      </c>
      <c r="V20" s="32">
        <v>0</v>
      </c>
      <c r="W20" s="37">
        <v>0</v>
      </c>
      <c r="X20" s="32">
        <v>70.314777777777763</v>
      </c>
      <c r="Y20" s="32">
        <v>0</v>
      </c>
      <c r="Z20" s="37">
        <v>0</v>
      </c>
      <c r="AA20" s="32">
        <v>11.455555555555556</v>
      </c>
      <c r="AB20" s="32">
        <v>0</v>
      </c>
      <c r="AC20" s="37">
        <v>0</v>
      </c>
      <c r="AD20" s="32">
        <v>164.92211111111112</v>
      </c>
      <c r="AE20" s="32">
        <v>0</v>
      </c>
      <c r="AF20" s="37">
        <v>0</v>
      </c>
      <c r="AG20" s="32">
        <v>2.7603333333333326</v>
      </c>
      <c r="AH20" s="32">
        <v>0</v>
      </c>
      <c r="AI20" s="37">
        <v>0</v>
      </c>
      <c r="AJ20" s="32">
        <v>0</v>
      </c>
      <c r="AK20" s="32">
        <v>0</v>
      </c>
      <c r="AL20" s="37" t="s">
        <v>293</v>
      </c>
      <c r="AM20" t="s">
        <v>17</v>
      </c>
      <c r="AN20" s="34">
        <v>9</v>
      </c>
      <c r="AX20"/>
      <c r="AY20"/>
    </row>
    <row r="21" spans="1:51" x14ac:dyDescent="0.25">
      <c r="A21" t="s">
        <v>184</v>
      </c>
      <c r="B21" t="s">
        <v>96</v>
      </c>
      <c r="C21" t="s">
        <v>139</v>
      </c>
      <c r="D21" t="s">
        <v>154</v>
      </c>
      <c r="E21" s="32">
        <v>51.788888888888891</v>
      </c>
      <c r="F21" s="32">
        <v>262.17222222222222</v>
      </c>
      <c r="G21" s="32">
        <v>0</v>
      </c>
      <c r="H21" s="37">
        <v>0</v>
      </c>
      <c r="I21" s="32">
        <v>251.88611111111112</v>
      </c>
      <c r="J21" s="32">
        <v>0</v>
      </c>
      <c r="K21" s="37">
        <v>0</v>
      </c>
      <c r="L21" s="32">
        <v>74.569444444444443</v>
      </c>
      <c r="M21" s="32">
        <v>0</v>
      </c>
      <c r="N21" s="37">
        <v>0</v>
      </c>
      <c r="O21" s="32">
        <v>68.88055555555556</v>
      </c>
      <c r="P21" s="32">
        <v>0</v>
      </c>
      <c r="Q21" s="37">
        <v>0</v>
      </c>
      <c r="R21" s="32">
        <v>0</v>
      </c>
      <c r="S21" s="32">
        <v>0</v>
      </c>
      <c r="T21" s="37" t="s">
        <v>293</v>
      </c>
      <c r="U21" s="32">
        <v>5.6888888888888891</v>
      </c>
      <c r="V21" s="32">
        <v>0</v>
      </c>
      <c r="W21" s="37">
        <v>0</v>
      </c>
      <c r="X21" s="32">
        <v>18.574999999999999</v>
      </c>
      <c r="Y21" s="32">
        <v>0</v>
      </c>
      <c r="Z21" s="37">
        <v>0</v>
      </c>
      <c r="AA21" s="32">
        <v>4.5972222222222223</v>
      </c>
      <c r="AB21" s="32">
        <v>0</v>
      </c>
      <c r="AC21" s="37">
        <v>0</v>
      </c>
      <c r="AD21" s="32">
        <v>107.175</v>
      </c>
      <c r="AE21" s="32">
        <v>0</v>
      </c>
      <c r="AF21" s="37">
        <v>0</v>
      </c>
      <c r="AG21" s="32">
        <v>57.255555555555553</v>
      </c>
      <c r="AH21" s="32">
        <v>0</v>
      </c>
      <c r="AI21" s="37">
        <v>0</v>
      </c>
      <c r="AJ21" s="32">
        <v>0</v>
      </c>
      <c r="AK21" s="32">
        <v>0</v>
      </c>
      <c r="AL21" s="37" t="s">
        <v>293</v>
      </c>
      <c r="AM21" t="s">
        <v>34</v>
      </c>
      <c r="AN21" s="34">
        <v>9</v>
      </c>
      <c r="AX21"/>
      <c r="AY21"/>
    </row>
    <row r="22" spans="1:51" x14ac:dyDescent="0.25">
      <c r="A22" t="s">
        <v>184</v>
      </c>
      <c r="B22" t="s">
        <v>101</v>
      </c>
      <c r="C22" t="s">
        <v>141</v>
      </c>
      <c r="D22" t="s">
        <v>155</v>
      </c>
      <c r="E22" s="32">
        <v>44.166666666666664</v>
      </c>
      <c r="F22" s="32">
        <v>167.33800000000002</v>
      </c>
      <c r="G22" s="32">
        <v>7.774111111111111</v>
      </c>
      <c r="H22" s="37">
        <v>4.645753571281544E-2</v>
      </c>
      <c r="I22" s="32">
        <v>156.88244444444445</v>
      </c>
      <c r="J22" s="32">
        <v>7.774111111111111</v>
      </c>
      <c r="K22" s="37">
        <v>4.9553735210086533E-2</v>
      </c>
      <c r="L22" s="32">
        <v>22.37222222222222</v>
      </c>
      <c r="M22" s="32">
        <v>0.93333333333333335</v>
      </c>
      <c r="N22" s="37">
        <v>4.1718400794636214E-2</v>
      </c>
      <c r="O22" s="32">
        <v>11.916666666666666</v>
      </c>
      <c r="P22" s="32">
        <v>0.93333333333333335</v>
      </c>
      <c r="Q22" s="37">
        <v>7.8321678321678329E-2</v>
      </c>
      <c r="R22" s="32">
        <v>4.9444444444444446</v>
      </c>
      <c r="S22" s="32">
        <v>0</v>
      </c>
      <c r="T22" s="37">
        <v>0</v>
      </c>
      <c r="U22" s="32">
        <v>5.5111111111111111</v>
      </c>
      <c r="V22" s="32">
        <v>0</v>
      </c>
      <c r="W22" s="37">
        <v>0</v>
      </c>
      <c r="X22" s="32">
        <v>41.025666666666666</v>
      </c>
      <c r="Y22" s="32">
        <v>2.7756666666666665</v>
      </c>
      <c r="Z22" s="37">
        <v>6.7656832714479545E-2</v>
      </c>
      <c r="AA22" s="32">
        <v>0</v>
      </c>
      <c r="AB22" s="32">
        <v>0</v>
      </c>
      <c r="AC22" s="37" t="s">
        <v>293</v>
      </c>
      <c r="AD22" s="32">
        <v>85.870666666666665</v>
      </c>
      <c r="AE22" s="32">
        <v>4.0651111111111113</v>
      </c>
      <c r="AF22" s="37">
        <v>4.7339927229062835E-2</v>
      </c>
      <c r="AG22" s="32">
        <v>18.069444444444443</v>
      </c>
      <c r="AH22" s="32">
        <v>0</v>
      </c>
      <c r="AI22" s="37">
        <v>0</v>
      </c>
      <c r="AJ22" s="32">
        <v>0</v>
      </c>
      <c r="AK22" s="32">
        <v>0</v>
      </c>
      <c r="AL22" s="37" t="s">
        <v>293</v>
      </c>
      <c r="AM22" t="s">
        <v>40</v>
      </c>
      <c r="AN22" s="34">
        <v>9</v>
      </c>
      <c r="AX22"/>
      <c r="AY22"/>
    </row>
    <row r="23" spans="1:51" x14ac:dyDescent="0.25">
      <c r="A23" t="s">
        <v>184</v>
      </c>
      <c r="B23" t="s">
        <v>88</v>
      </c>
      <c r="C23" t="s">
        <v>137</v>
      </c>
      <c r="D23" t="s">
        <v>142</v>
      </c>
      <c r="E23" s="32">
        <v>41.322222222222223</v>
      </c>
      <c r="F23" s="32">
        <v>220.76833333333335</v>
      </c>
      <c r="G23" s="32">
        <v>14.579444444444443</v>
      </c>
      <c r="H23" s="37">
        <v>6.603956384646549E-2</v>
      </c>
      <c r="I23" s="32">
        <v>209.35444444444445</v>
      </c>
      <c r="J23" s="32">
        <v>14.579444444444443</v>
      </c>
      <c r="K23" s="37">
        <v>6.9640004458149107E-2</v>
      </c>
      <c r="L23" s="32">
        <v>48.572222222222223</v>
      </c>
      <c r="M23" s="32">
        <v>0</v>
      </c>
      <c r="N23" s="37">
        <v>0</v>
      </c>
      <c r="O23" s="32">
        <v>37.158333333333331</v>
      </c>
      <c r="P23" s="32">
        <v>0</v>
      </c>
      <c r="Q23" s="37">
        <v>0</v>
      </c>
      <c r="R23" s="32">
        <v>5.9916666666666663</v>
      </c>
      <c r="S23" s="32">
        <v>0</v>
      </c>
      <c r="T23" s="37">
        <v>0</v>
      </c>
      <c r="U23" s="32">
        <v>5.4222222222222225</v>
      </c>
      <c r="V23" s="32">
        <v>0</v>
      </c>
      <c r="W23" s="37">
        <v>0</v>
      </c>
      <c r="X23" s="32">
        <v>23.608333333333334</v>
      </c>
      <c r="Y23" s="32">
        <v>0</v>
      </c>
      <c r="Z23" s="37">
        <v>0</v>
      </c>
      <c r="AA23" s="32">
        <v>0</v>
      </c>
      <c r="AB23" s="32">
        <v>0</v>
      </c>
      <c r="AC23" s="37" t="s">
        <v>293</v>
      </c>
      <c r="AD23" s="32">
        <v>119.94055555555559</v>
      </c>
      <c r="AE23" s="32">
        <v>14.579444444444443</v>
      </c>
      <c r="AF23" s="37">
        <v>0.12155558540573334</v>
      </c>
      <c r="AG23" s="32">
        <v>28.647222222222222</v>
      </c>
      <c r="AH23" s="32">
        <v>0</v>
      </c>
      <c r="AI23" s="37">
        <v>0</v>
      </c>
      <c r="AJ23" s="32">
        <v>0</v>
      </c>
      <c r="AK23" s="32">
        <v>0</v>
      </c>
      <c r="AL23" s="37" t="s">
        <v>293</v>
      </c>
      <c r="AM23" t="s">
        <v>26</v>
      </c>
      <c r="AN23" s="34">
        <v>9</v>
      </c>
      <c r="AX23"/>
      <c r="AY23"/>
    </row>
    <row r="24" spans="1:51" x14ac:dyDescent="0.25">
      <c r="A24" t="s">
        <v>184</v>
      </c>
      <c r="B24" t="s">
        <v>67</v>
      </c>
      <c r="C24" t="s">
        <v>128</v>
      </c>
      <c r="D24" t="s">
        <v>142</v>
      </c>
      <c r="E24" s="32">
        <v>111.11111111111111</v>
      </c>
      <c r="F24" s="32">
        <v>400.52966666666669</v>
      </c>
      <c r="G24" s="32">
        <v>82.73555555555555</v>
      </c>
      <c r="H24" s="37">
        <v>0.20656536192214361</v>
      </c>
      <c r="I24" s="32">
        <v>371.70711111111109</v>
      </c>
      <c r="J24" s="32">
        <v>82.668888888888887</v>
      </c>
      <c r="K24" s="37">
        <v>0.2224033020024129</v>
      </c>
      <c r="L24" s="32">
        <v>36.919333333333334</v>
      </c>
      <c r="M24" s="32">
        <v>3.5611111111111113</v>
      </c>
      <c r="N24" s="37">
        <v>9.6456538880562437E-2</v>
      </c>
      <c r="O24" s="32">
        <v>24.175333333333334</v>
      </c>
      <c r="P24" s="32">
        <v>3.4944444444444445</v>
      </c>
      <c r="Q24" s="37">
        <v>0.14454586401198649</v>
      </c>
      <c r="R24" s="32">
        <v>10.877333333333333</v>
      </c>
      <c r="S24" s="32">
        <v>6.6666666666666666E-2</v>
      </c>
      <c r="T24" s="37">
        <v>6.1289531747977452E-3</v>
      </c>
      <c r="U24" s="32">
        <v>1.8666666666666667</v>
      </c>
      <c r="V24" s="32">
        <v>0</v>
      </c>
      <c r="W24" s="37">
        <v>0</v>
      </c>
      <c r="X24" s="32">
        <v>135.91955555555558</v>
      </c>
      <c r="Y24" s="32">
        <v>36.831222222222223</v>
      </c>
      <c r="Z24" s="37">
        <v>0.27097809488619085</v>
      </c>
      <c r="AA24" s="32">
        <v>16.07855555555555</v>
      </c>
      <c r="AB24" s="32">
        <v>0</v>
      </c>
      <c r="AC24" s="37">
        <v>0</v>
      </c>
      <c r="AD24" s="32">
        <v>211.61222222222221</v>
      </c>
      <c r="AE24" s="32">
        <v>42.343222222222224</v>
      </c>
      <c r="AF24" s="37">
        <v>0.20009818798536108</v>
      </c>
      <c r="AG24" s="32">
        <v>0</v>
      </c>
      <c r="AH24" s="32">
        <v>0</v>
      </c>
      <c r="AI24" s="37" t="s">
        <v>293</v>
      </c>
      <c r="AJ24" s="32">
        <v>0</v>
      </c>
      <c r="AK24" s="32">
        <v>0</v>
      </c>
      <c r="AL24" s="37" t="s">
        <v>293</v>
      </c>
      <c r="AM24" t="s">
        <v>5</v>
      </c>
      <c r="AN24" s="34">
        <v>9</v>
      </c>
      <c r="AX24"/>
      <c r="AY24"/>
    </row>
    <row r="25" spans="1:51" x14ac:dyDescent="0.25">
      <c r="A25" t="s">
        <v>184</v>
      </c>
      <c r="B25" t="s">
        <v>114</v>
      </c>
      <c r="C25" t="s">
        <v>124</v>
      </c>
      <c r="D25" t="s">
        <v>142</v>
      </c>
      <c r="E25" s="32">
        <v>103.67777777777778</v>
      </c>
      <c r="F25" s="32">
        <v>491.61677777777771</v>
      </c>
      <c r="G25" s="32">
        <v>0</v>
      </c>
      <c r="H25" s="37">
        <v>0</v>
      </c>
      <c r="I25" s="32">
        <v>463.89755555555553</v>
      </c>
      <c r="J25" s="32">
        <v>0</v>
      </c>
      <c r="K25" s="37">
        <v>0</v>
      </c>
      <c r="L25" s="32">
        <v>57.289111111111097</v>
      </c>
      <c r="M25" s="32">
        <v>0</v>
      </c>
      <c r="N25" s="37">
        <v>0</v>
      </c>
      <c r="O25" s="32">
        <v>46.266888888888872</v>
      </c>
      <c r="P25" s="32">
        <v>0</v>
      </c>
      <c r="Q25" s="37">
        <v>0</v>
      </c>
      <c r="R25" s="32">
        <v>5.6</v>
      </c>
      <c r="S25" s="32">
        <v>0</v>
      </c>
      <c r="T25" s="37">
        <v>0</v>
      </c>
      <c r="U25" s="32">
        <v>5.4222222222222225</v>
      </c>
      <c r="V25" s="32">
        <v>0</v>
      </c>
      <c r="W25" s="37">
        <v>0</v>
      </c>
      <c r="X25" s="32">
        <v>170.19555555555559</v>
      </c>
      <c r="Y25" s="32">
        <v>0</v>
      </c>
      <c r="Z25" s="37">
        <v>0</v>
      </c>
      <c r="AA25" s="32">
        <v>16.696999999999999</v>
      </c>
      <c r="AB25" s="32">
        <v>0</v>
      </c>
      <c r="AC25" s="37">
        <v>0</v>
      </c>
      <c r="AD25" s="32">
        <v>247.43511111111104</v>
      </c>
      <c r="AE25" s="32">
        <v>0</v>
      </c>
      <c r="AF25" s="37">
        <v>0</v>
      </c>
      <c r="AG25" s="32">
        <v>0</v>
      </c>
      <c r="AH25" s="32">
        <v>0</v>
      </c>
      <c r="AI25" s="37" t="s">
        <v>293</v>
      </c>
      <c r="AJ25" s="32">
        <v>0</v>
      </c>
      <c r="AK25" s="32">
        <v>0</v>
      </c>
      <c r="AL25" s="37" t="s">
        <v>293</v>
      </c>
      <c r="AM25" t="s">
        <v>53</v>
      </c>
      <c r="AN25" s="34">
        <v>9</v>
      </c>
      <c r="AX25"/>
      <c r="AY25"/>
    </row>
    <row r="26" spans="1:51" x14ac:dyDescent="0.25">
      <c r="A26" t="s">
        <v>184</v>
      </c>
      <c r="B26" t="s">
        <v>103</v>
      </c>
      <c r="C26" t="s">
        <v>128</v>
      </c>
      <c r="D26" t="s">
        <v>142</v>
      </c>
      <c r="E26" s="32">
        <v>43.5</v>
      </c>
      <c r="F26" s="32">
        <v>317.38199999999995</v>
      </c>
      <c r="G26" s="32">
        <v>14.353666666666667</v>
      </c>
      <c r="H26" s="37">
        <v>4.5225207058581358E-2</v>
      </c>
      <c r="I26" s="32">
        <v>279.8363333333333</v>
      </c>
      <c r="J26" s="32">
        <v>14.353666666666667</v>
      </c>
      <c r="K26" s="37">
        <v>5.1293077263019224E-2</v>
      </c>
      <c r="L26" s="32">
        <v>99.401555555555532</v>
      </c>
      <c r="M26" s="32">
        <v>0.13333333333333333</v>
      </c>
      <c r="N26" s="37">
        <v>1.3413606315125857E-3</v>
      </c>
      <c r="O26" s="32">
        <v>71.801222222222208</v>
      </c>
      <c r="P26" s="32">
        <v>0.13333333333333333</v>
      </c>
      <c r="Q26" s="37">
        <v>1.8569786029640476E-3</v>
      </c>
      <c r="R26" s="32">
        <v>21.911444444444445</v>
      </c>
      <c r="S26" s="32">
        <v>0</v>
      </c>
      <c r="T26" s="37">
        <v>0</v>
      </c>
      <c r="U26" s="32">
        <v>5.6888888888888891</v>
      </c>
      <c r="V26" s="32">
        <v>0</v>
      </c>
      <c r="W26" s="37">
        <v>0</v>
      </c>
      <c r="X26" s="32">
        <v>68.722444444444434</v>
      </c>
      <c r="Y26" s="32">
        <v>6.8758888888888894</v>
      </c>
      <c r="Z26" s="37">
        <v>0.10005303135640631</v>
      </c>
      <c r="AA26" s="32">
        <v>9.9453333333333358</v>
      </c>
      <c r="AB26" s="32">
        <v>0</v>
      </c>
      <c r="AC26" s="37">
        <v>0</v>
      </c>
      <c r="AD26" s="32">
        <v>139.31266666666667</v>
      </c>
      <c r="AE26" s="32">
        <v>7.3444444444444441</v>
      </c>
      <c r="AF26" s="37">
        <v>5.2719143349811051E-2</v>
      </c>
      <c r="AG26" s="32">
        <v>0</v>
      </c>
      <c r="AH26" s="32">
        <v>0</v>
      </c>
      <c r="AI26" s="37" t="s">
        <v>293</v>
      </c>
      <c r="AJ26" s="32">
        <v>0</v>
      </c>
      <c r="AK26" s="32">
        <v>0</v>
      </c>
      <c r="AL26" s="37" t="s">
        <v>293</v>
      </c>
      <c r="AM26" t="s">
        <v>42</v>
      </c>
      <c r="AN26" s="34">
        <v>9</v>
      </c>
      <c r="AX26"/>
      <c r="AY26"/>
    </row>
    <row r="27" spans="1:51" x14ac:dyDescent="0.25">
      <c r="A27" t="s">
        <v>184</v>
      </c>
      <c r="B27" t="s">
        <v>75</v>
      </c>
      <c r="C27" t="s">
        <v>124</v>
      </c>
      <c r="D27" t="s">
        <v>142</v>
      </c>
      <c r="E27" s="32">
        <v>224.7</v>
      </c>
      <c r="F27" s="32">
        <v>757.17077777777774</v>
      </c>
      <c r="G27" s="32">
        <v>136.63666666666666</v>
      </c>
      <c r="H27" s="37">
        <v>0.18045686742914449</v>
      </c>
      <c r="I27" s="32">
        <v>687.26244444444444</v>
      </c>
      <c r="J27" s="32">
        <v>136.63666666666666</v>
      </c>
      <c r="K27" s="37">
        <v>0.19881293932351896</v>
      </c>
      <c r="L27" s="32">
        <v>85.52277777777779</v>
      </c>
      <c r="M27" s="32">
        <v>4.6144444444444446</v>
      </c>
      <c r="N27" s="37">
        <v>5.3955736288578082E-2</v>
      </c>
      <c r="O27" s="32">
        <v>58.52277777777779</v>
      </c>
      <c r="P27" s="32">
        <v>4.6144444444444446</v>
      </c>
      <c r="Q27" s="37">
        <v>7.8848691392715067E-2</v>
      </c>
      <c r="R27" s="32">
        <v>21.577777777777779</v>
      </c>
      <c r="S27" s="32">
        <v>0</v>
      </c>
      <c r="T27" s="37">
        <v>0</v>
      </c>
      <c r="U27" s="32">
        <v>5.4222222222222225</v>
      </c>
      <c r="V27" s="32">
        <v>0</v>
      </c>
      <c r="W27" s="37">
        <v>0</v>
      </c>
      <c r="X27" s="32">
        <v>183.43366666666662</v>
      </c>
      <c r="Y27" s="32">
        <v>51.675333333333327</v>
      </c>
      <c r="Z27" s="37">
        <v>0.28171128164404574</v>
      </c>
      <c r="AA27" s="32">
        <v>42.908333333333331</v>
      </c>
      <c r="AB27" s="32">
        <v>0</v>
      </c>
      <c r="AC27" s="37">
        <v>0</v>
      </c>
      <c r="AD27" s="32">
        <v>436.99488888888891</v>
      </c>
      <c r="AE27" s="32">
        <v>80.34688888888887</v>
      </c>
      <c r="AF27" s="37">
        <v>0.18386230807682974</v>
      </c>
      <c r="AG27" s="32">
        <v>8.3111111111111118</v>
      </c>
      <c r="AH27" s="32">
        <v>0</v>
      </c>
      <c r="AI27" s="37">
        <v>0</v>
      </c>
      <c r="AJ27" s="32">
        <v>0</v>
      </c>
      <c r="AK27" s="32">
        <v>0</v>
      </c>
      <c r="AL27" s="37" t="s">
        <v>293</v>
      </c>
      <c r="AM27" t="s">
        <v>13</v>
      </c>
      <c r="AN27" s="34">
        <v>9</v>
      </c>
      <c r="AX27"/>
      <c r="AY27"/>
    </row>
    <row r="28" spans="1:51" x14ac:dyDescent="0.25">
      <c r="A28" t="s">
        <v>184</v>
      </c>
      <c r="B28" t="s">
        <v>78</v>
      </c>
      <c r="C28" t="s">
        <v>130</v>
      </c>
      <c r="D28" t="s">
        <v>149</v>
      </c>
      <c r="E28" s="32">
        <v>81</v>
      </c>
      <c r="F28" s="32">
        <v>165.86822222222222</v>
      </c>
      <c r="G28" s="32">
        <v>27.801333333333332</v>
      </c>
      <c r="H28" s="37">
        <v>0.16761096827870051</v>
      </c>
      <c r="I28" s="32">
        <v>149.54044444444443</v>
      </c>
      <c r="J28" s="32">
        <v>27.740222222222222</v>
      </c>
      <c r="K28" s="37">
        <v>0.18550314147640476</v>
      </c>
      <c r="L28" s="32">
        <v>45.577444444444467</v>
      </c>
      <c r="M28" s="32">
        <v>2.3379999999999996</v>
      </c>
      <c r="N28" s="37">
        <v>5.1297303490761725E-2</v>
      </c>
      <c r="O28" s="32">
        <v>32.360777777777798</v>
      </c>
      <c r="P28" s="32">
        <v>2.2768888888888887</v>
      </c>
      <c r="Q28" s="37">
        <v>7.0359523016546049E-2</v>
      </c>
      <c r="R28" s="32">
        <v>9.3944444444444439</v>
      </c>
      <c r="S28" s="32">
        <v>6.1111111111111109E-2</v>
      </c>
      <c r="T28" s="37">
        <v>6.5050266114725017E-3</v>
      </c>
      <c r="U28" s="32">
        <v>3.8222222222222224</v>
      </c>
      <c r="V28" s="32">
        <v>0</v>
      </c>
      <c r="W28" s="37">
        <v>0</v>
      </c>
      <c r="X28" s="32">
        <v>37.32</v>
      </c>
      <c r="Y28" s="32">
        <v>13.184444444444443</v>
      </c>
      <c r="Z28" s="37">
        <v>0.3532809336667857</v>
      </c>
      <c r="AA28" s="32">
        <v>3.1111111111111112</v>
      </c>
      <c r="AB28" s="32">
        <v>0</v>
      </c>
      <c r="AC28" s="37">
        <v>0</v>
      </c>
      <c r="AD28" s="32">
        <v>79.328888888888869</v>
      </c>
      <c r="AE28" s="32">
        <v>12.278888888888888</v>
      </c>
      <c r="AF28" s="37">
        <v>0.15478458176928683</v>
      </c>
      <c r="AG28" s="32">
        <v>0.53077777777777779</v>
      </c>
      <c r="AH28" s="32">
        <v>0</v>
      </c>
      <c r="AI28" s="37">
        <v>0</v>
      </c>
      <c r="AJ28" s="32">
        <v>0</v>
      </c>
      <c r="AK28" s="32">
        <v>0</v>
      </c>
      <c r="AL28" s="37" t="s">
        <v>293</v>
      </c>
      <c r="AM28" t="s">
        <v>16</v>
      </c>
      <c r="AN28" s="34">
        <v>9</v>
      </c>
      <c r="AX28"/>
      <c r="AY28"/>
    </row>
    <row r="29" spans="1:51" x14ac:dyDescent="0.25">
      <c r="A29" t="s">
        <v>184</v>
      </c>
      <c r="B29" t="s">
        <v>64</v>
      </c>
      <c r="C29" t="s">
        <v>128</v>
      </c>
      <c r="D29" t="s">
        <v>142</v>
      </c>
      <c r="E29" s="32">
        <v>74.344444444444449</v>
      </c>
      <c r="F29" s="32">
        <v>239.62055555555548</v>
      </c>
      <c r="G29" s="32">
        <v>0</v>
      </c>
      <c r="H29" s="37">
        <v>0</v>
      </c>
      <c r="I29" s="32">
        <v>209.78188888888883</v>
      </c>
      <c r="J29" s="32">
        <v>0</v>
      </c>
      <c r="K29" s="37">
        <v>0</v>
      </c>
      <c r="L29" s="32">
        <v>42.158444444444434</v>
      </c>
      <c r="M29" s="32">
        <v>0</v>
      </c>
      <c r="N29" s="37">
        <v>0</v>
      </c>
      <c r="O29" s="32">
        <v>31.134111111111107</v>
      </c>
      <c r="P29" s="32">
        <v>0</v>
      </c>
      <c r="Q29" s="37">
        <v>0</v>
      </c>
      <c r="R29" s="32">
        <v>4.274</v>
      </c>
      <c r="S29" s="32">
        <v>0</v>
      </c>
      <c r="T29" s="37">
        <v>0</v>
      </c>
      <c r="U29" s="32">
        <v>6.7503333333333329</v>
      </c>
      <c r="V29" s="32">
        <v>0</v>
      </c>
      <c r="W29" s="37">
        <v>0</v>
      </c>
      <c r="X29" s="32">
        <v>56.249333333333318</v>
      </c>
      <c r="Y29" s="32">
        <v>0</v>
      </c>
      <c r="Z29" s="37">
        <v>0</v>
      </c>
      <c r="AA29" s="32">
        <v>18.814333333333334</v>
      </c>
      <c r="AB29" s="32">
        <v>0</v>
      </c>
      <c r="AC29" s="37">
        <v>0</v>
      </c>
      <c r="AD29" s="32">
        <v>122.39844444444441</v>
      </c>
      <c r="AE29" s="32">
        <v>0</v>
      </c>
      <c r="AF29" s="37">
        <v>0</v>
      </c>
      <c r="AG29" s="32">
        <v>0</v>
      </c>
      <c r="AH29" s="32">
        <v>0</v>
      </c>
      <c r="AI29" s="37" t="s">
        <v>293</v>
      </c>
      <c r="AJ29" s="32">
        <v>0</v>
      </c>
      <c r="AK29" s="32">
        <v>0</v>
      </c>
      <c r="AL29" s="37" t="s">
        <v>293</v>
      </c>
      <c r="AM29" t="s">
        <v>2</v>
      </c>
      <c r="AN29" s="34">
        <v>9</v>
      </c>
      <c r="AX29"/>
      <c r="AY29"/>
    </row>
    <row r="30" spans="1:51" x14ac:dyDescent="0.25">
      <c r="A30" t="s">
        <v>184</v>
      </c>
      <c r="B30" t="s">
        <v>102</v>
      </c>
      <c r="C30" t="s">
        <v>128</v>
      </c>
      <c r="D30" t="s">
        <v>142</v>
      </c>
      <c r="E30" s="32">
        <v>50.633333333333333</v>
      </c>
      <c r="F30" s="32">
        <v>268.47966666666667</v>
      </c>
      <c r="G30" s="32">
        <v>10.418111111111111</v>
      </c>
      <c r="H30" s="37">
        <v>3.8804097310079763E-2</v>
      </c>
      <c r="I30" s="32">
        <v>262.87966666666671</v>
      </c>
      <c r="J30" s="32">
        <v>10.418111111111111</v>
      </c>
      <c r="K30" s="37">
        <v>3.9630722464059381E-2</v>
      </c>
      <c r="L30" s="32">
        <v>83.904555555555561</v>
      </c>
      <c r="M30" s="32">
        <v>1.5430000000000001</v>
      </c>
      <c r="N30" s="37">
        <v>1.8389943070234567E-2</v>
      </c>
      <c r="O30" s="32">
        <v>78.304555555555567</v>
      </c>
      <c r="P30" s="32">
        <v>1.5430000000000001</v>
      </c>
      <c r="Q30" s="37">
        <v>1.9705111523240452E-2</v>
      </c>
      <c r="R30" s="32">
        <v>0</v>
      </c>
      <c r="S30" s="32">
        <v>0</v>
      </c>
      <c r="T30" s="37" t="s">
        <v>293</v>
      </c>
      <c r="U30" s="32">
        <v>5.6</v>
      </c>
      <c r="V30" s="32">
        <v>0</v>
      </c>
      <c r="W30" s="37">
        <v>0</v>
      </c>
      <c r="X30" s="32">
        <v>42.500111111111096</v>
      </c>
      <c r="Y30" s="32">
        <v>7.6584444444444433</v>
      </c>
      <c r="Z30" s="37">
        <v>0.18019822170399558</v>
      </c>
      <c r="AA30" s="32">
        <v>0</v>
      </c>
      <c r="AB30" s="32">
        <v>0</v>
      </c>
      <c r="AC30" s="37" t="s">
        <v>293</v>
      </c>
      <c r="AD30" s="32">
        <v>142.07500000000002</v>
      </c>
      <c r="AE30" s="32">
        <v>1.2166666666666666</v>
      </c>
      <c r="AF30" s="37">
        <v>8.5635521144935174E-3</v>
      </c>
      <c r="AG30" s="32">
        <v>0</v>
      </c>
      <c r="AH30" s="32">
        <v>0</v>
      </c>
      <c r="AI30" s="37" t="s">
        <v>293</v>
      </c>
      <c r="AJ30" s="32">
        <v>0</v>
      </c>
      <c r="AK30" s="32">
        <v>0</v>
      </c>
      <c r="AL30" s="37" t="s">
        <v>293</v>
      </c>
      <c r="AM30" t="s">
        <v>41</v>
      </c>
      <c r="AN30" s="34">
        <v>9</v>
      </c>
      <c r="AX30"/>
      <c r="AY30"/>
    </row>
    <row r="31" spans="1:51" x14ac:dyDescent="0.25">
      <c r="A31" t="s">
        <v>184</v>
      </c>
      <c r="B31" t="s">
        <v>63</v>
      </c>
      <c r="C31" t="s">
        <v>122</v>
      </c>
      <c r="D31" t="s">
        <v>148</v>
      </c>
      <c r="E31" s="32">
        <v>23.466666666666665</v>
      </c>
      <c r="F31" s="32">
        <v>96.36422222222221</v>
      </c>
      <c r="G31" s="32">
        <v>0</v>
      </c>
      <c r="H31" s="37">
        <v>0</v>
      </c>
      <c r="I31" s="32">
        <v>86.705888888888879</v>
      </c>
      <c r="J31" s="32">
        <v>0</v>
      </c>
      <c r="K31" s="37">
        <v>0</v>
      </c>
      <c r="L31" s="32">
        <v>14.93888888888889</v>
      </c>
      <c r="M31" s="32">
        <v>0</v>
      </c>
      <c r="N31" s="37">
        <v>0</v>
      </c>
      <c r="O31" s="32">
        <v>5.2805555555555559</v>
      </c>
      <c r="P31" s="32">
        <v>0</v>
      </c>
      <c r="Q31" s="37">
        <v>0</v>
      </c>
      <c r="R31" s="32">
        <v>3.8833333333333333</v>
      </c>
      <c r="S31" s="32">
        <v>0</v>
      </c>
      <c r="T31" s="37">
        <v>0</v>
      </c>
      <c r="U31" s="32">
        <v>5.7750000000000004</v>
      </c>
      <c r="V31" s="32">
        <v>0</v>
      </c>
      <c r="W31" s="37">
        <v>0</v>
      </c>
      <c r="X31" s="32">
        <v>15.186111111111112</v>
      </c>
      <c r="Y31" s="32">
        <v>0</v>
      </c>
      <c r="Z31" s="37">
        <v>0</v>
      </c>
      <c r="AA31" s="32">
        <v>0</v>
      </c>
      <c r="AB31" s="32">
        <v>0</v>
      </c>
      <c r="AC31" s="37" t="s">
        <v>293</v>
      </c>
      <c r="AD31" s="32">
        <v>62.150333333333329</v>
      </c>
      <c r="AE31" s="32">
        <v>0</v>
      </c>
      <c r="AF31" s="37">
        <v>0</v>
      </c>
      <c r="AG31" s="32">
        <v>4.0888888888888886</v>
      </c>
      <c r="AH31" s="32">
        <v>0</v>
      </c>
      <c r="AI31" s="37">
        <v>0</v>
      </c>
      <c r="AJ31" s="32">
        <v>0</v>
      </c>
      <c r="AK31" s="32">
        <v>0</v>
      </c>
      <c r="AL31" s="37" t="s">
        <v>293</v>
      </c>
      <c r="AM31" t="s">
        <v>1</v>
      </c>
      <c r="AN31" s="34">
        <v>9</v>
      </c>
      <c r="AX31"/>
      <c r="AY31"/>
    </row>
    <row r="32" spans="1:51" x14ac:dyDescent="0.25">
      <c r="A32" t="s">
        <v>184</v>
      </c>
      <c r="B32" t="s">
        <v>83</v>
      </c>
      <c r="C32" t="s">
        <v>128</v>
      </c>
      <c r="D32" t="s">
        <v>142</v>
      </c>
      <c r="E32" s="32">
        <v>160.69999999999999</v>
      </c>
      <c r="F32" s="32">
        <v>539.10300000000007</v>
      </c>
      <c r="G32" s="32">
        <v>0</v>
      </c>
      <c r="H32" s="37">
        <v>0</v>
      </c>
      <c r="I32" s="32">
        <v>505.47144444444444</v>
      </c>
      <c r="J32" s="32">
        <v>0</v>
      </c>
      <c r="K32" s="37">
        <v>0</v>
      </c>
      <c r="L32" s="32">
        <v>68.012444444444426</v>
      </c>
      <c r="M32" s="32">
        <v>0</v>
      </c>
      <c r="N32" s="37">
        <v>0</v>
      </c>
      <c r="O32" s="32">
        <v>60.362555555555538</v>
      </c>
      <c r="P32" s="32">
        <v>0</v>
      </c>
      <c r="Q32" s="37">
        <v>0</v>
      </c>
      <c r="R32" s="32">
        <v>2.1387777777777774</v>
      </c>
      <c r="S32" s="32">
        <v>0</v>
      </c>
      <c r="T32" s="37">
        <v>0</v>
      </c>
      <c r="U32" s="32">
        <v>5.5111111111111111</v>
      </c>
      <c r="V32" s="32">
        <v>0</v>
      </c>
      <c r="W32" s="37">
        <v>0</v>
      </c>
      <c r="X32" s="32">
        <v>166.61977777777773</v>
      </c>
      <c r="Y32" s="32">
        <v>0</v>
      </c>
      <c r="Z32" s="37">
        <v>0</v>
      </c>
      <c r="AA32" s="32">
        <v>25.981666666666666</v>
      </c>
      <c r="AB32" s="32">
        <v>0</v>
      </c>
      <c r="AC32" s="37">
        <v>0</v>
      </c>
      <c r="AD32" s="32">
        <v>278.48911111111119</v>
      </c>
      <c r="AE32" s="32">
        <v>0</v>
      </c>
      <c r="AF32" s="37">
        <v>0</v>
      </c>
      <c r="AG32" s="32">
        <v>0</v>
      </c>
      <c r="AH32" s="32">
        <v>0</v>
      </c>
      <c r="AI32" s="37" t="s">
        <v>293</v>
      </c>
      <c r="AJ32" s="32">
        <v>0</v>
      </c>
      <c r="AK32" s="32">
        <v>0</v>
      </c>
      <c r="AL32" s="37" t="s">
        <v>293</v>
      </c>
      <c r="AM32" t="s">
        <v>21</v>
      </c>
      <c r="AN32" s="34">
        <v>9</v>
      </c>
      <c r="AX32"/>
      <c r="AY32"/>
    </row>
    <row r="33" spans="1:51" x14ac:dyDescent="0.25">
      <c r="A33" t="s">
        <v>184</v>
      </c>
      <c r="B33" t="s">
        <v>82</v>
      </c>
      <c r="C33" t="s">
        <v>130</v>
      </c>
      <c r="D33" t="s">
        <v>149</v>
      </c>
      <c r="E33" s="32">
        <v>110.15555555555555</v>
      </c>
      <c r="F33" s="32">
        <v>391.71977777777772</v>
      </c>
      <c r="G33" s="32">
        <v>0</v>
      </c>
      <c r="H33" s="37">
        <v>0</v>
      </c>
      <c r="I33" s="32">
        <v>358.2975555555555</v>
      </c>
      <c r="J33" s="32">
        <v>0</v>
      </c>
      <c r="K33" s="37">
        <v>0</v>
      </c>
      <c r="L33" s="32">
        <v>112.18955555555553</v>
      </c>
      <c r="M33" s="32">
        <v>0</v>
      </c>
      <c r="N33" s="37">
        <v>0</v>
      </c>
      <c r="O33" s="32">
        <v>78.767333333333312</v>
      </c>
      <c r="P33" s="32">
        <v>0</v>
      </c>
      <c r="Q33" s="37">
        <v>0</v>
      </c>
      <c r="R33" s="32">
        <v>28.266666666666666</v>
      </c>
      <c r="S33" s="32">
        <v>0</v>
      </c>
      <c r="T33" s="37">
        <v>0</v>
      </c>
      <c r="U33" s="32">
        <v>5.1555555555555559</v>
      </c>
      <c r="V33" s="32">
        <v>0</v>
      </c>
      <c r="W33" s="37">
        <v>0</v>
      </c>
      <c r="X33" s="32">
        <v>72.088777777777779</v>
      </c>
      <c r="Y33" s="32">
        <v>0</v>
      </c>
      <c r="Z33" s="37">
        <v>0</v>
      </c>
      <c r="AA33" s="32">
        <v>0</v>
      </c>
      <c r="AB33" s="32">
        <v>0</v>
      </c>
      <c r="AC33" s="37" t="s">
        <v>293</v>
      </c>
      <c r="AD33" s="32">
        <v>185.81688888888885</v>
      </c>
      <c r="AE33" s="32">
        <v>0</v>
      </c>
      <c r="AF33" s="37">
        <v>0</v>
      </c>
      <c r="AG33" s="32">
        <v>21.62455555555556</v>
      </c>
      <c r="AH33" s="32">
        <v>0</v>
      </c>
      <c r="AI33" s="37">
        <v>0</v>
      </c>
      <c r="AJ33" s="32">
        <v>0</v>
      </c>
      <c r="AK33" s="32">
        <v>0</v>
      </c>
      <c r="AL33" s="37" t="s">
        <v>293</v>
      </c>
      <c r="AM33" t="s">
        <v>20</v>
      </c>
      <c r="AN33" s="34">
        <v>9</v>
      </c>
      <c r="AX33"/>
      <c r="AY33"/>
    </row>
    <row r="34" spans="1:51" x14ac:dyDescent="0.25">
      <c r="A34" t="s">
        <v>184</v>
      </c>
      <c r="B34" t="s">
        <v>94</v>
      </c>
      <c r="C34" t="s">
        <v>128</v>
      </c>
      <c r="D34" t="s">
        <v>142</v>
      </c>
      <c r="E34" s="32">
        <v>40.855555555555554</v>
      </c>
      <c r="F34" s="32">
        <v>148.58455555555554</v>
      </c>
      <c r="G34" s="32">
        <v>7.4279999999999982</v>
      </c>
      <c r="H34" s="37">
        <v>4.9991736841200028E-2</v>
      </c>
      <c r="I34" s="32">
        <v>133.81544444444444</v>
      </c>
      <c r="J34" s="32">
        <v>7.4279999999999982</v>
      </c>
      <c r="K34" s="37">
        <v>5.5509287667342824E-2</v>
      </c>
      <c r="L34" s="32">
        <v>30.715666666666664</v>
      </c>
      <c r="M34" s="32">
        <v>7.4279999999999982</v>
      </c>
      <c r="N34" s="37">
        <v>0.24183098744397535</v>
      </c>
      <c r="O34" s="32">
        <v>21.047666666666661</v>
      </c>
      <c r="P34" s="32">
        <v>7.4279999999999982</v>
      </c>
      <c r="Q34" s="37">
        <v>0.35291322870310249</v>
      </c>
      <c r="R34" s="32">
        <v>4.2457777777777777</v>
      </c>
      <c r="S34" s="32">
        <v>0</v>
      </c>
      <c r="T34" s="37">
        <v>0</v>
      </c>
      <c r="U34" s="32">
        <v>5.4222222222222225</v>
      </c>
      <c r="V34" s="32">
        <v>0</v>
      </c>
      <c r="W34" s="37">
        <v>0</v>
      </c>
      <c r="X34" s="32">
        <v>44.486111111111107</v>
      </c>
      <c r="Y34" s="32">
        <v>0</v>
      </c>
      <c r="Z34" s="37">
        <v>0</v>
      </c>
      <c r="AA34" s="32">
        <v>5.10111111111111</v>
      </c>
      <c r="AB34" s="32">
        <v>0</v>
      </c>
      <c r="AC34" s="37">
        <v>0</v>
      </c>
      <c r="AD34" s="32">
        <v>67.004777777777775</v>
      </c>
      <c r="AE34" s="32">
        <v>0</v>
      </c>
      <c r="AF34" s="37">
        <v>0</v>
      </c>
      <c r="AG34" s="32">
        <v>1.276888888888889</v>
      </c>
      <c r="AH34" s="32">
        <v>0</v>
      </c>
      <c r="AI34" s="37">
        <v>0</v>
      </c>
      <c r="AJ34" s="32">
        <v>0</v>
      </c>
      <c r="AK34" s="32">
        <v>0</v>
      </c>
      <c r="AL34" s="37" t="s">
        <v>293</v>
      </c>
      <c r="AM34" t="s">
        <v>32</v>
      </c>
      <c r="AN34" s="34">
        <v>9</v>
      </c>
      <c r="AX34"/>
      <c r="AY34"/>
    </row>
    <row r="35" spans="1:51" x14ac:dyDescent="0.25">
      <c r="A35" t="s">
        <v>184</v>
      </c>
      <c r="B35" t="s">
        <v>105</v>
      </c>
      <c r="C35" t="s">
        <v>128</v>
      </c>
      <c r="D35" t="s">
        <v>142</v>
      </c>
      <c r="E35" s="32">
        <v>83.044444444444451</v>
      </c>
      <c r="F35" s="32">
        <v>369.63611111111112</v>
      </c>
      <c r="G35" s="32">
        <v>38.37222222222222</v>
      </c>
      <c r="H35" s="37">
        <v>0.1038108049207554</v>
      </c>
      <c r="I35" s="32">
        <v>344.07777777777778</v>
      </c>
      <c r="J35" s="32">
        <v>38.37222222222222</v>
      </c>
      <c r="K35" s="37">
        <v>0.11152194271321082</v>
      </c>
      <c r="L35" s="32">
        <v>86.636111111111106</v>
      </c>
      <c r="M35" s="32">
        <v>8.8888888888888892E-2</v>
      </c>
      <c r="N35" s="37">
        <v>1.0260027573824105E-3</v>
      </c>
      <c r="O35" s="32">
        <v>61.077777777777776</v>
      </c>
      <c r="P35" s="32">
        <v>8.8888888888888892E-2</v>
      </c>
      <c r="Q35" s="37">
        <v>1.4553392759687103E-3</v>
      </c>
      <c r="R35" s="32">
        <v>19.869444444444444</v>
      </c>
      <c r="S35" s="32">
        <v>0</v>
      </c>
      <c r="T35" s="37">
        <v>0</v>
      </c>
      <c r="U35" s="32">
        <v>5.6888888888888891</v>
      </c>
      <c r="V35" s="32">
        <v>0</v>
      </c>
      <c r="W35" s="37">
        <v>0</v>
      </c>
      <c r="X35" s="32">
        <v>99.291666666666671</v>
      </c>
      <c r="Y35" s="32">
        <v>10.405555555555555</v>
      </c>
      <c r="Z35" s="37">
        <v>0.10479787382850747</v>
      </c>
      <c r="AA35" s="32">
        <v>0</v>
      </c>
      <c r="AB35" s="32">
        <v>0</v>
      </c>
      <c r="AC35" s="37" t="s">
        <v>293</v>
      </c>
      <c r="AD35" s="32">
        <v>183.70833333333334</v>
      </c>
      <c r="AE35" s="32">
        <v>27.877777777777776</v>
      </c>
      <c r="AF35" s="37">
        <v>0.15175020790806681</v>
      </c>
      <c r="AG35" s="32">
        <v>0</v>
      </c>
      <c r="AH35" s="32">
        <v>0</v>
      </c>
      <c r="AI35" s="37" t="s">
        <v>293</v>
      </c>
      <c r="AJ35" s="32">
        <v>0</v>
      </c>
      <c r="AK35" s="32">
        <v>0</v>
      </c>
      <c r="AL35" s="37" t="s">
        <v>293</v>
      </c>
      <c r="AM35" t="s">
        <v>44</v>
      </c>
      <c r="AN35" s="34">
        <v>9</v>
      </c>
      <c r="AX35"/>
      <c r="AY35"/>
    </row>
    <row r="36" spans="1:51" x14ac:dyDescent="0.25">
      <c r="A36" t="s">
        <v>184</v>
      </c>
      <c r="B36" t="s">
        <v>89</v>
      </c>
      <c r="C36" t="s">
        <v>128</v>
      </c>
      <c r="D36" t="s">
        <v>142</v>
      </c>
      <c r="E36" s="32">
        <v>130.53333333333333</v>
      </c>
      <c r="F36" s="32">
        <v>506.60277777777776</v>
      </c>
      <c r="G36" s="32">
        <v>55.086111111111109</v>
      </c>
      <c r="H36" s="37">
        <v>0.10873629898506938</v>
      </c>
      <c r="I36" s="32">
        <v>471.50277777777774</v>
      </c>
      <c r="J36" s="32">
        <v>55.086111111111109</v>
      </c>
      <c r="K36" s="37">
        <v>0.11683093654450015</v>
      </c>
      <c r="L36" s="32">
        <v>97.861111111111114</v>
      </c>
      <c r="M36" s="32">
        <v>0</v>
      </c>
      <c r="N36" s="37">
        <v>0</v>
      </c>
      <c r="O36" s="32">
        <v>87.727777777777774</v>
      </c>
      <c r="P36" s="32">
        <v>0</v>
      </c>
      <c r="Q36" s="37">
        <v>0</v>
      </c>
      <c r="R36" s="32">
        <v>0</v>
      </c>
      <c r="S36" s="32">
        <v>0</v>
      </c>
      <c r="T36" s="37" t="s">
        <v>293</v>
      </c>
      <c r="U36" s="32">
        <v>10.133333333333333</v>
      </c>
      <c r="V36" s="32">
        <v>0</v>
      </c>
      <c r="W36" s="37">
        <v>0</v>
      </c>
      <c r="X36" s="32">
        <v>78.977777777777774</v>
      </c>
      <c r="Y36" s="32">
        <v>9.65</v>
      </c>
      <c r="Z36" s="37">
        <v>0.12218626899268431</v>
      </c>
      <c r="AA36" s="32">
        <v>24.966666666666665</v>
      </c>
      <c r="AB36" s="32">
        <v>0</v>
      </c>
      <c r="AC36" s="37">
        <v>0</v>
      </c>
      <c r="AD36" s="32">
        <v>304.79722222222222</v>
      </c>
      <c r="AE36" s="32">
        <v>45.43611111111111</v>
      </c>
      <c r="AF36" s="37">
        <v>0.14906996454837915</v>
      </c>
      <c r="AG36" s="32">
        <v>0</v>
      </c>
      <c r="AH36" s="32">
        <v>0</v>
      </c>
      <c r="AI36" s="37" t="s">
        <v>293</v>
      </c>
      <c r="AJ36" s="32">
        <v>0</v>
      </c>
      <c r="AK36" s="32">
        <v>0</v>
      </c>
      <c r="AL36" s="37" t="s">
        <v>293</v>
      </c>
      <c r="AM36" t="s">
        <v>27</v>
      </c>
      <c r="AN36" s="34">
        <v>9</v>
      </c>
      <c r="AX36"/>
      <c r="AY36"/>
    </row>
    <row r="37" spans="1:51" x14ac:dyDescent="0.25">
      <c r="A37" t="s">
        <v>184</v>
      </c>
      <c r="B37" t="s">
        <v>121</v>
      </c>
      <c r="C37" t="s">
        <v>133</v>
      </c>
      <c r="D37" t="s">
        <v>142</v>
      </c>
      <c r="E37" s="32">
        <v>165.3</v>
      </c>
      <c r="F37" s="32">
        <v>506.83611111111111</v>
      </c>
      <c r="G37" s="32">
        <v>1.0666666666666667</v>
      </c>
      <c r="H37" s="37">
        <v>2.1045593304870628E-3</v>
      </c>
      <c r="I37" s="32">
        <v>494.89722222222224</v>
      </c>
      <c r="J37" s="32">
        <v>1.0666666666666667</v>
      </c>
      <c r="K37" s="37">
        <v>2.1553296700212725E-3</v>
      </c>
      <c r="L37" s="32">
        <v>37.027777777777779</v>
      </c>
      <c r="M37" s="32">
        <v>0</v>
      </c>
      <c r="N37" s="37">
        <v>0</v>
      </c>
      <c r="O37" s="32">
        <v>30.805555555555557</v>
      </c>
      <c r="P37" s="32">
        <v>0</v>
      </c>
      <c r="Q37" s="37">
        <v>0</v>
      </c>
      <c r="R37" s="32">
        <v>0</v>
      </c>
      <c r="S37" s="32">
        <v>0</v>
      </c>
      <c r="T37" s="37" t="s">
        <v>293</v>
      </c>
      <c r="U37" s="32">
        <v>6.2222222222222223</v>
      </c>
      <c r="V37" s="32">
        <v>0</v>
      </c>
      <c r="W37" s="37">
        <v>0</v>
      </c>
      <c r="X37" s="32">
        <v>117.23333333333333</v>
      </c>
      <c r="Y37" s="32">
        <v>0.13333333333333333</v>
      </c>
      <c r="Z37" s="37">
        <v>1.1373329542223485E-3</v>
      </c>
      <c r="AA37" s="32">
        <v>5.7166666666666668</v>
      </c>
      <c r="AB37" s="32">
        <v>0</v>
      </c>
      <c r="AC37" s="37">
        <v>0</v>
      </c>
      <c r="AD37" s="32">
        <v>346.85833333333335</v>
      </c>
      <c r="AE37" s="32">
        <v>0.93333333333333335</v>
      </c>
      <c r="AF37" s="37">
        <v>2.6908199793383466E-3</v>
      </c>
      <c r="AG37" s="32">
        <v>0</v>
      </c>
      <c r="AH37" s="32">
        <v>0</v>
      </c>
      <c r="AI37" s="37" t="s">
        <v>293</v>
      </c>
      <c r="AJ37" s="32">
        <v>0</v>
      </c>
      <c r="AK37" s="32">
        <v>0</v>
      </c>
      <c r="AL37" s="37" t="s">
        <v>293</v>
      </c>
      <c r="AM37" t="s">
        <v>60</v>
      </c>
      <c r="AN37" s="34">
        <v>9</v>
      </c>
      <c r="AX37"/>
      <c r="AY37"/>
    </row>
    <row r="38" spans="1:51" x14ac:dyDescent="0.25">
      <c r="A38" t="s">
        <v>184</v>
      </c>
      <c r="B38" t="s">
        <v>61</v>
      </c>
      <c r="C38" t="s">
        <v>135</v>
      </c>
      <c r="D38" t="s">
        <v>142</v>
      </c>
      <c r="E38" s="32">
        <v>67.888888888888886</v>
      </c>
      <c r="F38" s="32">
        <v>216.94822222222223</v>
      </c>
      <c r="G38" s="32">
        <v>20.787111111111109</v>
      </c>
      <c r="H38" s="37">
        <v>9.5816001155421604E-2</v>
      </c>
      <c r="I38" s="32">
        <v>207.93433333333334</v>
      </c>
      <c r="J38" s="32">
        <v>20.787111111111109</v>
      </c>
      <c r="K38" s="37">
        <v>9.9969595101872422E-2</v>
      </c>
      <c r="L38" s="32">
        <v>27.402777777777779</v>
      </c>
      <c r="M38" s="32">
        <v>3.3555555555555556</v>
      </c>
      <c r="N38" s="37">
        <v>0.12245311708058794</v>
      </c>
      <c r="O38" s="32">
        <v>25.625</v>
      </c>
      <c r="P38" s="32">
        <v>3.3555555555555556</v>
      </c>
      <c r="Q38" s="37">
        <v>0.13094850948509484</v>
      </c>
      <c r="R38" s="32">
        <v>0</v>
      </c>
      <c r="S38" s="32">
        <v>0</v>
      </c>
      <c r="T38" s="37" t="s">
        <v>293</v>
      </c>
      <c r="U38" s="32">
        <v>1.7777777777777777</v>
      </c>
      <c r="V38" s="32">
        <v>0</v>
      </c>
      <c r="W38" s="37">
        <v>0</v>
      </c>
      <c r="X38" s="32">
        <v>55.854111111111109</v>
      </c>
      <c r="Y38" s="32">
        <v>5.6152222222222221</v>
      </c>
      <c r="Z38" s="37">
        <v>0.10053373172570605</v>
      </c>
      <c r="AA38" s="32">
        <v>7.2361111111111107</v>
      </c>
      <c r="AB38" s="32">
        <v>0</v>
      </c>
      <c r="AC38" s="37">
        <v>0</v>
      </c>
      <c r="AD38" s="32">
        <v>126.45522222222223</v>
      </c>
      <c r="AE38" s="32">
        <v>11.816333333333331</v>
      </c>
      <c r="AF38" s="37">
        <v>9.3442826050855035E-2</v>
      </c>
      <c r="AG38" s="32">
        <v>0</v>
      </c>
      <c r="AH38" s="32">
        <v>0</v>
      </c>
      <c r="AI38" s="37" t="s">
        <v>293</v>
      </c>
      <c r="AJ38" s="32">
        <v>0</v>
      </c>
      <c r="AK38" s="32">
        <v>0</v>
      </c>
      <c r="AL38" s="37" t="s">
        <v>293</v>
      </c>
      <c r="AM38" t="s">
        <v>36</v>
      </c>
      <c r="AN38" s="34">
        <v>9</v>
      </c>
      <c r="AX38"/>
      <c r="AY38"/>
    </row>
    <row r="39" spans="1:51" x14ac:dyDescent="0.25">
      <c r="A39" t="s">
        <v>184</v>
      </c>
      <c r="B39" t="s">
        <v>97</v>
      </c>
      <c r="C39" t="s">
        <v>125</v>
      </c>
      <c r="D39" t="s">
        <v>150</v>
      </c>
      <c r="E39" s="32">
        <v>109.24444444444444</v>
      </c>
      <c r="F39" s="32">
        <v>234.37200000000001</v>
      </c>
      <c r="G39" s="32">
        <v>41.30811111111111</v>
      </c>
      <c r="H39" s="37">
        <v>0.17625019674325904</v>
      </c>
      <c r="I39" s="32">
        <v>216.13033333333334</v>
      </c>
      <c r="J39" s="32">
        <v>41.30811111111111</v>
      </c>
      <c r="K39" s="37">
        <v>0.19112593070127951</v>
      </c>
      <c r="L39" s="32">
        <v>40.875888888888888</v>
      </c>
      <c r="M39" s="32">
        <v>0.6731111111111111</v>
      </c>
      <c r="N39" s="37">
        <v>1.6467192014852548E-2</v>
      </c>
      <c r="O39" s="32">
        <v>28.520333333333333</v>
      </c>
      <c r="P39" s="32">
        <v>0.6731111111111111</v>
      </c>
      <c r="Q39" s="37">
        <v>2.3601095514701013E-2</v>
      </c>
      <c r="R39" s="32">
        <v>6.9444444444444446</v>
      </c>
      <c r="S39" s="32">
        <v>0</v>
      </c>
      <c r="T39" s="37">
        <v>0</v>
      </c>
      <c r="U39" s="32">
        <v>5.4111111111111114</v>
      </c>
      <c r="V39" s="32">
        <v>0</v>
      </c>
      <c r="W39" s="37">
        <v>0</v>
      </c>
      <c r="X39" s="32">
        <v>53.302777777777777</v>
      </c>
      <c r="Y39" s="32">
        <v>0.13333333333333333</v>
      </c>
      <c r="Z39" s="37">
        <v>2.5014331127208296E-3</v>
      </c>
      <c r="AA39" s="32">
        <v>5.8861111111111111</v>
      </c>
      <c r="AB39" s="32">
        <v>0</v>
      </c>
      <c r="AC39" s="37">
        <v>0</v>
      </c>
      <c r="AD39" s="32">
        <v>117.30722222222224</v>
      </c>
      <c r="AE39" s="32">
        <v>40.501666666666665</v>
      </c>
      <c r="AF39" s="37">
        <v>0.34526149285115526</v>
      </c>
      <c r="AG39" s="32">
        <v>17</v>
      </c>
      <c r="AH39" s="32">
        <v>0</v>
      </c>
      <c r="AI39" s="37">
        <v>0</v>
      </c>
      <c r="AJ39" s="32">
        <v>0</v>
      </c>
      <c r="AK39" s="32">
        <v>0</v>
      </c>
      <c r="AL39" s="37" t="s">
        <v>293</v>
      </c>
      <c r="AM39" t="s">
        <v>35</v>
      </c>
      <c r="AN39" s="34">
        <v>9</v>
      </c>
      <c r="AX39"/>
      <c r="AY39"/>
    </row>
    <row r="40" spans="1:51" x14ac:dyDescent="0.25">
      <c r="A40" t="s">
        <v>184</v>
      </c>
      <c r="B40" t="s">
        <v>98</v>
      </c>
      <c r="C40" t="s">
        <v>135</v>
      </c>
      <c r="D40" t="s">
        <v>142</v>
      </c>
      <c r="E40" s="32">
        <v>151.95555555555555</v>
      </c>
      <c r="F40" s="32">
        <v>670.17122222222247</v>
      </c>
      <c r="G40" s="32">
        <v>60.385999999999996</v>
      </c>
      <c r="H40" s="37">
        <v>9.0105331290958601E-2</v>
      </c>
      <c r="I40" s="32">
        <v>615.91744444444453</v>
      </c>
      <c r="J40" s="32">
        <v>60.385999999999996</v>
      </c>
      <c r="K40" s="37">
        <v>9.8042360294678721E-2</v>
      </c>
      <c r="L40" s="32">
        <v>158.61188888888887</v>
      </c>
      <c r="M40" s="32">
        <v>22.024777777777771</v>
      </c>
      <c r="N40" s="37">
        <v>0.13885956426133109</v>
      </c>
      <c r="O40" s="32">
        <v>109.39144444444442</v>
      </c>
      <c r="P40" s="32">
        <v>22.024777777777771</v>
      </c>
      <c r="Q40" s="37">
        <v>0.20133912564764864</v>
      </c>
      <c r="R40" s="32">
        <v>43.353777777777772</v>
      </c>
      <c r="S40" s="32">
        <v>0</v>
      </c>
      <c r="T40" s="37">
        <v>0</v>
      </c>
      <c r="U40" s="32">
        <v>5.8666666666666663</v>
      </c>
      <c r="V40" s="32">
        <v>0</v>
      </c>
      <c r="W40" s="37">
        <v>0</v>
      </c>
      <c r="X40" s="32">
        <v>152.80033333333333</v>
      </c>
      <c r="Y40" s="32">
        <v>20.255666666666666</v>
      </c>
      <c r="Z40" s="37">
        <v>0.13256297433906122</v>
      </c>
      <c r="AA40" s="32">
        <v>5.0333333333333332</v>
      </c>
      <c r="AB40" s="32">
        <v>0</v>
      </c>
      <c r="AC40" s="37">
        <v>0</v>
      </c>
      <c r="AD40" s="32">
        <v>353.72566666666683</v>
      </c>
      <c r="AE40" s="32">
        <v>18.105555555555558</v>
      </c>
      <c r="AF40" s="37">
        <v>5.1185303362838289E-2</v>
      </c>
      <c r="AG40" s="32">
        <v>0</v>
      </c>
      <c r="AH40" s="32">
        <v>0</v>
      </c>
      <c r="AI40" s="37" t="s">
        <v>293</v>
      </c>
      <c r="AJ40" s="32">
        <v>0</v>
      </c>
      <c r="AK40" s="32">
        <v>0</v>
      </c>
      <c r="AL40" s="37" t="s">
        <v>293</v>
      </c>
      <c r="AM40" t="s">
        <v>37</v>
      </c>
      <c r="AN40" s="34">
        <v>9</v>
      </c>
      <c r="AX40"/>
      <c r="AY40"/>
    </row>
    <row r="41" spans="1:51" x14ac:dyDescent="0.25">
      <c r="A41" t="s">
        <v>184</v>
      </c>
      <c r="B41" t="s">
        <v>74</v>
      </c>
      <c r="C41" t="s">
        <v>133</v>
      </c>
      <c r="D41" t="s">
        <v>142</v>
      </c>
      <c r="E41" s="32">
        <v>141.34444444444443</v>
      </c>
      <c r="F41" s="32">
        <v>450.57933333333341</v>
      </c>
      <c r="G41" s="32">
        <v>39.429333333333339</v>
      </c>
      <c r="H41" s="37">
        <v>8.7508082187524511E-2</v>
      </c>
      <c r="I41" s="32">
        <v>408.55477777777787</v>
      </c>
      <c r="J41" s="32">
        <v>39.429333333333339</v>
      </c>
      <c r="K41" s="37">
        <v>9.6509294415300761E-2</v>
      </c>
      <c r="L41" s="32">
        <v>33.258555555555553</v>
      </c>
      <c r="M41" s="32">
        <v>0</v>
      </c>
      <c r="N41" s="37">
        <v>0</v>
      </c>
      <c r="O41" s="32">
        <v>12.514555555555555</v>
      </c>
      <c r="P41" s="32">
        <v>0</v>
      </c>
      <c r="Q41" s="37">
        <v>0</v>
      </c>
      <c r="R41" s="32">
        <v>15.277333333333331</v>
      </c>
      <c r="S41" s="32">
        <v>0</v>
      </c>
      <c r="T41" s="37">
        <v>0</v>
      </c>
      <c r="U41" s="32">
        <v>5.4666666666666668</v>
      </c>
      <c r="V41" s="32">
        <v>0</v>
      </c>
      <c r="W41" s="37">
        <v>0</v>
      </c>
      <c r="X41" s="32">
        <v>127.25299999999999</v>
      </c>
      <c r="Y41" s="32">
        <v>26.305444444444451</v>
      </c>
      <c r="Z41" s="37">
        <v>0.20671767616043987</v>
      </c>
      <c r="AA41" s="32">
        <v>21.280555555555544</v>
      </c>
      <c r="AB41" s="32">
        <v>0</v>
      </c>
      <c r="AC41" s="37">
        <v>0</v>
      </c>
      <c r="AD41" s="32">
        <v>268.78722222222234</v>
      </c>
      <c r="AE41" s="32">
        <v>13.12388888888889</v>
      </c>
      <c r="AF41" s="37">
        <v>4.8826312428046123E-2</v>
      </c>
      <c r="AG41" s="32">
        <v>0</v>
      </c>
      <c r="AH41" s="32">
        <v>0</v>
      </c>
      <c r="AI41" s="37" t="s">
        <v>293</v>
      </c>
      <c r="AJ41" s="32">
        <v>0</v>
      </c>
      <c r="AK41" s="32">
        <v>0</v>
      </c>
      <c r="AL41" s="37" t="s">
        <v>293</v>
      </c>
      <c r="AM41" t="s">
        <v>12</v>
      </c>
      <c r="AN41" s="34">
        <v>9</v>
      </c>
      <c r="AX41"/>
      <c r="AY41"/>
    </row>
    <row r="42" spans="1:51" x14ac:dyDescent="0.25">
      <c r="A42" t="s">
        <v>184</v>
      </c>
      <c r="B42" t="s">
        <v>119</v>
      </c>
      <c r="C42" t="s">
        <v>134</v>
      </c>
      <c r="D42" t="s">
        <v>149</v>
      </c>
      <c r="E42" s="32">
        <v>91.13333333333334</v>
      </c>
      <c r="F42" s="32">
        <v>475.57255555555548</v>
      </c>
      <c r="G42" s="32">
        <v>165.56611111111113</v>
      </c>
      <c r="H42" s="37">
        <v>0.34814059217042015</v>
      </c>
      <c r="I42" s="32">
        <v>420.81899999999996</v>
      </c>
      <c r="J42" s="32">
        <v>165.56611111111113</v>
      </c>
      <c r="K42" s="37">
        <v>0.39343782270076005</v>
      </c>
      <c r="L42" s="32">
        <v>131.90566666666669</v>
      </c>
      <c r="M42" s="32">
        <v>11.133222222222217</v>
      </c>
      <c r="N42" s="37">
        <v>8.4402910834426234E-2</v>
      </c>
      <c r="O42" s="32">
        <v>82.942666666666682</v>
      </c>
      <c r="P42" s="32">
        <v>11.133222222222217</v>
      </c>
      <c r="Q42" s="37">
        <v>0.13422792718933016</v>
      </c>
      <c r="R42" s="32">
        <v>43.629666666666679</v>
      </c>
      <c r="S42" s="32">
        <v>0</v>
      </c>
      <c r="T42" s="37">
        <v>0</v>
      </c>
      <c r="U42" s="32">
        <v>5.333333333333333</v>
      </c>
      <c r="V42" s="32">
        <v>0</v>
      </c>
      <c r="W42" s="37">
        <v>0</v>
      </c>
      <c r="X42" s="32">
        <v>73.640222222222235</v>
      </c>
      <c r="Y42" s="32">
        <v>44.603222222222236</v>
      </c>
      <c r="Z42" s="37">
        <v>0.60569103237663002</v>
      </c>
      <c r="AA42" s="32">
        <v>5.7905555555555557</v>
      </c>
      <c r="AB42" s="32">
        <v>0</v>
      </c>
      <c r="AC42" s="37">
        <v>0</v>
      </c>
      <c r="AD42" s="32">
        <v>259.58033333333327</v>
      </c>
      <c r="AE42" s="32">
        <v>109.82966666666668</v>
      </c>
      <c r="AF42" s="37">
        <v>0.42310472930024245</v>
      </c>
      <c r="AG42" s="32">
        <v>4.6557777777777778</v>
      </c>
      <c r="AH42" s="32">
        <v>0</v>
      </c>
      <c r="AI42" s="37">
        <v>0</v>
      </c>
      <c r="AJ42" s="32">
        <v>0</v>
      </c>
      <c r="AK42" s="32">
        <v>0</v>
      </c>
      <c r="AL42" s="37" t="s">
        <v>293</v>
      </c>
      <c r="AM42" t="s">
        <v>58</v>
      </c>
      <c r="AN42" s="34">
        <v>9</v>
      </c>
      <c r="AX42"/>
      <c r="AY42"/>
    </row>
    <row r="43" spans="1:51" x14ac:dyDescent="0.25">
      <c r="A43" t="s">
        <v>184</v>
      </c>
      <c r="B43" t="s">
        <v>87</v>
      </c>
      <c r="C43" t="s">
        <v>125</v>
      </c>
      <c r="D43" t="s">
        <v>150</v>
      </c>
      <c r="E43" s="32">
        <v>70.822222222222223</v>
      </c>
      <c r="F43" s="32">
        <v>178.99377777777778</v>
      </c>
      <c r="G43" s="32">
        <v>15.913222222222227</v>
      </c>
      <c r="H43" s="37">
        <v>8.8903773191371049E-2</v>
      </c>
      <c r="I43" s="32">
        <v>146.06044444444444</v>
      </c>
      <c r="J43" s="32">
        <v>15.913222222222227</v>
      </c>
      <c r="K43" s="37">
        <v>0.10894956730242582</v>
      </c>
      <c r="L43" s="32">
        <v>56.925000000000004</v>
      </c>
      <c r="M43" s="32">
        <v>0</v>
      </c>
      <c r="N43" s="37">
        <v>0</v>
      </c>
      <c r="O43" s="32">
        <v>40.430555555555557</v>
      </c>
      <c r="P43" s="32">
        <v>0</v>
      </c>
      <c r="Q43" s="37">
        <v>0</v>
      </c>
      <c r="R43" s="32">
        <v>10.805555555555555</v>
      </c>
      <c r="S43" s="32">
        <v>0</v>
      </c>
      <c r="T43" s="37">
        <v>0</v>
      </c>
      <c r="U43" s="32">
        <v>5.6888888888888891</v>
      </c>
      <c r="V43" s="32">
        <v>0</v>
      </c>
      <c r="W43" s="37">
        <v>0</v>
      </c>
      <c r="X43" s="32">
        <v>27.741</v>
      </c>
      <c r="Y43" s="32">
        <v>15.366000000000005</v>
      </c>
      <c r="Z43" s="37">
        <v>0.55390937601384249</v>
      </c>
      <c r="AA43" s="32">
        <v>16.43888888888889</v>
      </c>
      <c r="AB43" s="32">
        <v>0</v>
      </c>
      <c r="AC43" s="37">
        <v>0</v>
      </c>
      <c r="AD43" s="32">
        <v>65.552777777777777</v>
      </c>
      <c r="AE43" s="32">
        <v>0.54722222222222228</v>
      </c>
      <c r="AF43" s="37">
        <v>8.3478113479384733E-3</v>
      </c>
      <c r="AG43" s="32">
        <v>12.33611111111111</v>
      </c>
      <c r="AH43" s="32">
        <v>0</v>
      </c>
      <c r="AI43" s="37">
        <v>0</v>
      </c>
      <c r="AJ43" s="32">
        <v>0</v>
      </c>
      <c r="AK43" s="32">
        <v>0</v>
      </c>
      <c r="AL43" s="37" t="s">
        <v>293</v>
      </c>
      <c r="AM43" t="s">
        <v>25</v>
      </c>
      <c r="AN43" s="34">
        <v>9</v>
      </c>
      <c r="AX43"/>
      <c r="AY43"/>
    </row>
    <row r="44" spans="1:51" x14ac:dyDescent="0.25">
      <c r="A44" t="s">
        <v>184</v>
      </c>
      <c r="B44" t="s">
        <v>93</v>
      </c>
      <c r="C44" t="s">
        <v>138</v>
      </c>
      <c r="D44" t="s">
        <v>153</v>
      </c>
      <c r="E44" s="32">
        <v>86.477777777777774</v>
      </c>
      <c r="F44" s="32">
        <v>254.45844444444447</v>
      </c>
      <c r="G44" s="32">
        <v>45.830666666666673</v>
      </c>
      <c r="H44" s="37">
        <v>0.18011061400115103</v>
      </c>
      <c r="I44" s="32">
        <v>239.46677777777779</v>
      </c>
      <c r="J44" s="32">
        <v>45.830666666666673</v>
      </c>
      <c r="K44" s="37">
        <v>0.19138632545177922</v>
      </c>
      <c r="L44" s="32">
        <v>51.38055555555556</v>
      </c>
      <c r="M44" s="32">
        <v>0</v>
      </c>
      <c r="N44" s="37">
        <v>0</v>
      </c>
      <c r="O44" s="32">
        <v>41.12222222222222</v>
      </c>
      <c r="P44" s="32">
        <v>0</v>
      </c>
      <c r="Q44" s="37">
        <v>0</v>
      </c>
      <c r="R44" s="32">
        <v>5.2361111111111107</v>
      </c>
      <c r="S44" s="32">
        <v>0</v>
      </c>
      <c r="T44" s="37">
        <v>0</v>
      </c>
      <c r="U44" s="32">
        <v>5.0222222222222221</v>
      </c>
      <c r="V44" s="32">
        <v>0</v>
      </c>
      <c r="W44" s="37">
        <v>0</v>
      </c>
      <c r="X44" s="32">
        <v>41.013888888888886</v>
      </c>
      <c r="Y44" s="32">
        <v>8.1361111111111111</v>
      </c>
      <c r="Z44" s="37">
        <v>0.19837453437182528</v>
      </c>
      <c r="AA44" s="32">
        <v>4.7333333333333334</v>
      </c>
      <c r="AB44" s="32">
        <v>0</v>
      </c>
      <c r="AC44" s="37">
        <v>0</v>
      </c>
      <c r="AD44" s="32">
        <v>157.3306666666667</v>
      </c>
      <c r="AE44" s="32">
        <v>37.69455555555556</v>
      </c>
      <c r="AF44" s="37">
        <v>0.23958810036328296</v>
      </c>
      <c r="AG44" s="32">
        <v>0</v>
      </c>
      <c r="AH44" s="32">
        <v>0</v>
      </c>
      <c r="AI44" s="37" t="s">
        <v>293</v>
      </c>
      <c r="AJ44" s="32">
        <v>0</v>
      </c>
      <c r="AK44" s="32">
        <v>0</v>
      </c>
      <c r="AL44" s="37" t="s">
        <v>293</v>
      </c>
      <c r="AM44" t="s">
        <v>31</v>
      </c>
      <c r="AN44" s="34">
        <v>9</v>
      </c>
      <c r="AX44"/>
      <c r="AY44"/>
    </row>
    <row r="45" spans="1:51" x14ac:dyDescent="0.25">
      <c r="A45" t="s">
        <v>184</v>
      </c>
      <c r="B45" t="s">
        <v>62</v>
      </c>
      <c r="C45" t="s">
        <v>127</v>
      </c>
      <c r="D45" t="s">
        <v>147</v>
      </c>
      <c r="E45" s="32">
        <v>16.877777777777776</v>
      </c>
      <c r="F45" s="32">
        <v>26.695555555555554</v>
      </c>
      <c r="G45" s="32">
        <v>0</v>
      </c>
      <c r="H45" s="37">
        <v>0</v>
      </c>
      <c r="I45" s="32">
        <v>26.695555555555554</v>
      </c>
      <c r="J45" s="32">
        <v>0</v>
      </c>
      <c r="K45" s="37">
        <v>0</v>
      </c>
      <c r="L45" s="32">
        <v>5.1206666666666658</v>
      </c>
      <c r="M45" s="32">
        <v>0</v>
      </c>
      <c r="N45" s="37">
        <v>0</v>
      </c>
      <c r="O45" s="32">
        <v>5.1206666666666658</v>
      </c>
      <c r="P45" s="32">
        <v>0</v>
      </c>
      <c r="Q45" s="37">
        <v>0</v>
      </c>
      <c r="R45" s="32">
        <v>0</v>
      </c>
      <c r="S45" s="32">
        <v>0</v>
      </c>
      <c r="T45" s="37" t="s">
        <v>293</v>
      </c>
      <c r="U45" s="32">
        <v>0</v>
      </c>
      <c r="V45" s="32">
        <v>0</v>
      </c>
      <c r="W45" s="37" t="s">
        <v>293</v>
      </c>
      <c r="X45" s="32">
        <v>0</v>
      </c>
      <c r="Y45" s="32">
        <v>0</v>
      </c>
      <c r="Z45" s="37" t="s">
        <v>293</v>
      </c>
      <c r="AA45" s="32">
        <v>0</v>
      </c>
      <c r="AB45" s="32">
        <v>0</v>
      </c>
      <c r="AC45" s="37" t="s">
        <v>293</v>
      </c>
      <c r="AD45" s="32">
        <v>21.574888888888889</v>
      </c>
      <c r="AE45" s="32">
        <v>0</v>
      </c>
      <c r="AF45" s="37">
        <v>0</v>
      </c>
      <c r="AG45" s="32">
        <v>0</v>
      </c>
      <c r="AH45" s="32">
        <v>0</v>
      </c>
      <c r="AI45" s="37" t="s">
        <v>293</v>
      </c>
      <c r="AJ45" s="32">
        <v>0</v>
      </c>
      <c r="AK45" s="32">
        <v>0</v>
      </c>
      <c r="AL45" s="37" t="s">
        <v>293</v>
      </c>
      <c r="AM45" t="s">
        <v>0</v>
      </c>
      <c r="AN45" s="34">
        <v>9</v>
      </c>
      <c r="AX45"/>
      <c r="AY45"/>
    </row>
    <row r="46" spans="1:51" x14ac:dyDescent="0.25">
      <c r="A46" t="s">
        <v>184</v>
      </c>
      <c r="B46" t="s">
        <v>69</v>
      </c>
      <c r="C46" t="s">
        <v>128</v>
      </c>
      <c r="D46" t="s">
        <v>142</v>
      </c>
      <c r="E46" s="32">
        <v>67.488888888888894</v>
      </c>
      <c r="F46" s="32">
        <v>246.47777777777782</v>
      </c>
      <c r="G46" s="32">
        <v>17.596222222222224</v>
      </c>
      <c r="H46" s="37">
        <v>7.1390704593607718E-2</v>
      </c>
      <c r="I46" s="32">
        <v>223.33544444444448</v>
      </c>
      <c r="J46" s="32">
        <v>16.796222222222223</v>
      </c>
      <c r="K46" s="37">
        <v>7.5206254269238243E-2</v>
      </c>
      <c r="L46" s="32">
        <v>35.413444444444444</v>
      </c>
      <c r="M46" s="32">
        <v>1.0666666666666667</v>
      </c>
      <c r="N46" s="37">
        <v>3.0120387423483233E-2</v>
      </c>
      <c r="O46" s="32">
        <v>23.870444444444445</v>
      </c>
      <c r="P46" s="32">
        <v>0.26666666666666666</v>
      </c>
      <c r="Q46" s="37">
        <v>1.1171416070082017E-2</v>
      </c>
      <c r="R46" s="32">
        <v>5.9429999999999996</v>
      </c>
      <c r="S46" s="32">
        <v>0.8</v>
      </c>
      <c r="T46" s="37">
        <v>0.13461214874642438</v>
      </c>
      <c r="U46" s="32">
        <v>5.6</v>
      </c>
      <c r="V46" s="32">
        <v>0</v>
      </c>
      <c r="W46" s="37">
        <v>0</v>
      </c>
      <c r="X46" s="32">
        <v>86.220111111111109</v>
      </c>
      <c r="Y46" s="32">
        <v>3.6164444444444439</v>
      </c>
      <c r="Z46" s="37">
        <v>4.1944325956434492E-2</v>
      </c>
      <c r="AA46" s="32">
        <v>11.599333333333332</v>
      </c>
      <c r="AB46" s="32">
        <v>0</v>
      </c>
      <c r="AC46" s="37">
        <v>0</v>
      </c>
      <c r="AD46" s="32">
        <v>113.24488888888892</v>
      </c>
      <c r="AE46" s="32">
        <v>12.913111111111112</v>
      </c>
      <c r="AF46" s="37">
        <v>0.11402820240108945</v>
      </c>
      <c r="AG46" s="32">
        <v>0</v>
      </c>
      <c r="AH46" s="32">
        <v>0</v>
      </c>
      <c r="AI46" s="37" t="s">
        <v>293</v>
      </c>
      <c r="AJ46" s="32">
        <v>0</v>
      </c>
      <c r="AK46" s="32">
        <v>0</v>
      </c>
      <c r="AL46" s="37" t="s">
        <v>293</v>
      </c>
      <c r="AM46" t="s">
        <v>7</v>
      </c>
      <c r="AN46" s="34">
        <v>9</v>
      </c>
      <c r="AX46"/>
      <c r="AY46"/>
    </row>
    <row r="47" spans="1:51" x14ac:dyDescent="0.25">
      <c r="A47" t="s">
        <v>184</v>
      </c>
      <c r="B47" t="s">
        <v>68</v>
      </c>
      <c r="C47" t="s">
        <v>130</v>
      </c>
      <c r="D47" t="s">
        <v>149</v>
      </c>
      <c r="E47" s="32">
        <v>70.888888888888886</v>
      </c>
      <c r="F47" s="32">
        <v>283.12022222222214</v>
      </c>
      <c r="G47" s="32">
        <v>0</v>
      </c>
      <c r="H47" s="37">
        <v>0</v>
      </c>
      <c r="I47" s="32">
        <v>256.20966666666658</v>
      </c>
      <c r="J47" s="32">
        <v>0</v>
      </c>
      <c r="K47" s="37">
        <v>0</v>
      </c>
      <c r="L47" s="32">
        <v>79.818555555555548</v>
      </c>
      <c r="M47" s="32">
        <v>0</v>
      </c>
      <c r="N47" s="37">
        <v>0</v>
      </c>
      <c r="O47" s="32">
        <v>58.507999999999996</v>
      </c>
      <c r="P47" s="32">
        <v>0</v>
      </c>
      <c r="Q47" s="37">
        <v>0</v>
      </c>
      <c r="R47" s="32">
        <v>16.332777777777775</v>
      </c>
      <c r="S47" s="32">
        <v>0</v>
      </c>
      <c r="T47" s="37">
        <v>0</v>
      </c>
      <c r="U47" s="32">
        <v>4.9777777777777779</v>
      </c>
      <c r="V47" s="32">
        <v>0</v>
      </c>
      <c r="W47" s="37">
        <v>0</v>
      </c>
      <c r="X47" s="32">
        <v>42.808888888888873</v>
      </c>
      <c r="Y47" s="32">
        <v>0</v>
      </c>
      <c r="Z47" s="37">
        <v>0</v>
      </c>
      <c r="AA47" s="32">
        <v>5.6</v>
      </c>
      <c r="AB47" s="32">
        <v>0</v>
      </c>
      <c r="AC47" s="37">
        <v>0</v>
      </c>
      <c r="AD47" s="32">
        <v>153.66699999999994</v>
      </c>
      <c r="AE47" s="32">
        <v>0</v>
      </c>
      <c r="AF47" s="37">
        <v>0</v>
      </c>
      <c r="AG47" s="32">
        <v>1.2257777777777776</v>
      </c>
      <c r="AH47" s="32">
        <v>0</v>
      </c>
      <c r="AI47" s="37">
        <v>0</v>
      </c>
      <c r="AJ47" s="32">
        <v>0</v>
      </c>
      <c r="AK47" s="32">
        <v>0</v>
      </c>
      <c r="AL47" s="37" t="s">
        <v>293</v>
      </c>
      <c r="AM47" t="s">
        <v>6</v>
      </c>
      <c r="AN47" s="34">
        <v>9</v>
      </c>
      <c r="AX47"/>
      <c r="AY47"/>
    </row>
    <row r="48" spans="1:51" x14ac:dyDescent="0.25">
      <c r="A48" t="s">
        <v>184</v>
      </c>
      <c r="B48" t="s">
        <v>92</v>
      </c>
      <c r="C48" t="s">
        <v>128</v>
      </c>
      <c r="D48" t="s">
        <v>142</v>
      </c>
      <c r="E48" s="32">
        <v>202.76666666666668</v>
      </c>
      <c r="F48" s="32">
        <v>745.07722222222219</v>
      </c>
      <c r="G48" s="32">
        <v>17.971222222222224</v>
      </c>
      <c r="H48" s="37">
        <v>2.4119945807257865E-2</v>
      </c>
      <c r="I48" s="32">
        <v>699.36888888888893</v>
      </c>
      <c r="J48" s="32">
        <v>17.971222222222224</v>
      </c>
      <c r="K48" s="37">
        <v>2.5696342098908222E-2</v>
      </c>
      <c r="L48" s="32">
        <v>158.56077777777779</v>
      </c>
      <c r="M48" s="32">
        <v>0.53533333333333333</v>
      </c>
      <c r="N48" s="37">
        <v>3.3762027459502031E-3</v>
      </c>
      <c r="O48" s="32">
        <v>135.108</v>
      </c>
      <c r="P48" s="32">
        <v>0.53533333333333333</v>
      </c>
      <c r="Q48" s="37">
        <v>3.9622622889342847E-3</v>
      </c>
      <c r="R48" s="32">
        <v>17.763888888888889</v>
      </c>
      <c r="S48" s="32">
        <v>0</v>
      </c>
      <c r="T48" s="37">
        <v>0</v>
      </c>
      <c r="U48" s="32">
        <v>5.6888888888888891</v>
      </c>
      <c r="V48" s="32">
        <v>0</v>
      </c>
      <c r="W48" s="37">
        <v>0</v>
      </c>
      <c r="X48" s="32">
        <v>215.14355555555562</v>
      </c>
      <c r="Y48" s="32">
        <v>10.913</v>
      </c>
      <c r="Z48" s="37">
        <v>5.0724270926079319E-2</v>
      </c>
      <c r="AA48" s="32">
        <v>22.255555555555556</v>
      </c>
      <c r="AB48" s="32">
        <v>0</v>
      </c>
      <c r="AC48" s="37">
        <v>0</v>
      </c>
      <c r="AD48" s="32">
        <v>349.11733333333331</v>
      </c>
      <c r="AE48" s="32">
        <v>6.5228888888888878</v>
      </c>
      <c r="AF48" s="37">
        <v>1.8683944525495405E-2</v>
      </c>
      <c r="AG48" s="32">
        <v>0</v>
      </c>
      <c r="AH48" s="32">
        <v>0</v>
      </c>
      <c r="AI48" s="37" t="s">
        <v>293</v>
      </c>
      <c r="AJ48" s="32">
        <v>0</v>
      </c>
      <c r="AK48" s="32">
        <v>0</v>
      </c>
      <c r="AL48" s="37" t="s">
        <v>293</v>
      </c>
      <c r="AM48" t="s">
        <v>30</v>
      </c>
      <c r="AN48" s="34">
        <v>9</v>
      </c>
      <c r="AX48"/>
      <c r="AY48"/>
    </row>
    <row r="49" spans="1:51" x14ac:dyDescent="0.25">
      <c r="A49" t="s">
        <v>184</v>
      </c>
      <c r="B49" t="s">
        <v>113</v>
      </c>
      <c r="C49" t="s">
        <v>128</v>
      </c>
      <c r="D49" t="s">
        <v>142</v>
      </c>
      <c r="E49" s="32">
        <v>52.666666666666664</v>
      </c>
      <c r="F49" s="32">
        <v>272.80799999999994</v>
      </c>
      <c r="G49" s="32">
        <v>13.59711111111111</v>
      </c>
      <c r="H49" s="37">
        <v>4.9841321043045339E-2</v>
      </c>
      <c r="I49" s="32">
        <v>257.96944444444438</v>
      </c>
      <c r="J49" s="32">
        <v>13.59711111111111</v>
      </c>
      <c r="K49" s="37">
        <v>5.2708223411472084E-2</v>
      </c>
      <c r="L49" s="32">
        <v>54.163222222222217</v>
      </c>
      <c r="M49" s="32">
        <v>8.611111111111111E-2</v>
      </c>
      <c r="N49" s="37">
        <v>1.5898446875596192E-3</v>
      </c>
      <c r="O49" s="32">
        <v>44.332666666666661</v>
      </c>
      <c r="P49" s="32">
        <v>8.611111111111111E-2</v>
      </c>
      <c r="Q49" s="37">
        <v>1.942385098522785E-3</v>
      </c>
      <c r="R49" s="32">
        <v>6.8394444444444442</v>
      </c>
      <c r="S49" s="32">
        <v>0</v>
      </c>
      <c r="T49" s="37">
        <v>0</v>
      </c>
      <c r="U49" s="32">
        <v>2.9911111111111111</v>
      </c>
      <c r="V49" s="32">
        <v>0</v>
      </c>
      <c r="W49" s="37">
        <v>0</v>
      </c>
      <c r="X49" s="32">
        <v>91.42933333333329</v>
      </c>
      <c r="Y49" s="32">
        <v>3.6194444444444445</v>
      </c>
      <c r="Z49" s="37">
        <v>3.958734371658016E-2</v>
      </c>
      <c r="AA49" s="32">
        <v>5.008</v>
      </c>
      <c r="AB49" s="32">
        <v>0</v>
      </c>
      <c r="AC49" s="37">
        <v>0</v>
      </c>
      <c r="AD49" s="32">
        <v>122.20744444444442</v>
      </c>
      <c r="AE49" s="32">
        <v>9.8915555555555539</v>
      </c>
      <c r="AF49" s="37">
        <v>8.0940695556826425E-2</v>
      </c>
      <c r="AG49" s="32">
        <v>0</v>
      </c>
      <c r="AH49" s="32">
        <v>0</v>
      </c>
      <c r="AI49" s="37" t="s">
        <v>293</v>
      </c>
      <c r="AJ49" s="32">
        <v>0</v>
      </c>
      <c r="AK49" s="32">
        <v>0</v>
      </c>
      <c r="AL49" s="37" t="s">
        <v>293</v>
      </c>
      <c r="AM49" t="s">
        <v>52</v>
      </c>
      <c r="AN49" s="34">
        <v>9</v>
      </c>
      <c r="AX49"/>
      <c r="AY49"/>
    </row>
    <row r="50" spans="1:51" x14ac:dyDescent="0.25">
      <c r="A50" t="s">
        <v>184</v>
      </c>
      <c r="B50" t="s">
        <v>76</v>
      </c>
      <c r="C50" t="s">
        <v>128</v>
      </c>
      <c r="D50" t="s">
        <v>142</v>
      </c>
      <c r="E50" s="32">
        <v>93.644444444444446</v>
      </c>
      <c r="F50" s="32">
        <v>344.9021111111112</v>
      </c>
      <c r="G50" s="32">
        <v>0</v>
      </c>
      <c r="H50" s="37">
        <v>0</v>
      </c>
      <c r="I50" s="32">
        <v>323.32644444444458</v>
      </c>
      <c r="J50" s="32">
        <v>0</v>
      </c>
      <c r="K50" s="37">
        <v>0</v>
      </c>
      <c r="L50" s="32">
        <v>47.046333333333322</v>
      </c>
      <c r="M50" s="32">
        <v>0</v>
      </c>
      <c r="N50" s="37">
        <v>0</v>
      </c>
      <c r="O50" s="32">
        <v>38.097111111111097</v>
      </c>
      <c r="P50" s="32">
        <v>0</v>
      </c>
      <c r="Q50" s="37">
        <v>0</v>
      </c>
      <c r="R50" s="32">
        <v>3.4381111111111111</v>
      </c>
      <c r="S50" s="32">
        <v>0</v>
      </c>
      <c r="T50" s="37">
        <v>0</v>
      </c>
      <c r="U50" s="32">
        <v>5.5111111111111111</v>
      </c>
      <c r="V50" s="32">
        <v>0</v>
      </c>
      <c r="W50" s="37">
        <v>0</v>
      </c>
      <c r="X50" s="32">
        <v>91.258222222222258</v>
      </c>
      <c r="Y50" s="32">
        <v>0</v>
      </c>
      <c r="Z50" s="37">
        <v>0</v>
      </c>
      <c r="AA50" s="32">
        <v>12.626444444444449</v>
      </c>
      <c r="AB50" s="32">
        <v>0</v>
      </c>
      <c r="AC50" s="37">
        <v>0</v>
      </c>
      <c r="AD50" s="32">
        <v>192.20833333333343</v>
      </c>
      <c r="AE50" s="32">
        <v>0</v>
      </c>
      <c r="AF50" s="37">
        <v>0</v>
      </c>
      <c r="AG50" s="32">
        <v>1.7627777777777776</v>
      </c>
      <c r="AH50" s="32">
        <v>0</v>
      </c>
      <c r="AI50" s="37">
        <v>0</v>
      </c>
      <c r="AJ50" s="32">
        <v>0</v>
      </c>
      <c r="AK50" s="32">
        <v>0</v>
      </c>
      <c r="AL50" s="37" t="s">
        <v>293</v>
      </c>
      <c r="AM50" t="s">
        <v>14</v>
      </c>
      <c r="AN50" s="34">
        <v>9</v>
      </c>
      <c r="AX50"/>
      <c r="AY50"/>
    </row>
    <row r="51" spans="1:51" x14ac:dyDescent="0.25">
      <c r="A51" t="s">
        <v>184</v>
      </c>
      <c r="B51" t="s">
        <v>115</v>
      </c>
      <c r="C51" t="s">
        <v>130</v>
      </c>
      <c r="D51" t="s">
        <v>149</v>
      </c>
      <c r="E51" s="32">
        <v>33.644444444444446</v>
      </c>
      <c r="F51" s="32">
        <v>130.7681111111111</v>
      </c>
      <c r="G51" s="32">
        <v>41.429777777777772</v>
      </c>
      <c r="H51" s="37">
        <v>0.31681866034277811</v>
      </c>
      <c r="I51" s="32">
        <v>112.85722222222222</v>
      </c>
      <c r="J51" s="32">
        <v>41.402000000000001</v>
      </c>
      <c r="K51" s="37">
        <v>0.36685290657320213</v>
      </c>
      <c r="L51" s="32">
        <v>27.327999999999996</v>
      </c>
      <c r="M51" s="32">
        <v>1.7453333333333334</v>
      </c>
      <c r="N51" s="37">
        <v>6.386612021857925E-2</v>
      </c>
      <c r="O51" s="32">
        <v>14.839333333333331</v>
      </c>
      <c r="P51" s="32">
        <v>1.7175555555555557</v>
      </c>
      <c r="Q51" s="37">
        <v>0.11574344459918838</v>
      </c>
      <c r="R51" s="32">
        <v>7.0664444444444445</v>
      </c>
      <c r="S51" s="32">
        <v>2.7777777777777776E-2</v>
      </c>
      <c r="T51" s="37">
        <v>3.9309412245668099E-3</v>
      </c>
      <c r="U51" s="32">
        <v>5.4222222222222225</v>
      </c>
      <c r="V51" s="32">
        <v>0</v>
      </c>
      <c r="W51" s="37">
        <v>0</v>
      </c>
      <c r="X51" s="32">
        <v>37.441333333333333</v>
      </c>
      <c r="Y51" s="32">
        <v>13.816333333333331</v>
      </c>
      <c r="Z51" s="37">
        <v>0.36901285566753317</v>
      </c>
      <c r="AA51" s="32">
        <v>5.4222222222222225</v>
      </c>
      <c r="AB51" s="32">
        <v>0</v>
      </c>
      <c r="AC51" s="37">
        <v>0</v>
      </c>
      <c r="AD51" s="32">
        <v>60.576555555555551</v>
      </c>
      <c r="AE51" s="32">
        <v>25.868111111111112</v>
      </c>
      <c r="AF51" s="37">
        <v>0.42703172661223909</v>
      </c>
      <c r="AG51" s="32">
        <v>0</v>
      </c>
      <c r="AH51" s="32">
        <v>0</v>
      </c>
      <c r="AI51" s="37" t="s">
        <v>293</v>
      </c>
      <c r="AJ51" s="32">
        <v>0</v>
      </c>
      <c r="AK51" s="32">
        <v>0</v>
      </c>
      <c r="AL51" s="37" t="s">
        <v>293</v>
      </c>
      <c r="AM51" t="s">
        <v>54</v>
      </c>
      <c r="AN51" s="34">
        <v>9</v>
      </c>
      <c r="AX51"/>
      <c r="AY51"/>
    </row>
    <row r="52" spans="1:51" x14ac:dyDescent="0.25">
      <c r="A52" t="s">
        <v>184</v>
      </c>
      <c r="B52" t="s">
        <v>86</v>
      </c>
      <c r="C52" t="s">
        <v>128</v>
      </c>
      <c r="D52" t="s">
        <v>142</v>
      </c>
      <c r="E52" s="32">
        <v>120.86666666666666</v>
      </c>
      <c r="F52" s="32">
        <v>489.15433333333345</v>
      </c>
      <c r="G52" s="32">
        <v>0</v>
      </c>
      <c r="H52" s="37">
        <v>0</v>
      </c>
      <c r="I52" s="32">
        <v>447.35033333333342</v>
      </c>
      <c r="J52" s="32">
        <v>0</v>
      </c>
      <c r="K52" s="37">
        <v>0</v>
      </c>
      <c r="L52" s="32">
        <v>106.88022222222223</v>
      </c>
      <c r="M52" s="32">
        <v>0</v>
      </c>
      <c r="N52" s="37">
        <v>0</v>
      </c>
      <c r="O52" s="32">
        <v>70.111777777777789</v>
      </c>
      <c r="P52" s="32">
        <v>0</v>
      </c>
      <c r="Q52" s="37">
        <v>0</v>
      </c>
      <c r="R52" s="32">
        <v>31.257333333333328</v>
      </c>
      <c r="S52" s="32">
        <v>0</v>
      </c>
      <c r="T52" s="37">
        <v>0</v>
      </c>
      <c r="U52" s="32">
        <v>5.5111111111111111</v>
      </c>
      <c r="V52" s="32">
        <v>0</v>
      </c>
      <c r="W52" s="37">
        <v>0</v>
      </c>
      <c r="X52" s="32">
        <v>122.09655555555554</v>
      </c>
      <c r="Y52" s="32">
        <v>0</v>
      </c>
      <c r="Z52" s="37">
        <v>0</v>
      </c>
      <c r="AA52" s="32">
        <v>5.0355555555555531</v>
      </c>
      <c r="AB52" s="32">
        <v>0</v>
      </c>
      <c r="AC52" s="37">
        <v>0</v>
      </c>
      <c r="AD52" s="32">
        <v>232.96077777777788</v>
      </c>
      <c r="AE52" s="32">
        <v>0</v>
      </c>
      <c r="AF52" s="37">
        <v>0</v>
      </c>
      <c r="AG52" s="32">
        <v>22.181222222222225</v>
      </c>
      <c r="AH52" s="32">
        <v>0</v>
      </c>
      <c r="AI52" s="37">
        <v>0</v>
      </c>
      <c r="AJ52" s="32">
        <v>0</v>
      </c>
      <c r="AK52" s="32">
        <v>0</v>
      </c>
      <c r="AL52" s="37" t="s">
        <v>293</v>
      </c>
      <c r="AM52" t="s">
        <v>24</v>
      </c>
      <c r="AN52" s="34">
        <v>9</v>
      </c>
      <c r="AX52"/>
      <c r="AY52"/>
    </row>
    <row r="53" spans="1:51" x14ac:dyDescent="0.25">
      <c r="A53" t="s">
        <v>184</v>
      </c>
      <c r="B53" t="s">
        <v>91</v>
      </c>
      <c r="C53" t="s">
        <v>128</v>
      </c>
      <c r="D53" t="s">
        <v>142</v>
      </c>
      <c r="E53" s="32">
        <v>119.45555555555555</v>
      </c>
      <c r="F53" s="32">
        <v>463.46566666666672</v>
      </c>
      <c r="G53" s="32">
        <v>0</v>
      </c>
      <c r="H53" s="37">
        <v>0</v>
      </c>
      <c r="I53" s="32">
        <v>425.85466666666673</v>
      </c>
      <c r="J53" s="32">
        <v>0</v>
      </c>
      <c r="K53" s="37">
        <v>0</v>
      </c>
      <c r="L53" s="32">
        <v>98.394666666666637</v>
      </c>
      <c r="M53" s="32">
        <v>0</v>
      </c>
      <c r="N53" s="37">
        <v>0</v>
      </c>
      <c r="O53" s="32">
        <v>77.935777777777759</v>
      </c>
      <c r="P53" s="32">
        <v>0</v>
      </c>
      <c r="Q53" s="37">
        <v>0</v>
      </c>
      <c r="R53" s="32">
        <v>15.39222222222222</v>
      </c>
      <c r="S53" s="32">
        <v>0</v>
      </c>
      <c r="T53" s="37">
        <v>0</v>
      </c>
      <c r="U53" s="32">
        <v>5.0666666666666664</v>
      </c>
      <c r="V53" s="32">
        <v>0</v>
      </c>
      <c r="W53" s="37">
        <v>0</v>
      </c>
      <c r="X53" s="32">
        <v>137.96133333333339</v>
      </c>
      <c r="Y53" s="32">
        <v>0</v>
      </c>
      <c r="Z53" s="37">
        <v>0</v>
      </c>
      <c r="AA53" s="32">
        <v>17.152111111111108</v>
      </c>
      <c r="AB53" s="32">
        <v>0</v>
      </c>
      <c r="AC53" s="37">
        <v>0</v>
      </c>
      <c r="AD53" s="32">
        <v>199.55255555555556</v>
      </c>
      <c r="AE53" s="32">
        <v>0</v>
      </c>
      <c r="AF53" s="37">
        <v>0</v>
      </c>
      <c r="AG53" s="32">
        <v>10.405000000000001</v>
      </c>
      <c r="AH53" s="32">
        <v>0</v>
      </c>
      <c r="AI53" s="37">
        <v>0</v>
      </c>
      <c r="AJ53" s="32">
        <v>0</v>
      </c>
      <c r="AK53" s="32">
        <v>0</v>
      </c>
      <c r="AL53" s="37" t="s">
        <v>293</v>
      </c>
      <c r="AM53" t="s">
        <v>29</v>
      </c>
      <c r="AN53" s="34">
        <v>9</v>
      </c>
      <c r="AX53"/>
      <c r="AY53"/>
    </row>
    <row r="54" spans="1:51" x14ac:dyDescent="0.25">
      <c r="A54" t="s">
        <v>184</v>
      </c>
      <c r="B54" t="s">
        <v>66</v>
      </c>
      <c r="C54" t="s">
        <v>129</v>
      </c>
      <c r="D54" t="s">
        <v>146</v>
      </c>
      <c r="E54" s="32">
        <v>17.177777777777777</v>
      </c>
      <c r="F54" s="32">
        <v>130.19577777777775</v>
      </c>
      <c r="G54" s="32">
        <v>13.364888888888887</v>
      </c>
      <c r="H54" s="37">
        <v>0.10265224508048564</v>
      </c>
      <c r="I54" s="32">
        <v>127.07544444444443</v>
      </c>
      <c r="J54" s="32">
        <v>13.364888888888887</v>
      </c>
      <c r="K54" s="37">
        <v>0.10517286756161474</v>
      </c>
      <c r="L54" s="32">
        <v>25.128777777777778</v>
      </c>
      <c r="M54" s="32">
        <v>0</v>
      </c>
      <c r="N54" s="37">
        <v>0</v>
      </c>
      <c r="O54" s="32">
        <v>22.008444444444446</v>
      </c>
      <c r="P54" s="32">
        <v>0</v>
      </c>
      <c r="Q54" s="37">
        <v>0</v>
      </c>
      <c r="R54" s="32">
        <v>3.120333333333333</v>
      </c>
      <c r="S54" s="32">
        <v>0</v>
      </c>
      <c r="T54" s="37">
        <v>0</v>
      </c>
      <c r="U54" s="32">
        <v>0</v>
      </c>
      <c r="V54" s="32">
        <v>0</v>
      </c>
      <c r="W54" s="37" t="s">
        <v>293</v>
      </c>
      <c r="X54" s="32">
        <v>33.340000000000003</v>
      </c>
      <c r="Y54" s="32">
        <v>7.3076666666666643</v>
      </c>
      <c r="Z54" s="37">
        <v>0.21918616276744643</v>
      </c>
      <c r="AA54" s="32">
        <v>0</v>
      </c>
      <c r="AB54" s="32">
        <v>0</v>
      </c>
      <c r="AC54" s="37" t="s">
        <v>293</v>
      </c>
      <c r="AD54" s="32">
        <v>71.726999999999975</v>
      </c>
      <c r="AE54" s="32">
        <v>6.0572222222222223</v>
      </c>
      <c r="AF54" s="37">
        <v>8.4448286171486669E-2</v>
      </c>
      <c r="AG54" s="32">
        <v>0</v>
      </c>
      <c r="AH54" s="32">
        <v>0</v>
      </c>
      <c r="AI54" s="37" t="s">
        <v>293</v>
      </c>
      <c r="AJ54" s="32">
        <v>0</v>
      </c>
      <c r="AK54" s="32">
        <v>0</v>
      </c>
      <c r="AL54" s="37" t="s">
        <v>293</v>
      </c>
      <c r="AM54" t="s">
        <v>4</v>
      </c>
      <c r="AN54" s="34">
        <v>9</v>
      </c>
      <c r="AX54"/>
      <c r="AY54"/>
    </row>
    <row r="55" spans="1:51" x14ac:dyDescent="0.25">
      <c r="A55" t="s">
        <v>184</v>
      </c>
      <c r="B55" t="s">
        <v>109</v>
      </c>
      <c r="C55" t="s">
        <v>128</v>
      </c>
      <c r="D55" t="s">
        <v>142</v>
      </c>
      <c r="E55" s="32">
        <v>118.75555555555556</v>
      </c>
      <c r="F55" s="32">
        <v>435.92122222222224</v>
      </c>
      <c r="G55" s="32">
        <v>9.8386666666666667</v>
      </c>
      <c r="H55" s="37">
        <v>2.2569827219036262E-2</v>
      </c>
      <c r="I55" s="32">
        <v>391.11866666666674</v>
      </c>
      <c r="J55" s="32">
        <v>9.8386666666666667</v>
      </c>
      <c r="K55" s="37">
        <v>2.515519586553441E-2</v>
      </c>
      <c r="L55" s="32">
        <v>65.87477777777778</v>
      </c>
      <c r="M55" s="32">
        <v>0</v>
      </c>
      <c r="N55" s="37">
        <v>0</v>
      </c>
      <c r="O55" s="32">
        <v>34.565111111111115</v>
      </c>
      <c r="P55" s="32">
        <v>0</v>
      </c>
      <c r="Q55" s="37">
        <v>0</v>
      </c>
      <c r="R55" s="32">
        <v>25.709666666666667</v>
      </c>
      <c r="S55" s="32">
        <v>0</v>
      </c>
      <c r="T55" s="37">
        <v>0</v>
      </c>
      <c r="U55" s="32">
        <v>5.6</v>
      </c>
      <c r="V55" s="32">
        <v>0</v>
      </c>
      <c r="W55" s="37">
        <v>0</v>
      </c>
      <c r="X55" s="32">
        <v>178.3656666666667</v>
      </c>
      <c r="Y55" s="32">
        <v>0</v>
      </c>
      <c r="Z55" s="37">
        <v>0</v>
      </c>
      <c r="AA55" s="32">
        <v>13.492888888888888</v>
      </c>
      <c r="AB55" s="32">
        <v>0</v>
      </c>
      <c r="AC55" s="37">
        <v>0</v>
      </c>
      <c r="AD55" s="32">
        <v>178.18788888888889</v>
      </c>
      <c r="AE55" s="32">
        <v>9.8386666666666667</v>
      </c>
      <c r="AF55" s="37">
        <v>5.5215125607115084E-2</v>
      </c>
      <c r="AG55" s="32">
        <v>0</v>
      </c>
      <c r="AH55" s="32">
        <v>0</v>
      </c>
      <c r="AI55" s="37" t="s">
        <v>293</v>
      </c>
      <c r="AJ55" s="32">
        <v>0</v>
      </c>
      <c r="AK55" s="32">
        <v>0</v>
      </c>
      <c r="AL55" s="37" t="s">
        <v>293</v>
      </c>
      <c r="AM55" t="s">
        <v>48</v>
      </c>
      <c r="AN55" s="34">
        <v>9</v>
      </c>
      <c r="AX55"/>
      <c r="AY55"/>
    </row>
    <row r="56" spans="1:51" x14ac:dyDescent="0.25">
      <c r="A56" t="s">
        <v>184</v>
      </c>
      <c r="B56" t="s">
        <v>100</v>
      </c>
      <c r="C56" t="s">
        <v>128</v>
      </c>
      <c r="D56" t="s">
        <v>142</v>
      </c>
      <c r="E56" s="32">
        <v>143.3111111111111</v>
      </c>
      <c r="F56" s="32">
        <v>421.79311111111105</v>
      </c>
      <c r="G56" s="32">
        <v>0</v>
      </c>
      <c r="H56" s="37">
        <v>0</v>
      </c>
      <c r="I56" s="32">
        <v>389.25211111111105</v>
      </c>
      <c r="J56" s="32">
        <v>0</v>
      </c>
      <c r="K56" s="37">
        <v>0</v>
      </c>
      <c r="L56" s="32">
        <v>82.362444444444463</v>
      </c>
      <c r="M56" s="32">
        <v>0</v>
      </c>
      <c r="N56" s="37">
        <v>0</v>
      </c>
      <c r="O56" s="32">
        <v>60.132777777777797</v>
      </c>
      <c r="P56" s="32">
        <v>0</v>
      </c>
      <c r="Q56" s="37">
        <v>0</v>
      </c>
      <c r="R56" s="32">
        <v>15.740777777777776</v>
      </c>
      <c r="S56" s="32">
        <v>0</v>
      </c>
      <c r="T56" s="37">
        <v>0</v>
      </c>
      <c r="U56" s="32">
        <v>6.4888888888888889</v>
      </c>
      <c r="V56" s="32">
        <v>0</v>
      </c>
      <c r="W56" s="37">
        <v>0</v>
      </c>
      <c r="X56" s="32">
        <v>106.96711111111108</v>
      </c>
      <c r="Y56" s="32">
        <v>0</v>
      </c>
      <c r="Z56" s="37">
        <v>0</v>
      </c>
      <c r="AA56" s="32">
        <v>10.311333333333332</v>
      </c>
      <c r="AB56" s="32">
        <v>0</v>
      </c>
      <c r="AC56" s="37">
        <v>0</v>
      </c>
      <c r="AD56" s="32">
        <v>220.41688888888882</v>
      </c>
      <c r="AE56" s="32">
        <v>0</v>
      </c>
      <c r="AF56" s="37">
        <v>0</v>
      </c>
      <c r="AG56" s="32">
        <v>1.7353333333333334</v>
      </c>
      <c r="AH56" s="32">
        <v>0</v>
      </c>
      <c r="AI56" s="37">
        <v>0</v>
      </c>
      <c r="AJ56" s="32">
        <v>0</v>
      </c>
      <c r="AK56" s="32">
        <v>0</v>
      </c>
      <c r="AL56" s="37" t="s">
        <v>293</v>
      </c>
      <c r="AM56" t="s">
        <v>39</v>
      </c>
      <c r="AN56" s="34">
        <v>9</v>
      </c>
      <c r="AX56"/>
      <c r="AY56"/>
    </row>
    <row r="57" spans="1:51" x14ac:dyDescent="0.25">
      <c r="A57" t="s">
        <v>184</v>
      </c>
      <c r="B57" t="s">
        <v>90</v>
      </c>
      <c r="C57" t="s">
        <v>124</v>
      </c>
      <c r="D57" t="s">
        <v>142</v>
      </c>
      <c r="E57" s="32">
        <v>153.16666666666666</v>
      </c>
      <c r="F57" s="32">
        <v>736.59600000000012</v>
      </c>
      <c r="G57" s="32">
        <v>145.50055555555556</v>
      </c>
      <c r="H57" s="37">
        <v>0.19753101504156353</v>
      </c>
      <c r="I57" s="32">
        <v>680.67733333333342</v>
      </c>
      <c r="J57" s="32">
        <v>145.50055555555556</v>
      </c>
      <c r="K57" s="37">
        <v>0.21375848501231451</v>
      </c>
      <c r="L57" s="32">
        <v>121.41077777777778</v>
      </c>
      <c r="M57" s="32">
        <v>2.5944444444444446</v>
      </c>
      <c r="N57" s="37">
        <v>2.1369144419724772E-2</v>
      </c>
      <c r="O57" s="32">
        <v>76.695333333333338</v>
      </c>
      <c r="P57" s="32">
        <v>2.5944444444444446</v>
      </c>
      <c r="Q57" s="37">
        <v>3.3827931005508086E-2</v>
      </c>
      <c r="R57" s="32">
        <v>40.182111111111105</v>
      </c>
      <c r="S57" s="32">
        <v>0</v>
      </c>
      <c r="T57" s="37">
        <v>0</v>
      </c>
      <c r="U57" s="32">
        <v>4.5333333333333332</v>
      </c>
      <c r="V57" s="32">
        <v>0</v>
      </c>
      <c r="W57" s="37">
        <v>0</v>
      </c>
      <c r="X57" s="32">
        <v>169.65777777777777</v>
      </c>
      <c r="Y57" s="32">
        <v>45.970555555555556</v>
      </c>
      <c r="Z57" s="37">
        <v>0.2709604956382784</v>
      </c>
      <c r="AA57" s="32">
        <v>11.203222222222221</v>
      </c>
      <c r="AB57" s="32">
        <v>0</v>
      </c>
      <c r="AC57" s="37">
        <v>0</v>
      </c>
      <c r="AD57" s="32">
        <v>434.32422222222232</v>
      </c>
      <c r="AE57" s="32">
        <v>96.935555555555567</v>
      </c>
      <c r="AF57" s="37">
        <v>0.22318708143788124</v>
      </c>
      <c r="AG57" s="32">
        <v>0</v>
      </c>
      <c r="AH57" s="32">
        <v>0</v>
      </c>
      <c r="AI57" s="37" t="s">
        <v>293</v>
      </c>
      <c r="AJ57" s="32">
        <v>0</v>
      </c>
      <c r="AK57" s="32">
        <v>0</v>
      </c>
      <c r="AL57" s="37" t="s">
        <v>293</v>
      </c>
      <c r="AM57" t="s">
        <v>28</v>
      </c>
      <c r="AN57" s="34">
        <v>9</v>
      </c>
      <c r="AX57"/>
      <c r="AY57"/>
    </row>
    <row r="58" spans="1:51" x14ac:dyDescent="0.25">
      <c r="A58" t="s">
        <v>184</v>
      </c>
      <c r="B58" t="s">
        <v>80</v>
      </c>
      <c r="C58" t="s">
        <v>128</v>
      </c>
      <c r="D58" t="s">
        <v>142</v>
      </c>
      <c r="E58" s="32">
        <v>89.777777777777771</v>
      </c>
      <c r="F58" s="32">
        <v>384.87922222222221</v>
      </c>
      <c r="G58" s="32">
        <v>0</v>
      </c>
      <c r="H58" s="37">
        <v>0</v>
      </c>
      <c r="I58" s="32">
        <v>357.06155555555551</v>
      </c>
      <c r="J58" s="32">
        <v>0</v>
      </c>
      <c r="K58" s="37">
        <v>0</v>
      </c>
      <c r="L58" s="32">
        <v>49.842444444444425</v>
      </c>
      <c r="M58" s="32">
        <v>0</v>
      </c>
      <c r="N58" s="37">
        <v>0</v>
      </c>
      <c r="O58" s="32">
        <v>44.331333333333312</v>
      </c>
      <c r="P58" s="32">
        <v>0</v>
      </c>
      <c r="Q58" s="37">
        <v>0</v>
      </c>
      <c r="R58" s="32">
        <v>0</v>
      </c>
      <c r="S58" s="32">
        <v>0</v>
      </c>
      <c r="T58" s="37" t="s">
        <v>293</v>
      </c>
      <c r="U58" s="32">
        <v>5.5111111111111111</v>
      </c>
      <c r="V58" s="32">
        <v>0</v>
      </c>
      <c r="W58" s="37">
        <v>0</v>
      </c>
      <c r="X58" s="32">
        <v>102.03455555555556</v>
      </c>
      <c r="Y58" s="32">
        <v>0</v>
      </c>
      <c r="Z58" s="37">
        <v>0</v>
      </c>
      <c r="AA58" s="32">
        <v>22.306555555555558</v>
      </c>
      <c r="AB58" s="32">
        <v>0</v>
      </c>
      <c r="AC58" s="37">
        <v>0</v>
      </c>
      <c r="AD58" s="32">
        <v>210.69566666666668</v>
      </c>
      <c r="AE58" s="32">
        <v>0</v>
      </c>
      <c r="AF58" s="37">
        <v>0</v>
      </c>
      <c r="AG58" s="32">
        <v>0</v>
      </c>
      <c r="AH58" s="32">
        <v>0</v>
      </c>
      <c r="AI58" s="37" t="s">
        <v>293</v>
      </c>
      <c r="AJ58" s="32">
        <v>0</v>
      </c>
      <c r="AK58" s="32">
        <v>0</v>
      </c>
      <c r="AL58" s="37" t="s">
        <v>293</v>
      </c>
      <c r="AM58" t="s">
        <v>18</v>
      </c>
      <c r="AN58" s="34">
        <v>9</v>
      </c>
      <c r="AX58"/>
      <c r="AY58"/>
    </row>
    <row r="59" spans="1:51" x14ac:dyDescent="0.25">
      <c r="A59" t="s">
        <v>184</v>
      </c>
      <c r="B59" t="s">
        <v>110</v>
      </c>
      <c r="C59" t="s">
        <v>128</v>
      </c>
      <c r="D59" t="s">
        <v>142</v>
      </c>
      <c r="E59" s="32">
        <v>153.27777777777777</v>
      </c>
      <c r="F59" s="32">
        <v>753.96466666666652</v>
      </c>
      <c r="G59" s="32">
        <v>99.424444444444418</v>
      </c>
      <c r="H59" s="37">
        <v>0.1318688379443658</v>
      </c>
      <c r="I59" s="32">
        <v>668.60911111111102</v>
      </c>
      <c r="J59" s="32">
        <v>99.424444444444418</v>
      </c>
      <c r="K59" s="37">
        <v>0.14870339454276721</v>
      </c>
      <c r="L59" s="32">
        <v>143.48277777777776</v>
      </c>
      <c r="M59" s="32">
        <v>29.674999999999994</v>
      </c>
      <c r="N59" s="37">
        <v>0.20681924659947573</v>
      </c>
      <c r="O59" s="32">
        <v>107.18055555555556</v>
      </c>
      <c r="P59" s="32">
        <v>29.674999999999994</v>
      </c>
      <c r="Q59" s="37">
        <v>0.27686924970843585</v>
      </c>
      <c r="R59" s="32">
        <v>24.924444444444443</v>
      </c>
      <c r="S59" s="32">
        <v>0</v>
      </c>
      <c r="T59" s="37">
        <v>0</v>
      </c>
      <c r="U59" s="32">
        <v>11.377777777777778</v>
      </c>
      <c r="V59" s="32">
        <v>0</v>
      </c>
      <c r="W59" s="37">
        <v>0</v>
      </c>
      <c r="X59" s="32">
        <v>151.43333333333334</v>
      </c>
      <c r="Y59" s="32">
        <v>4.5433333333333339</v>
      </c>
      <c r="Z59" s="37">
        <v>3.0002201188641869E-2</v>
      </c>
      <c r="AA59" s="32">
        <v>49.053333333333313</v>
      </c>
      <c r="AB59" s="32">
        <v>0</v>
      </c>
      <c r="AC59" s="37">
        <v>0</v>
      </c>
      <c r="AD59" s="32">
        <v>409.99522222222214</v>
      </c>
      <c r="AE59" s="32">
        <v>65.206111111111099</v>
      </c>
      <c r="AF59" s="37">
        <v>0.15904114871799319</v>
      </c>
      <c r="AG59" s="32">
        <v>0</v>
      </c>
      <c r="AH59" s="32">
        <v>0</v>
      </c>
      <c r="AI59" s="37" t="s">
        <v>293</v>
      </c>
      <c r="AJ59" s="32">
        <v>0</v>
      </c>
      <c r="AK59" s="32">
        <v>0</v>
      </c>
      <c r="AL59" s="37" t="s">
        <v>293</v>
      </c>
      <c r="AM59" t="s">
        <v>49</v>
      </c>
      <c r="AN59" s="34">
        <v>9</v>
      </c>
      <c r="AX59"/>
      <c r="AY59"/>
    </row>
    <row r="60" spans="1:51" x14ac:dyDescent="0.25">
      <c r="A60" t="s">
        <v>184</v>
      </c>
      <c r="B60" t="s">
        <v>112</v>
      </c>
      <c r="C60" t="s">
        <v>128</v>
      </c>
      <c r="D60" t="s">
        <v>142</v>
      </c>
      <c r="E60" s="32">
        <v>31.411111111111111</v>
      </c>
      <c r="F60" s="32">
        <v>156.38288888888891</v>
      </c>
      <c r="G60" s="32">
        <v>31.750777777777778</v>
      </c>
      <c r="H60" s="37">
        <v>0.20303230106163928</v>
      </c>
      <c r="I60" s="32">
        <v>150.8126666666667</v>
      </c>
      <c r="J60" s="32">
        <v>31.750777777777778</v>
      </c>
      <c r="K60" s="37">
        <v>0.21053124037621357</v>
      </c>
      <c r="L60" s="32">
        <v>27.049777777777781</v>
      </c>
      <c r="M60" s="32">
        <v>9.3682222222222222</v>
      </c>
      <c r="N60" s="37">
        <v>0.34633268706253489</v>
      </c>
      <c r="O60" s="32">
        <v>21.47955555555556</v>
      </c>
      <c r="P60" s="32">
        <v>9.3682222222222222</v>
      </c>
      <c r="Q60" s="37">
        <v>0.43614599929648856</v>
      </c>
      <c r="R60" s="32">
        <v>0</v>
      </c>
      <c r="S60" s="32">
        <v>0</v>
      </c>
      <c r="T60" s="37" t="s">
        <v>293</v>
      </c>
      <c r="U60" s="32">
        <v>5.5702222222222213</v>
      </c>
      <c r="V60" s="32">
        <v>0</v>
      </c>
      <c r="W60" s="37">
        <v>0</v>
      </c>
      <c r="X60" s="32">
        <v>51.762000000000008</v>
      </c>
      <c r="Y60" s="32">
        <v>9.2125555555555536</v>
      </c>
      <c r="Z60" s="37">
        <v>0.17797912668667271</v>
      </c>
      <c r="AA60" s="32">
        <v>0</v>
      </c>
      <c r="AB60" s="32">
        <v>0</v>
      </c>
      <c r="AC60" s="37" t="s">
        <v>293</v>
      </c>
      <c r="AD60" s="32">
        <v>77.571111111111122</v>
      </c>
      <c r="AE60" s="32">
        <v>13.17</v>
      </c>
      <c r="AF60" s="37">
        <v>0.16977970034663531</v>
      </c>
      <c r="AG60" s="32">
        <v>0</v>
      </c>
      <c r="AH60" s="32">
        <v>0</v>
      </c>
      <c r="AI60" s="37" t="s">
        <v>293</v>
      </c>
      <c r="AJ60" s="32">
        <v>0</v>
      </c>
      <c r="AK60" s="32">
        <v>0</v>
      </c>
      <c r="AL60" s="37" t="s">
        <v>293</v>
      </c>
      <c r="AM60" t="s">
        <v>51</v>
      </c>
      <c r="AN60" s="34">
        <v>9</v>
      </c>
      <c r="AX60"/>
      <c r="AY60"/>
    </row>
    <row r="61" spans="1:51" x14ac:dyDescent="0.25">
      <c r="A61" t="s">
        <v>184</v>
      </c>
      <c r="B61" t="s">
        <v>73</v>
      </c>
      <c r="C61" t="s">
        <v>126</v>
      </c>
      <c r="D61" t="s">
        <v>151</v>
      </c>
      <c r="E61" s="32">
        <v>39.888888888888886</v>
      </c>
      <c r="F61" s="32">
        <v>112.94622222222222</v>
      </c>
      <c r="G61" s="32">
        <v>0</v>
      </c>
      <c r="H61" s="37">
        <v>0</v>
      </c>
      <c r="I61" s="32">
        <v>107.81244444444445</v>
      </c>
      <c r="J61" s="32">
        <v>0</v>
      </c>
      <c r="K61" s="37">
        <v>0</v>
      </c>
      <c r="L61" s="32">
        <v>5.2921111111111117</v>
      </c>
      <c r="M61" s="32">
        <v>0</v>
      </c>
      <c r="N61" s="37">
        <v>0</v>
      </c>
      <c r="O61" s="32">
        <v>0.15833333333333333</v>
      </c>
      <c r="P61" s="32">
        <v>0</v>
      </c>
      <c r="Q61" s="37">
        <v>0</v>
      </c>
      <c r="R61" s="32">
        <v>0</v>
      </c>
      <c r="S61" s="32">
        <v>0</v>
      </c>
      <c r="T61" s="37" t="s">
        <v>293</v>
      </c>
      <c r="U61" s="32">
        <v>5.1337777777777784</v>
      </c>
      <c r="V61" s="32">
        <v>0</v>
      </c>
      <c r="W61" s="37">
        <v>0</v>
      </c>
      <c r="X61" s="32">
        <v>29.744666666666681</v>
      </c>
      <c r="Y61" s="32">
        <v>0</v>
      </c>
      <c r="Z61" s="37">
        <v>0</v>
      </c>
      <c r="AA61" s="32">
        <v>0</v>
      </c>
      <c r="AB61" s="32">
        <v>0</v>
      </c>
      <c r="AC61" s="37" t="s">
        <v>293</v>
      </c>
      <c r="AD61" s="32">
        <v>77.909444444444432</v>
      </c>
      <c r="AE61" s="32">
        <v>0</v>
      </c>
      <c r="AF61" s="37">
        <v>0</v>
      </c>
      <c r="AG61" s="32">
        <v>0</v>
      </c>
      <c r="AH61" s="32">
        <v>0</v>
      </c>
      <c r="AI61" s="37" t="s">
        <v>293</v>
      </c>
      <c r="AJ61" s="32">
        <v>0</v>
      </c>
      <c r="AK61" s="32">
        <v>0</v>
      </c>
      <c r="AL61" s="37" t="s">
        <v>293</v>
      </c>
      <c r="AM61" t="s">
        <v>11</v>
      </c>
      <c r="AN61" s="34">
        <v>9</v>
      </c>
      <c r="AX61"/>
      <c r="AY61"/>
    </row>
    <row r="62" spans="1:51" x14ac:dyDescent="0.25">
      <c r="A62" t="s">
        <v>184</v>
      </c>
      <c r="B62" t="s">
        <v>104</v>
      </c>
      <c r="C62" t="s">
        <v>134</v>
      </c>
      <c r="D62" t="s">
        <v>149</v>
      </c>
      <c r="E62" s="32">
        <v>62.955555555555556</v>
      </c>
      <c r="F62" s="32">
        <v>206.46533333333338</v>
      </c>
      <c r="G62" s="32">
        <v>18.577777777777776</v>
      </c>
      <c r="H62" s="37">
        <v>8.9980131181559647E-2</v>
      </c>
      <c r="I62" s="32">
        <v>182.26133333333337</v>
      </c>
      <c r="J62" s="32">
        <v>18.577777777777776</v>
      </c>
      <c r="K62" s="37">
        <v>0.10192934199488887</v>
      </c>
      <c r="L62" s="32">
        <v>24.887222222222224</v>
      </c>
      <c r="M62" s="32">
        <v>1.9805555555555556</v>
      </c>
      <c r="N62" s="37">
        <v>7.9581221956827458E-2</v>
      </c>
      <c r="O62" s="32">
        <v>8.8265555555555544</v>
      </c>
      <c r="P62" s="32">
        <v>1.9805555555555556</v>
      </c>
      <c r="Q62" s="37">
        <v>0.22438600687319835</v>
      </c>
      <c r="R62" s="32">
        <v>11.349555555555558</v>
      </c>
      <c r="S62" s="32">
        <v>0</v>
      </c>
      <c r="T62" s="37">
        <v>0</v>
      </c>
      <c r="U62" s="32">
        <v>4.7111111111111112</v>
      </c>
      <c r="V62" s="32">
        <v>0</v>
      </c>
      <c r="W62" s="37">
        <v>0</v>
      </c>
      <c r="X62" s="32">
        <v>66.901555555555575</v>
      </c>
      <c r="Y62" s="32">
        <v>3.9152222222222224</v>
      </c>
      <c r="Z62" s="37">
        <v>5.8522140325586169E-2</v>
      </c>
      <c r="AA62" s="32">
        <v>8.1433333333333326</v>
      </c>
      <c r="AB62" s="32">
        <v>0</v>
      </c>
      <c r="AC62" s="37">
        <v>0</v>
      </c>
      <c r="AD62" s="32">
        <v>101.14488888888891</v>
      </c>
      <c r="AE62" s="32">
        <v>12.681999999999999</v>
      </c>
      <c r="AF62" s="37">
        <v>0.12538448694062637</v>
      </c>
      <c r="AG62" s="32">
        <v>5.3883333333333345</v>
      </c>
      <c r="AH62" s="32">
        <v>0</v>
      </c>
      <c r="AI62" s="37">
        <v>0</v>
      </c>
      <c r="AJ62" s="32">
        <v>0</v>
      </c>
      <c r="AK62" s="32">
        <v>0</v>
      </c>
      <c r="AL62" s="37" t="s">
        <v>293</v>
      </c>
      <c r="AM62" t="s">
        <v>43</v>
      </c>
      <c r="AN62" s="34">
        <v>9</v>
      </c>
      <c r="AX62"/>
      <c r="AY62"/>
    </row>
    <row r="63" spans="1:51" x14ac:dyDescent="0.25">
      <c r="AX63"/>
      <c r="AY63"/>
    </row>
    <row r="64" spans="1:51" x14ac:dyDescent="0.25">
      <c r="AX64"/>
      <c r="AY64"/>
    </row>
    <row r="65" spans="50:51" x14ac:dyDescent="0.25">
      <c r="AX65"/>
      <c r="AY65"/>
    </row>
    <row r="66" spans="50:51" x14ac:dyDescent="0.25">
      <c r="AX66"/>
      <c r="AY66"/>
    </row>
    <row r="67" spans="50:51" x14ac:dyDescent="0.25">
      <c r="AX67"/>
      <c r="AY67"/>
    </row>
    <row r="68" spans="50:51" x14ac:dyDescent="0.25">
      <c r="AX68"/>
      <c r="AY68"/>
    </row>
    <row r="69" spans="50:51" x14ac:dyDescent="0.25">
      <c r="AX69"/>
      <c r="AY69"/>
    </row>
    <row r="70" spans="50:51" x14ac:dyDescent="0.25">
      <c r="AX70"/>
      <c r="AY70"/>
    </row>
    <row r="71" spans="50:51" x14ac:dyDescent="0.25">
      <c r="AX71"/>
      <c r="AY71"/>
    </row>
    <row r="72" spans="50:51" x14ac:dyDescent="0.25">
      <c r="AX72"/>
      <c r="AY72"/>
    </row>
    <row r="73" spans="50:51" x14ac:dyDescent="0.25">
      <c r="AX73"/>
      <c r="AY73"/>
    </row>
    <row r="74" spans="50:51" x14ac:dyDescent="0.25">
      <c r="AX74"/>
      <c r="AY74"/>
    </row>
    <row r="75" spans="50:51" x14ac:dyDescent="0.25">
      <c r="AX75"/>
      <c r="AY75"/>
    </row>
    <row r="76" spans="50:51" x14ac:dyDescent="0.25">
      <c r="AX76"/>
      <c r="AY76"/>
    </row>
    <row r="77" spans="50:51" x14ac:dyDescent="0.25">
      <c r="AX77"/>
      <c r="AY77"/>
    </row>
    <row r="78" spans="50:51" x14ac:dyDescent="0.25">
      <c r="AX78"/>
      <c r="AY78"/>
    </row>
    <row r="79" spans="50:51" x14ac:dyDescent="0.25">
      <c r="AX79"/>
      <c r="AY79"/>
    </row>
    <row r="80" spans="50:51" x14ac:dyDescent="0.25">
      <c r="AX80"/>
      <c r="AY80"/>
    </row>
    <row r="81" spans="50:51" x14ac:dyDescent="0.25">
      <c r="AX81"/>
      <c r="AY81"/>
    </row>
    <row r="82" spans="50:51" x14ac:dyDescent="0.25">
      <c r="AX82"/>
      <c r="AY82"/>
    </row>
    <row r="83" spans="50:51" x14ac:dyDescent="0.25">
      <c r="AX83"/>
      <c r="AY83"/>
    </row>
    <row r="84" spans="50:51" x14ac:dyDescent="0.25">
      <c r="AX84"/>
      <c r="AY84"/>
    </row>
    <row r="85" spans="50:51" x14ac:dyDescent="0.25">
      <c r="AX85"/>
      <c r="AY85"/>
    </row>
    <row r="86" spans="50:51" x14ac:dyDescent="0.25">
      <c r="AX86"/>
      <c r="AY86"/>
    </row>
    <row r="87" spans="50:51" x14ac:dyDescent="0.25">
      <c r="AX87"/>
      <c r="AY87"/>
    </row>
    <row r="88" spans="50:51" x14ac:dyDescent="0.25">
      <c r="AX88"/>
      <c r="AY88"/>
    </row>
    <row r="89" spans="50:51" x14ac:dyDescent="0.25">
      <c r="AX89"/>
      <c r="AY89"/>
    </row>
    <row r="90" spans="50:51" x14ac:dyDescent="0.25">
      <c r="AX90"/>
      <c r="AY90"/>
    </row>
    <row r="91" spans="50:51" x14ac:dyDescent="0.25">
      <c r="AX91"/>
      <c r="AY91"/>
    </row>
    <row r="92" spans="50:51" x14ac:dyDescent="0.25">
      <c r="AX92"/>
      <c r="AY92"/>
    </row>
    <row r="93" spans="50:51" x14ac:dyDescent="0.25">
      <c r="AX93"/>
      <c r="AY93"/>
    </row>
    <row r="94" spans="50:51" x14ac:dyDescent="0.25">
      <c r="AX94"/>
      <c r="AY94"/>
    </row>
    <row r="95" spans="50:51" x14ac:dyDescent="0.25">
      <c r="AX95"/>
      <c r="AY95"/>
    </row>
    <row r="96" spans="50:51" x14ac:dyDescent="0.25">
      <c r="AX96"/>
      <c r="AY96"/>
    </row>
    <row r="97" spans="50:51" x14ac:dyDescent="0.25">
      <c r="AX97"/>
      <c r="AY97"/>
    </row>
    <row r="98" spans="50:51" x14ac:dyDescent="0.25">
      <c r="AX98"/>
      <c r="AY98"/>
    </row>
    <row r="99" spans="50:51" x14ac:dyDescent="0.25">
      <c r="AX99"/>
      <c r="AY99"/>
    </row>
    <row r="100" spans="50:51" x14ac:dyDescent="0.25">
      <c r="AX100"/>
      <c r="AY100"/>
    </row>
    <row r="101" spans="50:51" x14ac:dyDescent="0.25">
      <c r="AX101"/>
      <c r="AY101"/>
    </row>
    <row r="102" spans="50:51" x14ac:dyDescent="0.25">
      <c r="AX102"/>
      <c r="AY102"/>
    </row>
    <row r="103" spans="50:51" x14ac:dyDescent="0.25">
      <c r="AX103"/>
      <c r="AY103"/>
    </row>
    <row r="104" spans="50:51" x14ac:dyDescent="0.25">
      <c r="AX104"/>
      <c r="AY104"/>
    </row>
    <row r="105" spans="50:51" x14ac:dyDescent="0.25">
      <c r="AX105"/>
      <c r="AY105"/>
    </row>
    <row r="106" spans="50:51" x14ac:dyDescent="0.25">
      <c r="AX106"/>
      <c r="AY106"/>
    </row>
    <row r="107" spans="50:51" x14ac:dyDescent="0.25">
      <c r="AX107"/>
      <c r="AY107"/>
    </row>
    <row r="108" spans="50:51" x14ac:dyDescent="0.25">
      <c r="AX108"/>
      <c r="AY108"/>
    </row>
    <row r="109" spans="50:51" x14ac:dyDescent="0.25">
      <c r="AX109"/>
      <c r="AY109"/>
    </row>
    <row r="110" spans="50:51" x14ac:dyDescent="0.25">
      <c r="AX110"/>
      <c r="AY110"/>
    </row>
    <row r="111" spans="50:51" x14ac:dyDescent="0.25">
      <c r="AX111"/>
      <c r="AY111"/>
    </row>
    <row r="112" spans="50: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Y3171"/>
    </row>
    <row r="3172" spans="50:51" x14ac:dyDescent="0.25">
      <c r="AY3172"/>
    </row>
    <row r="3173" spans="50:51" x14ac:dyDescent="0.25">
      <c r="AY3173"/>
    </row>
    <row r="3174" spans="50:51" x14ac:dyDescent="0.25">
      <c r="AY3174"/>
    </row>
    <row r="3175" spans="50:51" x14ac:dyDescent="0.25">
      <c r="AY3175"/>
    </row>
    <row r="3176" spans="50:51" x14ac:dyDescent="0.25">
      <c r="AY3176"/>
    </row>
    <row r="3177" spans="50:51" x14ac:dyDescent="0.25">
      <c r="AY3177"/>
    </row>
    <row r="3178" spans="50:51" x14ac:dyDescent="0.25">
      <c r="AY3178"/>
    </row>
    <row r="3179" spans="50:51" x14ac:dyDescent="0.25">
      <c r="AY3179"/>
    </row>
    <row r="3180" spans="50:51" x14ac:dyDescent="0.25">
      <c r="AY3180"/>
    </row>
    <row r="3181" spans="50:51" x14ac:dyDescent="0.25">
      <c r="AY3181"/>
    </row>
    <row r="3182" spans="50:51" x14ac:dyDescent="0.25">
      <c r="AY3182"/>
    </row>
    <row r="3183" spans="50:51" x14ac:dyDescent="0.25">
      <c r="AY3183"/>
    </row>
    <row r="3184" spans="50:51" x14ac:dyDescent="0.25">
      <c r="AY3184"/>
    </row>
    <row r="3185" spans="51:51" x14ac:dyDescent="0.25">
      <c r="AY3185"/>
    </row>
    <row r="3186" spans="51:51" x14ac:dyDescent="0.25">
      <c r="AY3186"/>
    </row>
    <row r="3187" spans="51:51" x14ac:dyDescent="0.25">
      <c r="AY3187"/>
    </row>
    <row r="3188" spans="51:51" x14ac:dyDescent="0.25">
      <c r="AY3188"/>
    </row>
    <row r="3189" spans="51:51" x14ac:dyDescent="0.25">
      <c r="AY3189"/>
    </row>
    <row r="3190" spans="51:51" x14ac:dyDescent="0.25">
      <c r="AY3190"/>
    </row>
    <row r="3191" spans="51:51" x14ac:dyDescent="0.25">
      <c r="AY3191"/>
    </row>
    <row r="3192" spans="51:51" x14ac:dyDescent="0.25">
      <c r="AY3192"/>
    </row>
    <row r="3193" spans="51:51" x14ac:dyDescent="0.25">
      <c r="AY3193"/>
    </row>
    <row r="3194" spans="51:51" x14ac:dyDescent="0.25">
      <c r="AY3194"/>
    </row>
    <row r="3195" spans="51:51" x14ac:dyDescent="0.25">
      <c r="AY3195"/>
    </row>
    <row r="3196" spans="51:51" x14ac:dyDescent="0.25">
      <c r="AY3196"/>
    </row>
    <row r="3197" spans="51:51" x14ac:dyDescent="0.25">
      <c r="AY3197"/>
    </row>
    <row r="3198" spans="51:51" x14ac:dyDescent="0.25">
      <c r="AY3198"/>
    </row>
    <row r="3199" spans="51:51" x14ac:dyDescent="0.25">
      <c r="AY3199"/>
    </row>
    <row r="3200" spans="51:51" x14ac:dyDescent="0.25">
      <c r="AY3200"/>
    </row>
    <row r="3201" spans="51:51" x14ac:dyDescent="0.25">
      <c r="AY3201"/>
    </row>
    <row r="3202" spans="51:51" x14ac:dyDescent="0.25">
      <c r="AY3202"/>
    </row>
    <row r="3203" spans="51:51" x14ac:dyDescent="0.25">
      <c r="AY3203"/>
    </row>
    <row r="3204" spans="51:51" x14ac:dyDescent="0.25">
      <c r="AY3204"/>
    </row>
    <row r="3205" spans="51:51" x14ac:dyDescent="0.25">
      <c r="AY3205"/>
    </row>
    <row r="3206" spans="51:51" x14ac:dyDescent="0.25">
      <c r="AY3206"/>
    </row>
    <row r="3207" spans="51:51" x14ac:dyDescent="0.25">
      <c r="AY3207"/>
    </row>
    <row r="3208" spans="51:51" x14ac:dyDescent="0.25">
      <c r="AY3208"/>
    </row>
    <row r="3209" spans="51:51" x14ac:dyDescent="0.25">
      <c r="AY3209"/>
    </row>
    <row r="3210" spans="51:51" x14ac:dyDescent="0.25">
      <c r="AY3210"/>
    </row>
    <row r="3211" spans="51:51" x14ac:dyDescent="0.25">
      <c r="AY3211"/>
    </row>
    <row r="3212" spans="51:51" x14ac:dyDescent="0.25">
      <c r="AY3212"/>
    </row>
    <row r="3213" spans="51:51" x14ac:dyDescent="0.25">
      <c r="AY3213"/>
    </row>
    <row r="3214" spans="51:51" x14ac:dyDescent="0.25">
      <c r="AY3214"/>
    </row>
    <row r="3215" spans="51:51" x14ac:dyDescent="0.25">
      <c r="AY3215"/>
    </row>
    <row r="3216" spans="51: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61" spans="51:51" x14ac:dyDescent="0.25">
      <c r="AY3361"/>
    </row>
  </sheetData>
  <pageMargins left="0.7" right="0.7" top="0.75" bottom="0.75" header="0.3" footer="0.3"/>
  <pageSetup orientation="portrait" horizontalDpi="1200" verticalDpi="1200" r:id="rId1"/>
  <ignoredErrors>
    <ignoredError sqref="A2:D62" calculatedColumn="1"/>
    <ignoredError sqref="AM2:AM6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6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213</v>
      </c>
      <c r="B1" s="29" t="s">
        <v>280</v>
      </c>
      <c r="C1" s="29" t="s">
        <v>281</v>
      </c>
      <c r="D1" s="29" t="s">
        <v>253</v>
      </c>
      <c r="E1" s="29" t="s">
        <v>254</v>
      </c>
      <c r="F1" s="29" t="s">
        <v>330</v>
      </c>
      <c r="G1" s="29" t="s">
        <v>331</v>
      </c>
      <c r="H1" s="29" t="s">
        <v>332</v>
      </c>
      <c r="I1" s="29" t="s">
        <v>333</v>
      </c>
      <c r="J1" s="29" t="s">
        <v>334</v>
      </c>
      <c r="K1" s="29" t="s">
        <v>335</v>
      </c>
      <c r="L1" s="29" t="s">
        <v>336</v>
      </c>
      <c r="M1" s="29" t="s">
        <v>337</v>
      </c>
      <c r="N1" s="29" t="s">
        <v>338</v>
      </c>
      <c r="O1" s="29" t="s">
        <v>339</v>
      </c>
      <c r="P1" s="29" t="s">
        <v>340</v>
      </c>
      <c r="Q1" s="29" t="s">
        <v>341</v>
      </c>
      <c r="R1" s="29" t="s">
        <v>342</v>
      </c>
      <c r="S1" s="29" t="s">
        <v>343</v>
      </c>
      <c r="T1" s="29" t="s">
        <v>344</v>
      </c>
      <c r="U1" s="29" t="s">
        <v>345</v>
      </c>
      <c r="V1" s="29" t="s">
        <v>346</v>
      </c>
      <c r="W1" s="29" t="s">
        <v>347</v>
      </c>
      <c r="X1" s="29" t="s">
        <v>348</v>
      </c>
      <c r="Y1" s="29" t="s">
        <v>349</v>
      </c>
      <c r="Z1" s="29" t="s">
        <v>350</v>
      </c>
      <c r="AA1" s="29" t="s">
        <v>351</v>
      </c>
      <c r="AB1" s="29" t="s">
        <v>352</v>
      </c>
      <c r="AC1" s="29" t="s">
        <v>353</v>
      </c>
      <c r="AD1" s="29" t="s">
        <v>354</v>
      </c>
      <c r="AE1" s="29" t="s">
        <v>355</v>
      </c>
      <c r="AF1" s="29" t="s">
        <v>356</v>
      </c>
      <c r="AG1" s="29" t="s">
        <v>357</v>
      </c>
      <c r="AH1" s="29" t="s">
        <v>279</v>
      </c>
      <c r="AI1" s="31" t="s">
        <v>207</v>
      </c>
    </row>
    <row r="2" spans="1:35" x14ac:dyDescent="0.25">
      <c r="A2" t="s">
        <v>184</v>
      </c>
      <c r="B2" t="s">
        <v>116</v>
      </c>
      <c r="C2" t="s">
        <v>128</v>
      </c>
      <c r="D2" t="s">
        <v>142</v>
      </c>
      <c r="E2" s="33">
        <v>35.455555555555556</v>
      </c>
      <c r="F2" s="33">
        <v>5.6888888888888891</v>
      </c>
      <c r="G2" s="33">
        <v>1.1888888888888889</v>
      </c>
      <c r="H2" s="33">
        <v>0</v>
      </c>
      <c r="I2" s="33">
        <v>2.5333333333333332</v>
      </c>
      <c r="J2" s="33">
        <v>0</v>
      </c>
      <c r="K2" s="33">
        <v>0</v>
      </c>
      <c r="L2" s="33">
        <v>1.3699999999999999</v>
      </c>
      <c r="M2" s="33">
        <v>1.8666666666666668E-2</v>
      </c>
      <c r="N2" s="33">
        <v>0</v>
      </c>
      <c r="O2" s="33">
        <v>5.2648072704481353E-4</v>
      </c>
      <c r="P2" s="33">
        <v>0</v>
      </c>
      <c r="Q2" s="33">
        <v>0</v>
      </c>
      <c r="R2" s="33">
        <v>0</v>
      </c>
      <c r="S2" s="33">
        <v>11.039111111111104</v>
      </c>
      <c r="T2" s="33">
        <v>9.2927777777777774</v>
      </c>
      <c r="U2" s="33">
        <v>0</v>
      </c>
      <c r="V2" s="33">
        <v>0.57344719523660281</v>
      </c>
      <c r="W2" s="33">
        <v>16.363777777777777</v>
      </c>
      <c r="X2" s="33">
        <v>9.697111111111111</v>
      </c>
      <c r="Y2" s="33">
        <v>0</v>
      </c>
      <c r="Z2" s="33">
        <v>0.73502977123158886</v>
      </c>
      <c r="AA2" s="33">
        <v>0</v>
      </c>
      <c r="AB2" s="33">
        <v>0</v>
      </c>
      <c r="AC2" s="33">
        <v>0</v>
      </c>
      <c r="AD2" s="33">
        <v>0</v>
      </c>
      <c r="AE2" s="33">
        <v>0</v>
      </c>
      <c r="AF2" s="33">
        <v>0</v>
      </c>
      <c r="AG2" s="33">
        <v>0</v>
      </c>
      <c r="AH2" t="s">
        <v>55</v>
      </c>
      <c r="AI2" s="34">
        <v>9</v>
      </c>
    </row>
    <row r="3" spans="1:35" x14ac:dyDescent="0.25">
      <c r="A3" t="s">
        <v>184</v>
      </c>
      <c r="B3" t="s">
        <v>106</v>
      </c>
      <c r="C3" t="s">
        <v>128</v>
      </c>
      <c r="D3" t="s">
        <v>142</v>
      </c>
      <c r="E3" s="33">
        <v>35</v>
      </c>
      <c r="F3" s="33">
        <v>5.6888888888888891</v>
      </c>
      <c r="G3" s="33">
        <v>3.6555555555555554</v>
      </c>
      <c r="H3" s="33">
        <v>0</v>
      </c>
      <c r="I3" s="33">
        <v>2.3888888888888888</v>
      </c>
      <c r="J3" s="33">
        <v>0</v>
      </c>
      <c r="K3" s="33">
        <v>0</v>
      </c>
      <c r="L3" s="33">
        <v>1.3053333333333332</v>
      </c>
      <c r="M3" s="33">
        <v>5.3111111111111102E-2</v>
      </c>
      <c r="N3" s="33">
        <v>0</v>
      </c>
      <c r="O3" s="33">
        <v>1.5174603174603171E-3</v>
      </c>
      <c r="P3" s="33">
        <v>0</v>
      </c>
      <c r="Q3" s="33">
        <v>0</v>
      </c>
      <c r="R3" s="33">
        <v>0</v>
      </c>
      <c r="S3" s="33">
        <v>15.020222222222227</v>
      </c>
      <c r="T3" s="33">
        <v>5.3754444444444438</v>
      </c>
      <c r="U3" s="33">
        <v>0</v>
      </c>
      <c r="V3" s="33">
        <v>0.58273333333333344</v>
      </c>
      <c r="W3" s="33">
        <v>14.287555555555549</v>
      </c>
      <c r="X3" s="33">
        <v>16.117888888888888</v>
      </c>
      <c r="Y3" s="33">
        <v>2.3333333333333335</v>
      </c>
      <c r="Z3" s="33">
        <v>0.93539365079365056</v>
      </c>
      <c r="AA3" s="33">
        <v>0</v>
      </c>
      <c r="AB3" s="33">
        <v>0</v>
      </c>
      <c r="AC3" s="33">
        <v>0</v>
      </c>
      <c r="AD3" s="33">
        <v>0</v>
      </c>
      <c r="AE3" s="33">
        <v>0</v>
      </c>
      <c r="AF3" s="33">
        <v>0</v>
      </c>
      <c r="AG3" s="33">
        <v>0</v>
      </c>
      <c r="AH3" t="s">
        <v>45</v>
      </c>
      <c r="AI3" s="34">
        <v>9</v>
      </c>
    </row>
    <row r="4" spans="1:35" x14ac:dyDescent="0.25">
      <c r="A4" t="s">
        <v>184</v>
      </c>
      <c r="B4" t="s">
        <v>120</v>
      </c>
      <c r="C4" t="s">
        <v>128</v>
      </c>
      <c r="D4" t="s">
        <v>142</v>
      </c>
      <c r="E4" s="33">
        <v>35.822222222222223</v>
      </c>
      <c r="F4" s="33">
        <v>5.6888888888888891</v>
      </c>
      <c r="G4" s="33">
        <v>1.4444444444444444</v>
      </c>
      <c r="H4" s="33">
        <v>0</v>
      </c>
      <c r="I4" s="33">
        <v>2.2777777777777777</v>
      </c>
      <c r="J4" s="33">
        <v>0</v>
      </c>
      <c r="K4" s="33">
        <v>0</v>
      </c>
      <c r="L4" s="33">
        <v>0.90777777777777802</v>
      </c>
      <c r="M4" s="33">
        <v>0</v>
      </c>
      <c r="N4" s="33">
        <v>0</v>
      </c>
      <c r="O4" s="33">
        <v>0</v>
      </c>
      <c r="P4" s="33">
        <v>0</v>
      </c>
      <c r="Q4" s="33">
        <v>0</v>
      </c>
      <c r="R4" s="33">
        <v>0</v>
      </c>
      <c r="S4" s="33">
        <v>9.0073333333333316</v>
      </c>
      <c r="T4" s="33">
        <v>7.683555555555559</v>
      </c>
      <c r="U4" s="33">
        <v>0</v>
      </c>
      <c r="V4" s="33">
        <v>0.46593672456575691</v>
      </c>
      <c r="W4" s="33">
        <v>9.6767777777777795</v>
      </c>
      <c r="X4" s="33">
        <v>18.177777777777784</v>
      </c>
      <c r="Y4" s="33">
        <v>1.6666666666666667</v>
      </c>
      <c r="Z4" s="33">
        <v>0.82410359801488864</v>
      </c>
      <c r="AA4" s="33">
        <v>0</v>
      </c>
      <c r="AB4" s="33">
        <v>0</v>
      </c>
      <c r="AC4" s="33">
        <v>0</v>
      </c>
      <c r="AD4" s="33">
        <v>0</v>
      </c>
      <c r="AE4" s="33">
        <v>0</v>
      </c>
      <c r="AF4" s="33">
        <v>0</v>
      </c>
      <c r="AG4" s="33">
        <v>0.57777777777777772</v>
      </c>
      <c r="AH4" t="s">
        <v>59</v>
      </c>
      <c r="AI4" s="34">
        <v>9</v>
      </c>
    </row>
    <row r="5" spans="1:35" x14ac:dyDescent="0.25">
      <c r="A5" t="s">
        <v>184</v>
      </c>
      <c r="B5" t="s">
        <v>111</v>
      </c>
      <c r="C5" t="s">
        <v>130</v>
      </c>
      <c r="D5" t="s">
        <v>149</v>
      </c>
      <c r="E5" s="33">
        <v>41.7</v>
      </c>
      <c r="F5" s="33">
        <v>5.9333333333333336</v>
      </c>
      <c r="G5" s="33">
        <v>0</v>
      </c>
      <c r="H5" s="33">
        <v>0</v>
      </c>
      <c r="I5" s="33">
        <v>0</v>
      </c>
      <c r="J5" s="33">
        <v>0</v>
      </c>
      <c r="K5" s="33">
        <v>0</v>
      </c>
      <c r="L5" s="33">
        <v>3.3668888888888886</v>
      </c>
      <c r="M5" s="33">
        <v>0.10966666666666668</v>
      </c>
      <c r="N5" s="33">
        <v>0</v>
      </c>
      <c r="O5" s="33">
        <v>2.6298960831334932E-3</v>
      </c>
      <c r="P5" s="33">
        <v>0</v>
      </c>
      <c r="Q5" s="33">
        <v>0</v>
      </c>
      <c r="R5" s="33">
        <v>0</v>
      </c>
      <c r="S5" s="33">
        <v>12.278777777777776</v>
      </c>
      <c r="T5" s="33">
        <v>20.652222222222221</v>
      </c>
      <c r="U5" s="33">
        <v>0</v>
      </c>
      <c r="V5" s="33">
        <v>0.78971223021582726</v>
      </c>
      <c r="W5" s="33">
        <v>22.065111111111104</v>
      </c>
      <c r="X5" s="33">
        <v>13.233444444444444</v>
      </c>
      <c r="Y5" s="33">
        <v>0</v>
      </c>
      <c r="Z5" s="33">
        <v>0.84648814281907792</v>
      </c>
      <c r="AA5" s="33">
        <v>0</v>
      </c>
      <c r="AB5" s="33">
        <v>0</v>
      </c>
      <c r="AC5" s="33">
        <v>0</v>
      </c>
      <c r="AD5" s="33">
        <v>0</v>
      </c>
      <c r="AE5" s="33">
        <v>0</v>
      </c>
      <c r="AF5" s="33">
        <v>0</v>
      </c>
      <c r="AG5" s="33">
        <v>0</v>
      </c>
      <c r="AH5" t="s">
        <v>50</v>
      </c>
      <c r="AI5" s="34">
        <v>9</v>
      </c>
    </row>
    <row r="6" spans="1:35" x14ac:dyDescent="0.25">
      <c r="A6" t="s">
        <v>184</v>
      </c>
      <c r="B6" t="s">
        <v>107</v>
      </c>
      <c r="C6" t="s">
        <v>128</v>
      </c>
      <c r="D6" t="s">
        <v>142</v>
      </c>
      <c r="E6" s="33">
        <v>36.222222222222221</v>
      </c>
      <c r="F6" s="33">
        <v>5.9333333333333336</v>
      </c>
      <c r="G6" s="33">
        <v>0</v>
      </c>
      <c r="H6" s="33">
        <v>0</v>
      </c>
      <c r="I6" s="33">
        <v>0</v>
      </c>
      <c r="J6" s="33">
        <v>0</v>
      </c>
      <c r="K6" s="33">
        <v>0</v>
      </c>
      <c r="L6" s="33">
        <v>5.0986666666666673</v>
      </c>
      <c r="M6" s="33">
        <v>1.0366666666666664</v>
      </c>
      <c r="N6" s="33">
        <v>0</v>
      </c>
      <c r="O6" s="33">
        <v>2.8619631901840484E-2</v>
      </c>
      <c r="P6" s="33">
        <v>0</v>
      </c>
      <c r="Q6" s="33">
        <v>0</v>
      </c>
      <c r="R6" s="33">
        <v>0</v>
      </c>
      <c r="S6" s="33">
        <v>17.856222222222225</v>
      </c>
      <c r="T6" s="33">
        <v>1.3580000000000001</v>
      </c>
      <c r="U6" s="33">
        <v>0</v>
      </c>
      <c r="V6" s="33">
        <v>0.53045398773006147</v>
      </c>
      <c r="W6" s="33">
        <v>14.493999999999998</v>
      </c>
      <c r="X6" s="33">
        <v>11.591555555555553</v>
      </c>
      <c r="Y6" s="33">
        <v>0.33333333333333331</v>
      </c>
      <c r="Z6" s="33">
        <v>0.72935582822085876</v>
      </c>
      <c r="AA6" s="33">
        <v>0</v>
      </c>
      <c r="AB6" s="33">
        <v>0</v>
      </c>
      <c r="AC6" s="33">
        <v>0</v>
      </c>
      <c r="AD6" s="33">
        <v>0</v>
      </c>
      <c r="AE6" s="33">
        <v>0</v>
      </c>
      <c r="AF6" s="33">
        <v>0</v>
      </c>
      <c r="AG6" s="33">
        <v>0</v>
      </c>
      <c r="AH6" t="s">
        <v>46</v>
      </c>
      <c r="AI6" s="34">
        <v>9</v>
      </c>
    </row>
    <row r="7" spans="1:35" x14ac:dyDescent="0.25">
      <c r="A7" t="s">
        <v>184</v>
      </c>
      <c r="B7" t="s">
        <v>95</v>
      </c>
      <c r="C7" t="s">
        <v>130</v>
      </c>
      <c r="D7" t="s">
        <v>149</v>
      </c>
      <c r="E7" s="33">
        <v>141.12222222222223</v>
      </c>
      <c r="F7" s="33">
        <v>8.5333333333333332</v>
      </c>
      <c r="G7" s="33">
        <v>2.2222222222222223</v>
      </c>
      <c r="H7" s="33">
        <v>0.8666666666666667</v>
      </c>
      <c r="I7" s="33">
        <v>2.3777777777777778</v>
      </c>
      <c r="J7" s="33">
        <v>0</v>
      </c>
      <c r="K7" s="33">
        <v>0</v>
      </c>
      <c r="L7" s="33">
        <v>14.17922222222222</v>
      </c>
      <c r="M7" s="33">
        <v>16.177777777777777</v>
      </c>
      <c r="N7" s="33">
        <v>4.8527777777777796</v>
      </c>
      <c r="O7" s="33">
        <v>0.14902369892134479</v>
      </c>
      <c r="P7" s="33">
        <v>5.7640000000000002</v>
      </c>
      <c r="Q7" s="33">
        <v>5.5049999999999999</v>
      </c>
      <c r="R7" s="33">
        <v>7.9852767498622149E-2</v>
      </c>
      <c r="S7" s="33">
        <v>9.1409999999999982</v>
      </c>
      <c r="T7" s="33">
        <v>9.4307777777777755</v>
      </c>
      <c r="U7" s="33">
        <v>0</v>
      </c>
      <c r="V7" s="33">
        <v>0.13160066136524681</v>
      </c>
      <c r="W7" s="33">
        <v>7.4695555555555568</v>
      </c>
      <c r="X7" s="33">
        <v>9.6124444444444475</v>
      </c>
      <c r="Y7" s="33">
        <v>0</v>
      </c>
      <c r="Z7" s="33">
        <v>0.12104401228249746</v>
      </c>
      <c r="AA7" s="33">
        <v>0</v>
      </c>
      <c r="AB7" s="33">
        <v>0</v>
      </c>
      <c r="AC7" s="33">
        <v>0</v>
      </c>
      <c r="AD7" s="33">
        <v>0</v>
      </c>
      <c r="AE7" s="33">
        <v>0</v>
      </c>
      <c r="AF7" s="33">
        <v>0</v>
      </c>
      <c r="AG7" s="33">
        <v>0</v>
      </c>
      <c r="AH7" t="s">
        <v>33</v>
      </c>
      <c r="AI7" s="34">
        <v>9</v>
      </c>
    </row>
    <row r="8" spans="1:35" x14ac:dyDescent="0.25">
      <c r="A8" t="s">
        <v>184</v>
      </c>
      <c r="B8" t="s">
        <v>85</v>
      </c>
      <c r="C8" t="s">
        <v>136</v>
      </c>
      <c r="D8" t="s">
        <v>152</v>
      </c>
      <c r="E8" s="33">
        <v>23.088888888888889</v>
      </c>
      <c r="F8" s="33">
        <v>5.2444444444444445</v>
      </c>
      <c r="G8" s="33">
        <v>0.84444444444444444</v>
      </c>
      <c r="H8" s="33">
        <v>2.9666666666666668</v>
      </c>
      <c r="I8" s="33">
        <v>0.75555555555555554</v>
      </c>
      <c r="J8" s="33">
        <v>0</v>
      </c>
      <c r="K8" s="33">
        <v>0</v>
      </c>
      <c r="L8" s="33">
        <v>0</v>
      </c>
      <c r="M8" s="33">
        <v>1.1888888888888889</v>
      </c>
      <c r="N8" s="33">
        <v>0</v>
      </c>
      <c r="O8" s="33">
        <v>5.1491819056785369E-2</v>
      </c>
      <c r="P8" s="33">
        <v>5.2222222222222223</v>
      </c>
      <c r="Q8" s="33">
        <v>5.8111111111111109</v>
      </c>
      <c r="R8" s="33">
        <v>0.47786333012512033</v>
      </c>
      <c r="S8" s="33">
        <v>0</v>
      </c>
      <c r="T8" s="33">
        <v>0</v>
      </c>
      <c r="U8" s="33">
        <v>0</v>
      </c>
      <c r="V8" s="33">
        <v>0</v>
      </c>
      <c r="W8" s="33">
        <v>4.7111111111111112</v>
      </c>
      <c r="X8" s="33">
        <v>0</v>
      </c>
      <c r="Y8" s="33">
        <v>0</v>
      </c>
      <c r="Z8" s="33">
        <v>0.20404234841193455</v>
      </c>
      <c r="AA8" s="33">
        <v>0</v>
      </c>
      <c r="AB8" s="33">
        <v>0</v>
      </c>
      <c r="AC8" s="33">
        <v>0</v>
      </c>
      <c r="AD8" s="33">
        <v>0</v>
      </c>
      <c r="AE8" s="33">
        <v>0</v>
      </c>
      <c r="AF8" s="33">
        <v>0</v>
      </c>
      <c r="AG8" s="33">
        <v>0</v>
      </c>
      <c r="AH8" t="s">
        <v>23</v>
      </c>
      <c r="AI8" s="34">
        <v>9</v>
      </c>
    </row>
    <row r="9" spans="1:35" x14ac:dyDescent="0.25">
      <c r="A9" t="s">
        <v>184</v>
      </c>
      <c r="B9" t="s">
        <v>81</v>
      </c>
      <c r="C9" t="s">
        <v>135</v>
      </c>
      <c r="D9" t="s">
        <v>142</v>
      </c>
      <c r="E9" s="33">
        <v>31.233333333333334</v>
      </c>
      <c r="F9" s="33">
        <v>0</v>
      </c>
      <c r="G9" s="33">
        <v>0</v>
      </c>
      <c r="H9" s="33">
        <v>0</v>
      </c>
      <c r="I9" s="33">
        <v>1.7666666666666666</v>
      </c>
      <c r="J9" s="33">
        <v>0</v>
      </c>
      <c r="K9" s="33">
        <v>0</v>
      </c>
      <c r="L9" s="33">
        <v>0</v>
      </c>
      <c r="M9" s="33">
        <v>5.7422222222222228</v>
      </c>
      <c r="N9" s="33">
        <v>0</v>
      </c>
      <c r="O9" s="33">
        <v>0.18384916399857704</v>
      </c>
      <c r="P9" s="33">
        <v>5.3444444444444441</v>
      </c>
      <c r="Q9" s="33">
        <v>0</v>
      </c>
      <c r="R9" s="33">
        <v>0.1711134827463536</v>
      </c>
      <c r="S9" s="33">
        <v>0</v>
      </c>
      <c r="T9" s="33">
        <v>0</v>
      </c>
      <c r="U9" s="33">
        <v>0</v>
      </c>
      <c r="V9" s="33">
        <v>0</v>
      </c>
      <c r="W9" s="33">
        <v>0</v>
      </c>
      <c r="X9" s="33">
        <v>0</v>
      </c>
      <c r="Y9" s="33">
        <v>0</v>
      </c>
      <c r="Z9" s="33">
        <v>0</v>
      </c>
      <c r="AA9" s="33">
        <v>0</v>
      </c>
      <c r="AB9" s="33">
        <v>0</v>
      </c>
      <c r="AC9" s="33">
        <v>0</v>
      </c>
      <c r="AD9" s="33">
        <v>0</v>
      </c>
      <c r="AE9" s="33">
        <v>0</v>
      </c>
      <c r="AF9" s="33">
        <v>0</v>
      </c>
      <c r="AG9" s="33">
        <v>0</v>
      </c>
      <c r="AH9" t="s">
        <v>19</v>
      </c>
      <c r="AI9" s="34">
        <v>9</v>
      </c>
    </row>
    <row r="10" spans="1:35" x14ac:dyDescent="0.25">
      <c r="A10" t="s">
        <v>184</v>
      </c>
      <c r="B10" t="s">
        <v>108</v>
      </c>
      <c r="C10" t="s">
        <v>128</v>
      </c>
      <c r="D10" t="s">
        <v>142</v>
      </c>
      <c r="E10" s="33">
        <v>112.26666666666667</v>
      </c>
      <c r="F10" s="33">
        <v>4.2666666666666666</v>
      </c>
      <c r="G10" s="33">
        <v>3.9</v>
      </c>
      <c r="H10" s="33">
        <v>0.59166666666666667</v>
      </c>
      <c r="I10" s="33">
        <v>6.5888888888888886</v>
      </c>
      <c r="J10" s="33">
        <v>0</v>
      </c>
      <c r="K10" s="33">
        <v>0.35555555555555557</v>
      </c>
      <c r="L10" s="33">
        <v>7.9705555555555545</v>
      </c>
      <c r="M10" s="33">
        <v>1.5306666666666666</v>
      </c>
      <c r="N10" s="33">
        <v>6.5756666666666685</v>
      </c>
      <c r="O10" s="33">
        <v>7.2206057007125915E-2</v>
      </c>
      <c r="P10" s="33">
        <v>5.7778888888888886</v>
      </c>
      <c r="Q10" s="33">
        <v>11.878333333333337</v>
      </c>
      <c r="R10" s="33">
        <v>0.15727038796516235</v>
      </c>
      <c r="S10" s="33">
        <v>18.592222222222222</v>
      </c>
      <c r="T10" s="33">
        <v>15.045666666666664</v>
      </c>
      <c r="U10" s="33">
        <v>0</v>
      </c>
      <c r="V10" s="33">
        <v>0.29962490102929534</v>
      </c>
      <c r="W10" s="33">
        <v>22.251555555555555</v>
      </c>
      <c r="X10" s="33">
        <v>15.711111111111114</v>
      </c>
      <c r="Y10" s="33">
        <v>0</v>
      </c>
      <c r="Z10" s="33">
        <v>0.33814726840855108</v>
      </c>
      <c r="AA10" s="33">
        <v>1.9777777777777779</v>
      </c>
      <c r="AB10" s="33">
        <v>0</v>
      </c>
      <c r="AC10" s="33">
        <v>0</v>
      </c>
      <c r="AD10" s="33">
        <v>0</v>
      </c>
      <c r="AE10" s="33">
        <v>0</v>
      </c>
      <c r="AF10" s="33">
        <v>0</v>
      </c>
      <c r="AG10" s="33">
        <v>0</v>
      </c>
      <c r="AH10" t="s">
        <v>47</v>
      </c>
      <c r="AI10" s="34">
        <v>9</v>
      </c>
    </row>
    <row r="11" spans="1:35" x14ac:dyDescent="0.25">
      <c r="A11" t="s">
        <v>184</v>
      </c>
      <c r="B11" t="s">
        <v>117</v>
      </c>
      <c r="C11" t="s">
        <v>130</v>
      </c>
      <c r="D11" t="s">
        <v>149</v>
      </c>
      <c r="E11" s="33">
        <v>23.955555555555556</v>
      </c>
      <c r="F11" s="33">
        <v>5.6888888888888891</v>
      </c>
      <c r="G11" s="33">
        <v>0</v>
      </c>
      <c r="H11" s="33">
        <v>0</v>
      </c>
      <c r="I11" s="33">
        <v>0</v>
      </c>
      <c r="J11" s="33">
        <v>0</v>
      </c>
      <c r="K11" s="33">
        <v>0</v>
      </c>
      <c r="L11" s="33">
        <v>3.004666666666667</v>
      </c>
      <c r="M11" s="33">
        <v>0</v>
      </c>
      <c r="N11" s="33">
        <v>0</v>
      </c>
      <c r="O11" s="33">
        <v>0</v>
      </c>
      <c r="P11" s="33">
        <v>0</v>
      </c>
      <c r="Q11" s="33">
        <v>0</v>
      </c>
      <c r="R11" s="33">
        <v>0</v>
      </c>
      <c r="S11" s="33">
        <v>5.2297777777777776</v>
      </c>
      <c r="T11" s="33">
        <v>1.7113333333333327</v>
      </c>
      <c r="U11" s="33">
        <v>0</v>
      </c>
      <c r="V11" s="33">
        <v>0.28974953617810761</v>
      </c>
      <c r="W11" s="33">
        <v>5.8791111111111123</v>
      </c>
      <c r="X11" s="33">
        <v>0</v>
      </c>
      <c r="Y11" s="33">
        <v>0</v>
      </c>
      <c r="Z11" s="33">
        <v>0.24541743970315405</v>
      </c>
      <c r="AA11" s="33">
        <v>0</v>
      </c>
      <c r="AB11" s="33">
        <v>0</v>
      </c>
      <c r="AC11" s="33">
        <v>0</v>
      </c>
      <c r="AD11" s="33">
        <v>0</v>
      </c>
      <c r="AE11" s="33">
        <v>9.8222222222222229</v>
      </c>
      <c r="AF11" s="33">
        <v>0</v>
      </c>
      <c r="AG11" s="33">
        <v>0</v>
      </c>
      <c r="AH11" t="s">
        <v>56</v>
      </c>
      <c r="AI11" s="34">
        <v>9</v>
      </c>
    </row>
    <row r="12" spans="1:35" x14ac:dyDescent="0.25">
      <c r="A12" t="s">
        <v>184</v>
      </c>
      <c r="B12" t="s">
        <v>70</v>
      </c>
      <c r="C12" t="s">
        <v>125</v>
      </c>
      <c r="D12" t="s">
        <v>150</v>
      </c>
      <c r="E12" s="33">
        <v>49.81111111111111</v>
      </c>
      <c r="F12" s="33">
        <v>5.5111111111111111</v>
      </c>
      <c r="G12" s="33">
        <v>0</v>
      </c>
      <c r="H12" s="33">
        <v>0.24200000000000002</v>
      </c>
      <c r="I12" s="33">
        <v>0</v>
      </c>
      <c r="J12" s="33">
        <v>0</v>
      </c>
      <c r="K12" s="33">
        <v>0</v>
      </c>
      <c r="L12" s="33">
        <v>2.7712222222222223</v>
      </c>
      <c r="M12" s="33">
        <v>0.97777777777777775</v>
      </c>
      <c r="N12" s="33">
        <v>0</v>
      </c>
      <c r="O12" s="33">
        <v>1.9629712246263663E-2</v>
      </c>
      <c r="P12" s="33">
        <v>5.322222222222222</v>
      </c>
      <c r="Q12" s="33">
        <v>5.8618888888888847</v>
      </c>
      <c r="R12" s="33">
        <v>0.22453044836047284</v>
      </c>
      <c r="S12" s="33">
        <v>5.0578888888888889</v>
      </c>
      <c r="T12" s="33">
        <v>3.7002222222222234</v>
      </c>
      <c r="U12" s="33">
        <v>0</v>
      </c>
      <c r="V12" s="33">
        <v>0.17582645549855011</v>
      </c>
      <c r="W12" s="33">
        <v>4.1657777777777767</v>
      </c>
      <c r="X12" s="33">
        <v>3.9662222222222208</v>
      </c>
      <c r="Y12" s="33">
        <v>0.4</v>
      </c>
      <c r="Z12" s="33">
        <v>0.17128708454160158</v>
      </c>
      <c r="AA12" s="33">
        <v>0</v>
      </c>
      <c r="AB12" s="33">
        <v>0</v>
      </c>
      <c r="AC12" s="33">
        <v>0</v>
      </c>
      <c r="AD12" s="33">
        <v>0</v>
      </c>
      <c r="AE12" s="33">
        <v>0</v>
      </c>
      <c r="AF12" s="33">
        <v>0</v>
      </c>
      <c r="AG12" s="33">
        <v>0</v>
      </c>
      <c r="AH12" t="s">
        <v>8</v>
      </c>
      <c r="AI12" s="34">
        <v>9</v>
      </c>
    </row>
    <row r="13" spans="1:35" x14ac:dyDescent="0.25">
      <c r="A13" t="s">
        <v>184</v>
      </c>
      <c r="B13" t="s">
        <v>118</v>
      </c>
      <c r="C13" t="s">
        <v>125</v>
      </c>
      <c r="D13" t="s">
        <v>150</v>
      </c>
      <c r="E13" s="33">
        <v>56.18888888888889</v>
      </c>
      <c r="F13" s="33">
        <v>6.0777777777777775</v>
      </c>
      <c r="G13" s="33">
        <v>1.0333333333333334</v>
      </c>
      <c r="H13" s="33">
        <v>0</v>
      </c>
      <c r="I13" s="33">
        <v>5.4444444444444446</v>
      </c>
      <c r="J13" s="33">
        <v>0</v>
      </c>
      <c r="K13" s="33">
        <v>0</v>
      </c>
      <c r="L13" s="33">
        <v>8.8405555555555519</v>
      </c>
      <c r="M13" s="33">
        <v>0</v>
      </c>
      <c r="N13" s="33">
        <v>3.2744444444444452</v>
      </c>
      <c r="O13" s="33">
        <v>5.8275657504449289E-2</v>
      </c>
      <c r="P13" s="33">
        <v>3.986333333333334</v>
      </c>
      <c r="Q13" s="33">
        <v>2.6356666666666664</v>
      </c>
      <c r="R13" s="33">
        <v>0.11785248170852283</v>
      </c>
      <c r="S13" s="33">
        <v>9.6458888888888872</v>
      </c>
      <c r="T13" s="33">
        <v>15.111444444444441</v>
      </c>
      <c r="U13" s="33">
        <v>0</v>
      </c>
      <c r="V13" s="33">
        <v>0.44060905675301554</v>
      </c>
      <c r="W13" s="33">
        <v>9.1632222222222186</v>
      </c>
      <c r="X13" s="33">
        <v>16.881888888888891</v>
      </c>
      <c r="Y13" s="33">
        <v>0</v>
      </c>
      <c r="Z13" s="33">
        <v>0.46352778327071387</v>
      </c>
      <c r="AA13" s="33">
        <v>0</v>
      </c>
      <c r="AB13" s="33">
        <v>0</v>
      </c>
      <c r="AC13" s="33">
        <v>0</v>
      </c>
      <c r="AD13" s="33">
        <v>0</v>
      </c>
      <c r="AE13" s="33">
        <v>0</v>
      </c>
      <c r="AF13" s="33">
        <v>0</v>
      </c>
      <c r="AG13" s="33">
        <v>0</v>
      </c>
      <c r="AH13" t="s">
        <v>57</v>
      </c>
      <c r="AI13" s="34">
        <v>9</v>
      </c>
    </row>
    <row r="14" spans="1:35" x14ac:dyDescent="0.25">
      <c r="A14" t="s">
        <v>184</v>
      </c>
      <c r="B14" t="s">
        <v>84</v>
      </c>
      <c r="C14" t="s">
        <v>123</v>
      </c>
      <c r="D14" t="s">
        <v>142</v>
      </c>
      <c r="E14" s="33">
        <v>84.688888888888883</v>
      </c>
      <c r="F14" s="33">
        <v>5.6</v>
      </c>
      <c r="G14" s="33">
        <v>0.74444444444444446</v>
      </c>
      <c r="H14" s="33">
        <v>0.43055555555555558</v>
      </c>
      <c r="I14" s="33">
        <v>4.9444444444444446</v>
      </c>
      <c r="J14" s="33">
        <v>0</v>
      </c>
      <c r="K14" s="33">
        <v>0</v>
      </c>
      <c r="L14" s="33">
        <v>4.7946666666666662</v>
      </c>
      <c r="M14" s="33">
        <v>0</v>
      </c>
      <c r="N14" s="33">
        <v>6.6087777777777799</v>
      </c>
      <c r="O14" s="33">
        <v>7.8035948569929181E-2</v>
      </c>
      <c r="P14" s="33">
        <v>4.5485555555555557</v>
      </c>
      <c r="Q14" s="33">
        <v>5.3504444444444443</v>
      </c>
      <c r="R14" s="33">
        <v>0.1168866439254789</v>
      </c>
      <c r="S14" s="33">
        <v>4.4422222222222221</v>
      </c>
      <c r="T14" s="33">
        <v>12.993000000000002</v>
      </c>
      <c r="U14" s="33">
        <v>0</v>
      </c>
      <c r="V14" s="33">
        <v>0.20587378640776702</v>
      </c>
      <c r="W14" s="33">
        <v>5.0615555555555556</v>
      </c>
      <c r="X14" s="33">
        <v>16.439222222222224</v>
      </c>
      <c r="Y14" s="33">
        <v>0</v>
      </c>
      <c r="Z14" s="33">
        <v>0.25387955917082133</v>
      </c>
      <c r="AA14" s="33">
        <v>0</v>
      </c>
      <c r="AB14" s="33">
        <v>0</v>
      </c>
      <c r="AC14" s="33">
        <v>0</v>
      </c>
      <c r="AD14" s="33">
        <v>0</v>
      </c>
      <c r="AE14" s="33">
        <v>47.9</v>
      </c>
      <c r="AF14" s="33">
        <v>0</v>
      </c>
      <c r="AG14" s="33">
        <v>0</v>
      </c>
      <c r="AH14" t="s">
        <v>22</v>
      </c>
      <c r="AI14" s="34">
        <v>9</v>
      </c>
    </row>
    <row r="15" spans="1:35" x14ac:dyDescent="0.25">
      <c r="A15" t="s">
        <v>184</v>
      </c>
      <c r="B15" t="s">
        <v>77</v>
      </c>
      <c r="C15" t="s">
        <v>124</v>
      </c>
      <c r="D15" t="s">
        <v>142</v>
      </c>
      <c r="E15" s="33">
        <v>131.95555555555555</v>
      </c>
      <c r="F15" s="33">
        <v>46.022222222222226</v>
      </c>
      <c r="G15" s="33">
        <v>0.91111111111111109</v>
      </c>
      <c r="H15" s="33">
        <v>0.78055555555555556</v>
      </c>
      <c r="I15" s="33">
        <v>1.8444444444444446</v>
      </c>
      <c r="J15" s="33">
        <v>0</v>
      </c>
      <c r="K15" s="33">
        <v>0</v>
      </c>
      <c r="L15" s="33">
        <v>4.528888888888889</v>
      </c>
      <c r="M15" s="33">
        <v>9.7333333333333325</v>
      </c>
      <c r="N15" s="33">
        <v>0</v>
      </c>
      <c r="O15" s="33">
        <v>7.3762209498147518E-2</v>
      </c>
      <c r="P15" s="33">
        <v>6.5611111111111109</v>
      </c>
      <c r="Q15" s="33">
        <v>16.466666666666665</v>
      </c>
      <c r="R15" s="33">
        <v>0.17451162007409901</v>
      </c>
      <c r="S15" s="33">
        <v>8.9286666666666683</v>
      </c>
      <c r="T15" s="33">
        <v>15.097999999999997</v>
      </c>
      <c r="U15" s="33">
        <v>0</v>
      </c>
      <c r="V15" s="33">
        <v>0.18208150892556416</v>
      </c>
      <c r="W15" s="33">
        <v>13.184777777777777</v>
      </c>
      <c r="X15" s="33">
        <v>20.818555555555559</v>
      </c>
      <c r="Y15" s="33">
        <v>0</v>
      </c>
      <c r="Z15" s="33">
        <v>0.25768777366116541</v>
      </c>
      <c r="AA15" s="33">
        <v>0</v>
      </c>
      <c r="AB15" s="33">
        <v>0</v>
      </c>
      <c r="AC15" s="33">
        <v>0</v>
      </c>
      <c r="AD15" s="33">
        <v>107.68055555555556</v>
      </c>
      <c r="AE15" s="33">
        <v>0</v>
      </c>
      <c r="AF15" s="33">
        <v>0</v>
      </c>
      <c r="AG15" s="33">
        <v>0</v>
      </c>
      <c r="AH15" t="s">
        <v>15</v>
      </c>
      <c r="AI15" s="34">
        <v>9</v>
      </c>
    </row>
    <row r="16" spans="1:35" x14ac:dyDescent="0.25">
      <c r="A16" t="s">
        <v>184</v>
      </c>
      <c r="B16" t="s">
        <v>65</v>
      </c>
      <c r="C16" t="s">
        <v>128</v>
      </c>
      <c r="D16" t="s">
        <v>142</v>
      </c>
      <c r="E16" s="33">
        <v>117.75555555555556</v>
      </c>
      <c r="F16" s="33">
        <v>5.6888888888888891</v>
      </c>
      <c r="G16" s="33">
        <v>0</v>
      </c>
      <c r="H16" s="33">
        <v>0.65555555555555556</v>
      </c>
      <c r="I16" s="33">
        <v>0</v>
      </c>
      <c r="J16" s="33">
        <v>0</v>
      </c>
      <c r="K16" s="33">
        <v>0</v>
      </c>
      <c r="L16" s="33">
        <v>2.23</v>
      </c>
      <c r="M16" s="33">
        <v>10.747222222222222</v>
      </c>
      <c r="N16" s="33">
        <v>0</v>
      </c>
      <c r="O16" s="33">
        <v>9.1267220230232107E-2</v>
      </c>
      <c r="P16" s="33">
        <v>0</v>
      </c>
      <c r="Q16" s="33">
        <v>15.580555555555556</v>
      </c>
      <c r="R16" s="33">
        <v>0.13231270050953009</v>
      </c>
      <c r="S16" s="33">
        <v>1.7463333333333333</v>
      </c>
      <c r="T16" s="33">
        <v>6.1204444444444448</v>
      </c>
      <c r="U16" s="33">
        <v>0</v>
      </c>
      <c r="V16" s="33">
        <v>6.6806001132289114E-2</v>
      </c>
      <c r="W16" s="33">
        <v>1.7538888888888891</v>
      </c>
      <c r="X16" s="33">
        <v>7.9961111111111105</v>
      </c>
      <c r="Y16" s="33">
        <v>0</v>
      </c>
      <c r="Z16" s="33">
        <v>8.2798641253066615E-2</v>
      </c>
      <c r="AA16" s="33">
        <v>0</v>
      </c>
      <c r="AB16" s="33">
        <v>0</v>
      </c>
      <c r="AC16" s="33">
        <v>0</v>
      </c>
      <c r="AD16" s="33">
        <v>0</v>
      </c>
      <c r="AE16" s="33">
        <v>0</v>
      </c>
      <c r="AF16" s="33">
        <v>0</v>
      </c>
      <c r="AG16" s="33">
        <v>0</v>
      </c>
      <c r="AH16" t="s">
        <v>3</v>
      </c>
      <c r="AI16" s="34">
        <v>9</v>
      </c>
    </row>
    <row r="17" spans="1:35" x14ac:dyDescent="0.25">
      <c r="A17" t="s">
        <v>184</v>
      </c>
      <c r="B17" t="s">
        <v>99</v>
      </c>
      <c r="C17" t="s">
        <v>140</v>
      </c>
      <c r="D17" t="s">
        <v>145</v>
      </c>
      <c r="E17" s="33">
        <v>32.366666666666667</v>
      </c>
      <c r="F17" s="33">
        <v>5.333333333333333</v>
      </c>
      <c r="G17" s="33">
        <v>0</v>
      </c>
      <c r="H17" s="33">
        <v>0</v>
      </c>
      <c r="I17" s="33">
        <v>0</v>
      </c>
      <c r="J17" s="33">
        <v>0</v>
      </c>
      <c r="K17" s="33">
        <v>0</v>
      </c>
      <c r="L17" s="33">
        <v>1.6058888888888885</v>
      </c>
      <c r="M17" s="33">
        <v>5.6805555555555554</v>
      </c>
      <c r="N17" s="33">
        <v>0</v>
      </c>
      <c r="O17" s="33">
        <v>0.17550635084105731</v>
      </c>
      <c r="P17" s="33">
        <v>3.5805555555555557</v>
      </c>
      <c r="Q17" s="33">
        <v>1.7222222222222223</v>
      </c>
      <c r="R17" s="33">
        <v>0.16383453484380364</v>
      </c>
      <c r="S17" s="33">
        <v>2.3668888888888895</v>
      </c>
      <c r="T17" s="33">
        <v>3.207777777777777</v>
      </c>
      <c r="U17" s="33">
        <v>0</v>
      </c>
      <c r="V17" s="33">
        <v>0.17223480947476827</v>
      </c>
      <c r="W17" s="33">
        <v>1.368222222222222</v>
      </c>
      <c r="X17" s="33">
        <v>5.169777777777778</v>
      </c>
      <c r="Y17" s="33">
        <v>0</v>
      </c>
      <c r="Z17" s="33">
        <v>0.20199794026776519</v>
      </c>
      <c r="AA17" s="33">
        <v>0</v>
      </c>
      <c r="AB17" s="33">
        <v>0</v>
      </c>
      <c r="AC17" s="33">
        <v>0</v>
      </c>
      <c r="AD17" s="33">
        <v>0</v>
      </c>
      <c r="AE17" s="33">
        <v>0</v>
      </c>
      <c r="AF17" s="33">
        <v>0</v>
      </c>
      <c r="AG17" s="33">
        <v>0</v>
      </c>
      <c r="AH17" t="s">
        <v>38</v>
      </c>
      <c r="AI17" s="34">
        <v>9</v>
      </c>
    </row>
    <row r="18" spans="1:35" x14ac:dyDescent="0.25">
      <c r="A18" t="s">
        <v>184</v>
      </c>
      <c r="B18" t="s">
        <v>72</v>
      </c>
      <c r="C18" t="s">
        <v>132</v>
      </c>
      <c r="D18" t="s">
        <v>143</v>
      </c>
      <c r="E18" s="33">
        <v>14.166666666666666</v>
      </c>
      <c r="F18" s="33">
        <v>0.67777777777777781</v>
      </c>
      <c r="G18" s="33">
        <v>0.14444444444444443</v>
      </c>
      <c r="H18" s="33">
        <v>0</v>
      </c>
      <c r="I18" s="33">
        <v>0</v>
      </c>
      <c r="J18" s="33">
        <v>0</v>
      </c>
      <c r="K18" s="33">
        <v>0</v>
      </c>
      <c r="L18" s="33">
        <v>0</v>
      </c>
      <c r="M18" s="33">
        <v>4.833333333333333</v>
      </c>
      <c r="N18" s="33">
        <v>0</v>
      </c>
      <c r="O18" s="33">
        <v>0.3411764705882353</v>
      </c>
      <c r="P18" s="33">
        <v>5.0944444444444441</v>
      </c>
      <c r="Q18" s="33">
        <v>0</v>
      </c>
      <c r="R18" s="33">
        <v>0.35960784313725491</v>
      </c>
      <c r="S18" s="33">
        <v>0</v>
      </c>
      <c r="T18" s="33">
        <v>0</v>
      </c>
      <c r="U18" s="33">
        <v>0</v>
      </c>
      <c r="V18" s="33">
        <v>0</v>
      </c>
      <c r="W18" s="33">
        <v>1.3888888888888888</v>
      </c>
      <c r="X18" s="33">
        <v>0.72222222222222221</v>
      </c>
      <c r="Y18" s="33">
        <v>0.6</v>
      </c>
      <c r="Z18" s="33">
        <v>0.19137254901960787</v>
      </c>
      <c r="AA18" s="33">
        <v>0</v>
      </c>
      <c r="AB18" s="33">
        <v>0</v>
      </c>
      <c r="AC18" s="33">
        <v>0</v>
      </c>
      <c r="AD18" s="33">
        <v>0</v>
      </c>
      <c r="AE18" s="33">
        <v>0</v>
      </c>
      <c r="AF18" s="33">
        <v>0</v>
      </c>
      <c r="AG18" s="33">
        <v>0</v>
      </c>
      <c r="AH18" t="s">
        <v>10</v>
      </c>
      <c r="AI18" s="34">
        <v>9</v>
      </c>
    </row>
    <row r="19" spans="1:35" x14ac:dyDescent="0.25">
      <c r="A19" t="s">
        <v>184</v>
      </c>
      <c r="B19" t="s">
        <v>71</v>
      </c>
      <c r="C19" t="s">
        <v>131</v>
      </c>
      <c r="D19" t="s">
        <v>144</v>
      </c>
      <c r="E19" s="33">
        <v>29.244444444444444</v>
      </c>
      <c r="F19" s="33">
        <v>0</v>
      </c>
      <c r="G19" s="33">
        <v>0.71111111111111114</v>
      </c>
      <c r="H19" s="33">
        <v>0</v>
      </c>
      <c r="I19" s="33">
        <v>0.83333333333333337</v>
      </c>
      <c r="J19" s="33">
        <v>0</v>
      </c>
      <c r="K19" s="33">
        <v>0</v>
      </c>
      <c r="L19" s="33">
        <v>0.77777777777777779</v>
      </c>
      <c r="M19" s="33">
        <v>0</v>
      </c>
      <c r="N19" s="33">
        <v>0</v>
      </c>
      <c r="O19" s="33">
        <v>0</v>
      </c>
      <c r="P19" s="33">
        <v>4.9777777777777779</v>
      </c>
      <c r="Q19" s="33">
        <v>0</v>
      </c>
      <c r="R19" s="33">
        <v>0.1702127659574468</v>
      </c>
      <c r="S19" s="33">
        <v>2.3333333333333335</v>
      </c>
      <c r="T19" s="33">
        <v>0</v>
      </c>
      <c r="U19" s="33">
        <v>0</v>
      </c>
      <c r="V19" s="33">
        <v>7.9787234042553196E-2</v>
      </c>
      <c r="W19" s="33">
        <v>0</v>
      </c>
      <c r="X19" s="33">
        <v>0</v>
      </c>
      <c r="Y19" s="33">
        <v>0</v>
      </c>
      <c r="Z19" s="33">
        <v>0</v>
      </c>
      <c r="AA19" s="33">
        <v>0</v>
      </c>
      <c r="AB19" s="33">
        <v>0</v>
      </c>
      <c r="AC19" s="33">
        <v>0</v>
      </c>
      <c r="AD19" s="33">
        <v>0</v>
      </c>
      <c r="AE19" s="33">
        <v>0</v>
      </c>
      <c r="AF19" s="33">
        <v>0</v>
      </c>
      <c r="AG19" s="33">
        <v>0</v>
      </c>
      <c r="AH19" t="s">
        <v>9</v>
      </c>
      <c r="AI19" s="34">
        <v>9</v>
      </c>
    </row>
    <row r="20" spans="1:35" x14ac:dyDescent="0.25">
      <c r="A20" t="s">
        <v>184</v>
      </c>
      <c r="B20" t="s">
        <v>79</v>
      </c>
      <c r="C20" t="s">
        <v>134</v>
      </c>
      <c r="D20" t="s">
        <v>149</v>
      </c>
      <c r="E20" s="33">
        <v>108.03333333333333</v>
      </c>
      <c r="F20" s="33">
        <v>5.0666666666666664</v>
      </c>
      <c r="G20" s="33">
        <v>0.8666666666666667</v>
      </c>
      <c r="H20" s="33">
        <v>0.34855555555555556</v>
      </c>
      <c r="I20" s="33">
        <v>5.2333333333333334</v>
      </c>
      <c r="J20" s="33">
        <v>0</v>
      </c>
      <c r="K20" s="33">
        <v>0</v>
      </c>
      <c r="L20" s="33">
        <v>5.4943333333333335</v>
      </c>
      <c r="M20" s="33">
        <v>9.8854444444444454</v>
      </c>
      <c r="N20" s="33">
        <v>5.2671111111111104</v>
      </c>
      <c r="O20" s="33">
        <v>0.1402581507765093</v>
      </c>
      <c r="P20" s="33">
        <v>5.2672222222222214</v>
      </c>
      <c r="Q20" s="33">
        <v>5.1358888888888874</v>
      </c>
      <c r="R20" s="33">
        <v>9.6295382083719003E-2</v>
      </c>
      <c r="S20" s="33">
        <v>3.9426666666666663</v>
      </c>
      <c r="T20" s="33">
        <v>15.202888888888891</v>
      </c>
      <c r="U20" s="33">
        <v>0</v>
      </c>
      <c r="V20" s="33">
        <v>0.17721896533991569</v>
      </c>
      <c r="W20" s="33">
        <v>6.3982222222222225</v>
      </c>
      <c r="X20" s="33">
        <v>13.895222222222221</v>
      </c>
      <c r="Y20" s="33">
        <v>0</v>
      </c>
      <c r="Z20" s="33">
        <v>0.18784428674277484</v>
      </c>
      <c r="AA20" s="33">
        <v>0</v>
      </c>
      <c r="AB20" s="33">
        <v>0</v>
      </c>
      <c r="AC20" s="33">
        <v>0</v>
      </c>
      <c r="AD20" s="33">
        <v>0</v>
      </c>
      <c r="AE20" s="33">
        <v>0</v>
      </c>
      <c r="AF20" s="33">
        <v>0</v>
      </c>
      <c r="AG20" s="33">
        <v>0</v>
      </c>
      <c r="AH20" t="s">
        <v>17</v>
      </c>
      <c r="AI20" s="34">
        <v>9</v>
      </c>
    </row>
    <row r="21" spans="1:35" x14ac:dyDescent="0.25">
      <c r="A21" t="s">
        <v>184</v>
      </c>
      <c r="B21" t="s">
        <v>96</v>
      </c>
      <c r="C21" t="s">
        <v>139</v>
      </c>
      <c r="D21" t="s">
        <v>154</v>
      </c>
      <c r="E21" s="33">
        <v>51.788888888888891</v>
      </c>
      <c r="F21" s="33">
        <v>5.5111111111111111</v>
      </c>
      <c r="G21" s="33">
        <v>0.18888888888888888</v>
      </c>
      <c r="H21" s="33">
        <v>0.25077777777777777</v>
      </c>
      <c r="I21" s="33">
        <v>2.3222222222222224</v>
      </c>
      <c r="J21" s="33">
        <v>0.18888888888888888</v>
      </c>
      <c r="K21" s="33">
        <v>0</v>
      </c>
      <c r="L21" s="33">
        <v>1.7398888888888888</v>
      </c>
      <c r="M21" s="33">
        <v>5.333333333333333</v>
      </c>
      <c r="N21" s="33">
        <v>0</v>
      </c>
      <c r="O21" s="33">
        <v>0.10298219266251876</v>
      </c>
      <c r="P21" s="33">
        <v>4.8</v>
      </c>
      <c r="Q21" s="33">
        <v>14.941666666666666</v>
      </c>
      <c r="R21" s="33">
        <v>0.38119502252735465</v>
      </c>
      <c r="S21" s="33">
        <v>2.5525555555555566</v>
      </c>
      <c r="T21" s="33">
        <v>2.0548888888888888</v>
      </c>
      <c r="U21" s="33">
        <v>0</v>
      </c>
      <c r="V21" s="33">
        <v>8.8965887148680547E-2</v>
      </c>
      <c r="W21" s="33">
        <v>3.1984444444444446</v>
      </c>
      <c r="X21" s="33">
        <v>2.5321111111111105</v>
      </c>
      <c r="Y21" s="33">
        <v>0</v>
      </c>
      <c r="Z21" s="33">
        <v>0.11065222055352927</v>
      </c>
      <c r="AA21" s="33">
        <v>0.25555555555555554</v>
      </c>
      <c r="AB21" s="33">
        <v>0</v>
      </c>
      <c r="AC21" s="33">
        <v>0</v>
      </c>
      <c r="AD21" s="33">
        <v>0</v>
      </c>
      <c r="AE21" s="33">
        <v>0</v>
      </c>
      <c r="AF21" s="33">
        <v>0</v>
      </c>
      <c r="AG21" s="33">
        <v>0</v>
      </c>
      <c r="AH21" t="s">
        <v>34</v>
      </c>
      <c r="AI21" s="34">
        <v>9</v>
      </c>
    </row>
    <row r="22" spans="1:35" x14ac:dyDescent="0.25">
      <c r="A22" t="s">
        <v>184</v>
      </c>
      <c r="B22" t="s">
        <v>101</v>
      </c>
      <c r="C22" t="s">
        <v>141</v>
      </c>
      <c r="D22" t="s">
        <v>155</v>
      </c>
      <c r="E22" s="33">
        <v>44.166666666666664</v>
      </c>
      <c r="F22" s="33">
        <v>5.1555555555555559</v>
      </c>
      <c r="G22" s="33">
        <v>0.33333333333333331</v>
      </c>
      <c r="H22" s="33">
        <v>0.21644444444444444</v>
      </c>
      <c r="I22" s="33">
        <v>0.72222222222222221</v>
      </c>
      <c r="J22" s="33">
        <v>1.1777777777777778</v>
      </c>
      <c r="K22" s="33">
        <v>0.15555555555555556</v>
      </c>
      <c r="L22" s="33">
        <v>2.6312222222222221</v>
      </c>
      <c r="M22" s="33">
        <v>6.552777777777778</v>
      </c>
      <c r="N22" s="33">
        <v>1.7527777777777778</v>
      </c>
      <c r="O22" s="33">
        <v>0.18805031446540882</v>
      </c>
      <c r="P22" s="33">
        <v>5.1638888888888888</v>
      </c>
      <c r="Q22" s="33">
        <v>8.9111111111111114</v>
      </c>
      <c r="R22" s="33">
        <v>0.31867924528301889</v>
      </c>
      <c r="S22" s="33">
        <v>5.2916666666666661</v>
      </c>
      <c r="T22" s="33">
        <v>0.26177777777777778</v>
      </c>
      <c r="U22" s="33">
        <v>0</v>
      </c>
      <c r="V22" s="33">
        <v>0.12573836477987421</v>
      </c>
      <c r="W22" s="33">
        <v>4.0184444444444436</v>
      </c>
      <c r="X22" s="33">
        <v>3.7444444444444447E-2</v>
      </c>
      <c r="Y22" s="33">
        <v>0</v>
      </c>
      <c r="Z22" s="33">
        <v>9.183144654088049E-2</v>
      </c>
      <c r="AA22" s="33">
        <v>0.16666666666666666</v>
      </c>
      <c r="AB22" s="33">
        <v>0</v>
      </c>
      <c r="AC22" s="33">
        <v>0</v>
      </c>
      <c r="AD22" s="33">
        <v>0</v>
      </c>
      <c r="AE22" s="33">
        <v>0</v>
      </c>
      <c r="AF22" s="33">
        <v>0</v>
      </c>
      <c r="AG22" s="33">
        <v>0</v>
      </c>
      <c r="AH22" t="s">
        <v>40</v>
      </c>
      <c r="AI22" s="34">
        <v>9</v>
      </c>
    </row>
    <row r="23" spans="1:35" x14ac:dyDescent="0.25">
      <c r="A23" t="s">
        <v>184</v>
      </c>
      <c r="B23" t="s">
        <v>88</v>
      </c>
      <c r="C23" t="s">
        <v>137</v>
      </c>
      <c r="D23" t="s">
        <v>142</v>
      </c>
      <c r="E23" s="33">
        <v>41.322222222222223</v>
      </c>
      <c r="F23" s="33">
        <v>5.6</v>
      </c>
      <c r="G23" s="33">
        <v>1.0666666666666667</v>
      </c>
      <c r="H23" s="33">
        <v>0.2553333333333333</v>
      </c>
      <c r="I23" s="33">
        <v>0.28888888888888886</v>
      </c>
      <c r="J23" s="33">
        <v>0</v>
      </c>
      <c r="K23" s="33">
        <v>0.17777777777777778</v>
      </c>
      <c r="L23" s="33">
        <v>6.9000000000000006E-2</v>
      </c>
      <c r="M23" s="33">
        <v>5.2444444444444445</v>
      </c>
      <c r="N23" s="33">
        <v>5.7777777777777777</v>
      </c>
      <c r="O23" s="33">
        <v>0.26673837052971228</v>
      </c>
      <c r="P23" s="33">
        <v>5.4666666666666668</v>
      </c>
      <c r="Q23" s="33">
        <v>4.6944444444444446</v>
      </c>
      <c r="R23" s="33">
        <v>0.24589943533207853</v>
      </c>
      <c r="S23" s="33">
        <v>4.044777777777778</v>
      </c>
      <c r="T23" s="33">
        <v>0.17155555555555557</v>
      </c>
      <c r="U23" s="33">
        <v>0</v>
      </c>
      <c r="V23" s="33">
        <v>0.10203549341220759</v>
      </c>
      <c r="W23" s="33">
        <v>2.121</v>
      </c>
      <c r="X23" s="33">
        <v>3.6385555555555551</v>
      </c>
      <c r="Y23" s="33">
        <v>0</v>
      </c>
      <c r="Z23" s="33">
        <v>0.13938155418123149</v>
      </c>
      <c r="AA23" s="33">
        <v>0.2</v>
      </c>
      <c r="AB23" s="33">
        <v>0</v>
      </c>
      <c r="AC23" s="33">
        <v>0</v>
      </c>
      <c r="AD23" s="33">
        <v>0</v>
      </c>
      <c r="AE23" s="33">
        <v>0</v>
      </c>
      <c r="AF23" s="33">
        <v>0</v>
      </c>
      <c r="AG23" s="33">
        <v>0</v>
      </c>
      <c r="AH23" t="s">
        <v>26</v>
      </c>
      <c r="AI23" s="34">
        <v>9</v>
      </c>
    </row>
    <row r="24" spans="1:35" x14ac:dyDescent="0.25">
      <c r="A24" t="s">
        <v>184</v>
      </c>
      <c r="B24" t="s">
        <v>67</v>
      </c>
      <c r="C24" t="s">
        <v>128</v>
      </c>
      <c r="D24" t="s">
        <v>142</v>
      </c>
      <c r="E24" s="33">
        <v>111.11111111111111</v>
      </c>
      <c r="F24" s="33">
        <v>3.4666666666666668</v>
      </c>
      <c r="G24" s="33">
        <v>1.3333333333333333</v>
      </c>
      <c r="H24" s="33">
        <v>0.65555555555555556</v>
      </c>
      <c r="I24" s="33">
        <v>3.4222222222222221</v>
      </c>
      <c r="J24" s="33">
        <v>0</v>
      </c>
      <c r="K24" s="33">
        <v>0</v>
      </c>
      <c r="L24" s="33">
        <v>3.2028888888888902</v>
      </c>
      <c r="M24" s="33">
        <v>3.2558888888888884</v>
      </c>
      <c r="N24" s="33">
        <v>4.2971111111111107</v>
      </c>
      <c r="O24" s="33">
        <v>6.7976999999999996E-2</v>
      </c>
      <c r="P24" s="33">
        <v>5.4027777777777768</v>
      </c>
      <c r="Q24" s="33">
        <v>7.61988888888889</v>
      </c>
      <c r="R24" s="33">
        <v>0.11720399999999999</v>
      </c>
      <c r="S24" s="33">
        <v>1.0686666666666667</v>
      </c>
      <c r="T24" s="33">
        <v>6.8856666666666655</v>
      </c>
      <c r="U24" s="33">
        <v>0</v>
      </c>
      <c r="V24" s="33">
        <v>7.1588999999999986E-2</v>
      </c>
      <c r="W24" s="33">
        <v>5.3908888888888891</v>
      </c>
      <c r="X24" s="33">
        <v>1.9964444444444442</v>
      </c>
      <c r="Y24" s="33">
        <v>0</v>
      </c>
      <c r="Z24" s="33">
        <v>6.6486000000000003E-2</v>
      </c>
      <c r="AA24" s="33">
        <v>0</v>
      </c>
      <c r="AB24" s="33">
        <v>0</v>
      </c>
      <c r="AC24" s="33">
        <v>0</v>
      </c>
      <c r="AD24" s="33">
        <v>0</v>
      </c>
      <c r="AE24" s="33">
        <v>0</v>
      </c>
      <c r="AF24" s="33">
        <v>0</v>
      </c>
      <c r="AG24" s="33">
        <v>0</v>
      </c>
      <c r="AH24" t="s">
        <v>5</v>
      </c>
      <c r="AI24" s="34">
        <v>9</v>
      </c>
    </row>
    <row r="25" spans="1:35" x14ac:dyDescent="0.25">
      <c r="A25" t="s">
        <v>184</v>
      </c>
      <c r="B25" t="s">
        <v>114</v>
      </c>
      <c r="C25" t="s">
        <v>124</v>
      </c>
      <c r="D25" t="s">
        <v>142</v>
      </c>
      <c r="E25" s="33">
        <v>103.67777777777778</v>
      </c>
      <c r="F25" s="33">
        <v>5.6</v>
      </c>
      <c r="G25" s="33">
        <v>0</v>
      </c>
      <c r="H25" s="33">
        <v>0</v>
      </c>
      <c r="I25" s="33">
        <v>6.8</v>
      </c>
      <c r="J25" s="33">
        <v>0</v>
      </c>
      <c r="K25" s="33">
        <v>0</v>
      </c>
      <c r="L25" s="33">
        <v>8.3368888888888915</v>
      </c>
      <c r="M25" s="33">
        <v>5.5111111111111111</v>
      </c>
      <c r="N25" s="33">
        <v>7.017888888888888</v>
      </c>
      <c r="O25" s="33">
        <v>0.12084556853499089</v>
      </c>
      <c r="P25" s="33">
        <v>4.8</v>
      </c>
      <c r="Q25" s="33">
        <v>5.6483333333333334</v>
      </c>
      <c r="R25" s="33">
        <v>0.10077697995927554</v>
      </c>
      <c r="S25" s="33">
        <v>13.100999999999997</v>
      </c>
      <c r="T25" s="33">
        <v>22.409333333333329</v>
      </c>
      <c r="U25" s="33">
        <v>0</v>
      </c>
      <c r="V25" s="33">
        <v>0.34250669810309714</v>
      </c>
      <c r="W25" s="33">
        <v>12.307777777777781</v>
      </c>
      <c r="X25" s="33">
        <v>24.657777777777781</v>
      </c>
      <c r="Y25" s="33">
        <v>0</v>
      </c>
      <c r="Z25" s="33">
        <v>0.3565427071053478</v>
      </c>
      <c r="AA25" s="33">
        <v>0</v>
      </c>
      <c r="AB25" s="33">
        <v>0</v>
      </c>
      <c r="AC25" s="33">
        <v>0</v>
      </c>
      <c r="AD25" s="33">
        <v>0</v>
      </c>
      <c r="AE25" s="33">
        <v>0</v>
      </c>
      <c r="AF25" s="33">
        <v>0</v>
      </c>
      <c r="AG25" s="33">
        <v>0</v>
      </c>
      <c r="AH25" t="s">
        <v>53</v>
      </c>
      <c r="AI25" s="34">
        <v>9</v>
      </c>
    </row>
    <row r="26" spans="1:35" x14ac:dyDescent="0.25">
      <c r="A26" t="s">
        <v>184</v>
      </c>
      <c r="B26" t="s">
        <v>103</v>
      </c>
      <c r="C26" t="s">
        <v>128</v>
      </c>
      <c r="D26" t="s">
        <v>142</v>
      </c>
      <c r="E26" s="33">
        <v>43.5</v>
      </c>
      <c r="F26" s="33">
        <v>5.6888888888888891</v>
      </c>
      <c r="G26" s="33">
        <v>0</v>
      </c>
      <c r="H26" s="33">
        <v>0.20800000000000002</v>
      </c>
      <c r="I26" s="33">
        <v>0.91111111111111109</v>
      </c>
      <c r="J26" s="33">
        <v>0</v>
      </c>
      <c r="K26" s="33">
        <v>0</v>
      </c>
      <c r="L26" s="33">
        <v>2.4908888888888883</v>
      </c>
      <c r="M26" s="33">
        <v>5.59</v>
      </c>
      <c r="N26" s="33">
        <v>0</v>
      </c>
      <c r="O26" s="33">
        <v>0.12850574712643678</v>
      </c>
      <c r="P26" s="33">
        <v>5.4762222222222219</v>
      </c>
      <c r="Q26" s="33">
        <v>3.0011111111111126</v>
      </c>
      <c r="R26" s="33">
        <v>0.19488122605363986</v>
      </c>
      <c r="S26" s="33">
        <v>7.3972222222222221</v>
      </c>
      <c r="T26" s="33">
        <v>9.9521111111111136</v>
      </c>
      <c r="U26" s="33">
        <v>0</v>
      </c>
      <c r="V26" s="33">
        <v>0.39883524904214562</v>
      </c>
      <c r="W26" s="33">
        <v>6.7393333333333345</v>
      </c>
      <c r="X26" s="33">
        <v>15.891999999999994</v>
      </c>
      <c r="Y26" s="33">
        <v>2.8</v>
      </c>
      <c r="Z26" s="33">
        <v>0.58462835249042144</v>
      </c>
      <c r="AA26" s="33">
        <v>0</v>
      </c>
      <c r="AB26" s="33">
        <v>0</v>
      </c>
      <c r="AC26" s="33">
        <v>0</v>
      </c>
      <c r="AD26" s="33">
        <v>0</v>
      </c>
      <c r="AE26" s="33">
        <v>24.31111111111111</v>
      </c>
      <c r="AF26" s="33">
        <v>0</v>
      </c>
      <c r="AG26" s="33">
        <v>0.51111111111111107</v>
      </c>
      <c r="AH26" t="s">
        <v>42</v>
      </c>
      <c r="AI26" s="34">
        <v>9</v>
      </c>
    </row>
    <row r="27" spans="1:35" x14ac:dyDescent="0.25">
      <c r="A27" t="s">
        <v>184</v>
      </c>
      <c r="B27" t="s">
        <v>75</v>
      </c>
      <c r="C27" t="s">
        <v>124</v>
      </c>
      <c r="D27" t="s">
        <v>142</v>
      </c>
      <c r="E27" s="33">
        <v>224.7</v>
      </c>
      <c r="F27" s="33">
        <v>7.1111111111111107</v>
      </c>
      <c r="G27" s="33">
        <v>0.3</v>
      </c>
      <c r="H27" s="33">
        <v>0.99111111111111116</v>
      </c>
      <c r="I27" s="33">
        <v>7.6444444444444448</v>
      </c>
      <c r="J27" s="33">
        <v>0</v>
      </c>
      <c r="K27" s="33">
        <v>0</v>
      </c>
      <c r="L27" s="33">
        <v>5.5373333333333319</v>
      </c>
      <c r="M27" s="33">
        <v>14.466666666666667</v>
      </c>
      <c r="N27" s="33">
        <v>5.5111111111111111</v>
      </c>
      <c r="O27" s="33">
        <v>8.8908668347920689E-2</v>
      </c>
      <c r="P27" s="33">
        <v>0</v>
      </c>
      <c r="Q27" s="33">
        <v>0</v>
      </c>
      <c r="R27" s="33">
        <v>0</v>
      </c>
      <c r="S27" s="33">
        <v>18.603333333333339</v>
      </c>
      <c r="T27" s="33">
        <v>4.8649999999999993</v>
      </c>
      <c r="U27" s="33">
        <v>0</v>
      </c>
      <c r="V27" s="33">
        <v>0.10444296098501708</v>
      </c>
      <c r="W27" s="33">
        <v>20.329222222222224</v>
      </c>
      <c r="X27" s="33">
        <v>14.433777777777783</v>
      </c>
      <c r="Y27" s="33">
        <v>15.255555555555556</v>
      </c>
      <c r="Z27" s="33">
        <v>0.22260149334915696</v>
      </c>
      <c r="AA27" s="33">
        <v>0</v>
      </c>
      <c r="AB27" s="33">
        <v>0</v>
      </c>
      <c r="AC27" s="33">
        <v>0</v>
      </c>
      <c r="AD27" s="33">
        <v>0</v>
      </c>
      <c r="AE27" s="33">
        <v>0</v>
      </c>
      <c r="AF27" s="33">
        <v>0</v>
      </c>
      <c r="AG27" s="33">
        <v>0</v>
      </c>
      <c r="AH27" t="s">
        <v>13</v>
      </c>
      <c r="AI27" s="34">
        <v>9</v>
      </c>
    </row>
    <row r="28" spans="1:35" x14ac:dyDescent="0.25">
      <c r="A28" t="s">
        <v>184</v>
      </c>
      <c r="B28" t="s">
        <v>78</v>
      </c>
      <c r="C28" t="s">
        <v>130</v>
      </c>
      <c r="D28" t="s">
        <v>149</v>
      </c>
      <c r="E28" s="33">
        <v>81</v>
      </c>
      <c r="F28" s="33">
        <v>4.5333333333333332</v>
      </c>
      <c r="G28" s="33">
        <v>0.71111111111111114</v>
      </c>
      <c r="H28" s="33">
        <v>0</v>
      </c>
      <c r="I28" s="33">
        <v>1.7555555555555555</v>
      </c>
      <c r="J28" s="33">
        <v>0</v>
      </c>
      <c r="K28" s="33">
        <v>0</v>
      </c>
      <c r="L28" s="33">
        <v>2.2174444444444448</v>
      </c>
      <c r="M28" s="33">
        <v>9.3277777777777739</v>
      </c>
      <c r="N28" s="33">
        <v>1.288</v>
      </c>
      <c r="O28" s="33">
        <v>0.13105898491083673</v>
      </c>
      <c r="P28" s="33">
        <v>5.179666666666666</v>
      </c>
      <c r="Q28" s="33">
        <v>4.9786666666666681</v>
      </c>
      <c r="R28" s="33">
        <v>0.12541152263374489</v>
      </c>
      <c r="S28" s="33">
        <v>2.9948888888888892</v>
      </c>
      <c r="T28" s="33">
        <v>4.5021111111111107</v>
      </c>
      <c r="U28" s="33">
        <v>0</v>
      </c>
      <c r="V28" s="33">
        <v>9.2555555555555558E-2</v>
      </c>
      <c r="W28" s="33">
        <v>4.6936666666666671</v>
      </c>
      <c r="X28" s="33">
        <v>6.9155555555555557</v>
      </c>
      <c r="Y28" s="33">
        <v>0</v>
      </c>
      <c r="Z28" s="33">
        <v>0.14332373113854596</v>
      </c>
      <c r="AA28" s="33">
        <v>0</v>
      </c>
      <c r="AB28" s="33">
        <v>0</v>
      </c>
      <c r="AC28" s="33">
        <v>0</v>
      </c>
      <c r="AD28" s="33">
        <v>0</v>
      </c>
      <c r="AE28" s="33">
        <v>0</v>
      </c>
      <c r="AF28" s="33">
        <v>0</v>
      </c>
      <c r="AG28" s="33">
        <v>0</v>
      </c>
      <c r="AH28" t="s">
        <v>16</v>
      </c>
      <c r="AI28" s="34">
        <v>9</v>
      </c>
    </row>
    <row r="29" spans="1:35" x14ac:dyDescent="0.25">
      <c r="A29" t="s">
        <v>184</v>
      </c>
      <c r="B29" t="s">
        <v>64</v>
      </c>
      <c r="C29" t="s">
        <v>128</v>
      </c>
      <c r="D29" t="s">
        <v>142</v>
      </c>
      <c r="E29" s="33">
        <v>74.344444444444449</v>
      </c>
      <c r="F29" s="33">
        <v>3.1111111111111112</v>
      </c>
      <c r="G29" s="33">
        <v>0.61111111111111116</v>
      </c>
      <c r="H29" s="33">
        <v>0</v>
      </c>
      <c r="I29" s="33">
        <v>5.6888888888888891</v>
      </c>
      <c r="J29" s="33">
        <v>0</v>
      </c>
      <c r="K29" s="33">
        <v>0</v>
      </c>
      <c r="L29" s="33">
        <v>4.608777777777779</v>
      </c>
      <c r="M29" s="33">
        <v>5.6888888888888891</v>
      </c>
      <c r="N29" s="33">
        <v>5.6824444444444469</v>
      </c>
      <c r="O29" s="33">
        <v>0.15295471528919447</v>
      </c>
      <c r="P29" s="33">
        <v>4.8714444444444442</v>
      </c>
      <c r="Q29" s="33">
        <v>35.527666666666683</v>
      </c>
      <c r="R29" s="33">
        <v>0.54340457330742808</v>
      </c>
      <c r="S29" s="33">
        <v>7.9023333333333321</v>
      </c>
      <c r="T29" s="33">
        <v>11.452999999999998</v>
      </c>
      <c r="U29" s="33">
        <v>0</v>
      </c>
      <c r="V29" s="33">
        <v>0.26034673441936923</v>
      </c>
      <c r="W29" s="33">
        <v>11.834111111111113</v>
      </c>
      <c r="X29" s="33">
        <v>10.348777777777777</v>
      </c>
      <c r="Y29" s="33">
        <v>5.2222222222222223</v>
      </c>
      <c r="Z29" s="33">
        <v>0.3686235241369003</v>
      </c>
      <c r="AA29" s="33">
        <v>0</v>
      </c>
      <c r="AB29" s="33">
        <v>0</v>
      </c>
      <c r="AC29" s="33">
        <v>0</v>
      </c>
      <c r="AD29" s="33">
        <v>0</v>
      </c>
      <c r="AE29" s="33">
        <v>0</v>
      </c>
      <c r="AF29" s="33">
        <v>0</v>
      </c>
      <c r="AG29" s="33">
        <v>0</v>
      </c>
      <c r="AH29" t="s">
        <v>2</v>
      </c>
      <c r="AI29" s="34">
        <v>9</v>
      </c>
    </row>
    <row r="30" spans="1:35" x14ac:dyDescent="0.25">
      <c r="A30" t="s">
        <v>184</v>
      </c>
      <c r="B30" t="s">
        <v>102</v>
      </c>
      <c r="C30" t="s">
        <v>128</v>
      </c>
      <c r="D30" t="s">
        <v>142</v>
      </c>
      <c r="E30" s="33">
        <v>50.633333333333333</v>
      </c>
      <c r="F30" s="33">
        <v>12.21111111111111</v>
      </c>
      <c r="G30" s="33">
        <v>0</v>
      </c>
      <c r="H30" s="33">
        <v>0</v>
      </c>
      <c r="I30" s="33">
        <v>0</v>
      </c>
      <c r="J30" s="33">
        <v>0</v>
      </c>
      <c r="K30" s="33">
        <v>0</v>
      </c>
      <c r="L30" s="33">
        <v>0</v>
      </c>
      <c r="M30" s="33">
        <v>4.6222222222222218</v>
      </c>
      <c r="N30" s="33">
        <v>0</v>
      </c>
      <c r="O30" s="33">
        <v>9.1288128154487599E-2</v>
      </c>
      <c r="P30" s="33">
        <v>0</v>
      </c>
      <c r="Q30" s="33">
        <v>0</v>
      </c>
      <c r="R30" s="33">
        <v>0</v>
      </c>
      <c r="S30" s="33">
        <v>5.5111111111111111</v>
      </c>
      <c r="T30" s="33">
        <v>0</v>
      </c>
      <c r="U30" s="33">
        <v>0</v>
      </c>
      <c r="V30" s="33">
        <v>0.10884353741496598</v>
      </c>
      <c r="W30" s="33">
        <v>0</v>
      </c>
      <c r="X30" s="33">
        <v>0</v>
      </c>
      <c r="Y30" s="33">
        <v>0</v>
      </c>
      <c r="Z30" s="33">
        <v>0</v>
      </c>
      <c r="AA30" s="33">
        <v>0</v>
      </c>
      <c r="AB30" s="33">
        <v>0</v>
      </c>
      <c r="AC30" s="33">
        <v>0</v>
      </c>
      <c r="AD30" s="33">
        <v>0</v>
      </c>
      <c r="AE30" s="33">
        <v>0</v>
      </c>
      <c r="AF30" s="33">
        <v>0</v>
      </c>
      <c r="AG30" s="33">
        <v>0</v>
      </c>
      <c r="AH30" t="s">
        <v>41</v>
      </c>
      <c r="AI30" s="34">
        <v>9</v>
      </c>
    </row>
    <row r="31" spans="1:35" x14ac:dyDescent="0.25">
      <c r="A31" t="s">
        <v>184</v>
      </c>
      <c r="B31" t="s">
        <v>63</v>
      </c>
      <c r="C31" t="s">
        <v>122</v>
      </c>
      <c r="D31" t="s">
        <v>148</v>
      </c>
      <c r="E31" s="33">
        <v>23.466666666666665</v>
      </c>
      <c r="F31" s="33">
        <v>0</v>
      </c>
      <c r="G31" s="33">
        <v>0</v>
      </c>
      <c r="H31" s="33">
        <v>0</v>
      </c>
      <c r="I31" s="33">
        <v>0</v>
      </c>
      <c r="J31" s="33">
        <v>0</v>
      </c>
      <c r="K31" s="33">
        <v>0</v>
      </c>
      <c r="L31" s="33">
        <v>0</v>
      </c>
      <c r="M31" s="33">
        <v>0</v>
      </c>
      <c r="N31" s="33">
        <v>0</v>
      </c>
      <c r="O31" s="33">
        <v>0</v>
      </c>
      <c r="P31" s="33">
        <v>1.0972222222222223</v>
      </c>
      <c r="Q31" s="33">
        <v>8.8472222222222214</v>
      </c>
      <c r="R31" s="33">
        <v>0.42376893939393934</v>
      </c>
      <c r="S31" s="33">
        <v>0</v>
      </c>
      <c r="T31" s="33">
        <v>0</v>
      </c>
      <c r="U31" s="33">
        <v>0</v>
      </c>
      <c r="V31" s="33">
        <v>0</v>
      </c>
      <c r="W31" s="33">
        <v>0</v>
      </c>
      <c r="X31" s="33">
        <v>0</v>
      </c>
      <c r="Y31" s="33">
        <v>0</v>
      </c>
      <c r="Z31" s="33">
        <v>0</v>
      </c>
      <c r="AA31" s="33">
        <v>0</v>
      </c>
      <c r="AB31" s="33">
        <v>0</v>
      </c>
      <c r="AC31" s="33">
        <v>0</v>
      </c>
      <c r="AD31" s="33">
        <v>0</v>
      </c>
      <c r="AE31" s="33">
        <v>0</v>
      </c>
      <c r="AF31" s="33">
        <v>0</v>
      </c>
      <c r="AG31" s="33">
        <v>0</v>
      </c>
      <c r="AH31" t="s">
        <v>1</v>
      </c>
      <c r="AI31" s="34">
        <v>9</v>
      </c>
    </row>
    <row r="32" spans="1:35" x14ac:dyDescent="0.25">
      <c r="A32" t="s">
        <v>184</v>
      </c>
      <c r="B32" t="s">
        <v>83</v>
      </c>
      <c r="C32" t="s">
        <v>128</v>
      </c>
      <c r="D32" t="s">
        <v>142</v>
      </c>
      <c r="E32" s="33">
        <v>160.69999999999999</v>
      </c>
      <c r="F32" s="33">
        <v>5.6888888888888891</v>
      </c>
      <c r="G32" s="33">
        <v>0</v>
      </c>
      <c r="H32" s="33">
        <v>0.88700000000000001</v>
      </c>
      <c r="I32" s="33">
        <v>2.4666666666666668</v>
      </c>
      <c r="J32" s="33">
        <v>0</v>
      </c>
      <c r="K32" s="33">
        <v>0</v>
      </c>
      <c r="L32" s="33">
        <v>6.8720000000000017</v>
      </c>
      <c r="M32" s="33">
        <v>5.3102222222222233</v>
      </c>
      <c r="N32" s="33">
        <v>10.898777777777779</v>
      </c>
      <c r="O32" s="33">
        <v>0.10086496577473555</v>
      </c>
      <c r="P32" s="33">
        <v>0</v>
      </c>
      <c r="Q32" s="33">
        <v>23.985111111111113</v>
      </c>
      <c r="R32" s="33">
        <v>0.14925395837654706</v>
      </c>
      <c r="S32" s="33">
        <v>8.5266666666666637</v>
      </c>
      <c r="T32" s="33">
        <v>11.903</v>
      </c>
      <c r="U32" s="33">
        <v>0</v>
      </c>
      <c r="V32" s="33">
        <v>0.12712922630159715</v>
      </c>
      <c r="W32" s="33">
        <v>19.503111111111114</v>
      </c>
      <c r="X32" s="33">
        <v>6.5480000000000009</v>
      </c>
      <c r="Y32" s="33">
        <v>0</v>
      </c>
      <c r="Z32" s="33">
        <v>0.16211021226578168</v>
      </c>
      <c r="AA32" s="33">
        <v>0</v>
      </c>
      <c r="AB32" s="33">
        <v>5.4777777777777779</v>
      </c>
      <c r="AC32" s="33">
        <v>0</v>
      </c>
      <c r="AD32" s="33">
        <v>0</v>
      </c>
      <c r="AE32" s="33">
        <v>0</v>
      </c>
      <c r="AF32" s="33">
        <v>0</v>
      </c>
      <c r="AG32" s="33">
        <v>0.6333333333333333</v>
      </c>
      <c r="AH32" t="s">
        <v>21</v>
      </c>
      <c r="AI32" s="34">
        <v>9</v>
      </c>
    </row>
    <row r="33" spans="1:35" x14ac:dyDescent="0.25">
      <c r="A33" t="s">
        <v>184</v>
      </c>
      <c r="B33" t="s">
        <v>82</v>
      </c>
      <c r="C33" t="s">
        <v>130</v>
      </c>
      <c r="D33" t="s">
        <v>149</v>
      </c>
      <c r="E33" s="33">
        <v>110.15555555555555</v>
      </c>
      <c r="F33" s="33">
        <v>11.377777777777778</v>
      </c>
      <c r="G33" s="33">
        <v>0.33333333333333331</v>
      </c>
      <c r="H33" s="33">
        <v>0.49966666666666665</v>
      </c>
      <c r="I33" s="33">
        <v>2.2444444444444445</v>
      </c>
      <c r="J33" s="33">
        <v>0</v>
      </c>
      <c r="K33" s="33">
        <v>0</v>
      </c>
      <c r="L33" s="33">
        <v>15.957888888888892</v>
      </c>
      <c r="M33" s="33">
        <v>12.508888888888887</v>
      </c>
      <c r="N33" s="33">
        <v>2.2050000000000001</v>
      </c>
      <c r="O33" s="33">
        <v>0.133573734113375</v>
      </c>
      <c r="P33" s="33">
        <v>5.5111111111111111</v>
      </c>
      <c r="Q33" s="33">
        <v>9.9800000000000058</v>
      </c>
      <c r="R33" s="33">
        <v>0.14062941295138195</v>
      </c>
      <c r="S33" s="33">
        <v>12.89722222222222</v>
      </c>
      <c r="T33" s="33">
        <v>25.690444444444452</v>
      </c>
      <c r="U33" s="33">
        <v>0</v>
      </c>
      <c r="V33" s="33">
        <v>0.35030159370587055</v>
      </c>
      <c r="W33" s="33">
        <v>22.107222222222212</v>
      </c>
      <c r="X33" s="33">
        <v>36.266222222222225</v>
      </c>
      <c r="Y33" s="33">
        <v>0</v>
      </c>
      <c r="Z33" s="33">
        <v>0.52991829735727247</v>
      </c>
      <c r="AA33" s="33">
        <v>0</v>
      </c>
      <c r="AB33" s="33">
        <v>0</v>
      </c>
      <c r="AC33" s="33">
        <v>0</v>
      </c>
      <c r="AD33" s="33">
        <v>0</v>
      </c>
      <c r="AE33" s="33">
        <v>0</v>
      </c>
      <c r="AF33" s="33">
        <v>0</v>
      </c>
      <c r="AG33" s="33">
        <v>0</v>
      </c>
      <c r="AH33" t="s">
        <v>20</v>
      </c>
      <c r="AI33" s="34">
        <v>9</v>
      </c>
    </row>
    <row r="34" spans="1:35" x14ac:dyDescent="0.25">
      <c r="A34" t="s">
        <v>184</v>
      </c>
      <c r="B34" t="s">
        <v>94</v>
      </c>
      <c r="C34" t="s">
        <v>128</v>
      </c>
      <c r="D34" t="s">
        <v>142</v>
      </c>
      <c r="E34" s="33">
        <v>40.855555555555554</v>
      </c>
      <c r="F34" s="33">
        <v>5.6888888888888891</v>
      </c>
      <c r="G34" s="33">
        <v>0.33333333333333331</v>
      </c>
      <c r="H34" s="33">
        <v>0.2782222222222222</v>
      </c>
      <c r="I34" s="33">
        <v>0</v>
      </c>
      <c r="J34" s="33">
        <v>0</v>
      </c>
      <c r="K34" s="33">
        <v>0</v>
      </c>
      <c r="L34" s="33">
        <v>5.3085555555555564</v>
      </c>
      <c r="M34" s="33">
        <v>4.6712222222222222</v>
      </c>
      <c r="N34" s="33">
        <v>4.693888888888889</v>
      </c>
      <c r="O34" s="33">
        <v>0.22922491161272779</v>
      </c>
      <c r="P34" s="33">
        <v>2.9151111111111114</v>
      </c>
      <c r="Q34" s="33">
        <v>4.1754444444444436</v>
      </c>
      <c r="R34" s="33">
        <v>0.17355180853957031</v>
      </c>
      <c r="S34" s="33">
        <v>11.733000000000001</v>
      </c>
      <c r="T34" s="33">
        <v>10.021999999999998</v>
      </c>
      <c r="U34" s="33">
        <v>0</v>
      </c>
      <c r="V34" s="33">
        <v>0.53248572205602396</v>
      </c>
      <c r="W34" s="33">
        <v>7.2745555555555512</v>
      </c>
      <c r="X34" s="33">
        <v>10.916444444444444</v>
      </c>
      <c r="Y34" s="33">
        <v>0</v>
      </c>
      <c r="Z34" s="33">
        <v>0.44525156377481634</v>
      </c>
      <c r="AA34" s="33">
        <v>0</v>
      </c>
      <c r="AB34" s="33">
        <v>0</v>
      </c>
      <c r="AC34" s="33">
        <v>0</v>
      </c>
      <c r="AD34" s="33">
        <v>0</v>
      </c>
      <c r="AE34" s="33">
        <v>0</v>
      </c>
      <c r="AF34" s="33">
        <v>0</v>
      </c>
      <c r="AG34" s="33">
        <v>0</v>
      </c>
      <c r="AH34" t="s">
        <v>32</v>
      </c>
      <c r="AI34" s="34">
        <v>9</v>
      </c>
    </row>
    <row r="35" spans="1:35" x14ac:dyDescent="0.25">
      <c r="A35" t="s">
        <v>184</v>
      </c>
      <c r="B35" t="s">
        <v>105</v>
      </c>
      <c r="C35" t="s">
        <v>128</v>
      </c>
      <c r="D35" t="s">
        <v>142</v>
      </c>
      <c r="E35" s="33">
        <v>83.044444444444451</v>
      </c>
      <c r="F35" s="33">
        <v>5.6</v>
      </c>
      <c r="G35" s="33">
        <v>0.28888888888888886</v>
      </c>
      <c r="H35" s="33">
        <v>0.16111111111111112</v>
      </c>
      <c r="I35" s="33">
        <v>5.6888888888888891</v>
      </c>
      <c r="J35" s="33">
        <v>0</v>
      </c>
      <c r="K35" s="33">
        <v>0</v>
      </c>
      <c r="L35" s="33">
        <v>0.61044444444444446</v>
      </c>
      <c r="M35" s="33">
        <v>14.188888888888888</v>
      </c>
      <c r="N35" s="33">
        <v>0</v>
      </c>
      <c r="O35" s="33">
        <v>0.17085897778967082</v>
      </c>
      <c r="P35" s="33">
        <v>4.8888888888888893</v>
      </c>
      <c r="Q35" s="33">
        <v>7.052777777777778</v>
      </c>
      <c r="R35" s="33">
        <v>0.14379850147176879</v>
      </c>
      <c r="S35" s="33">
        <v>1.3317777777777775</v>
      </c>
      <c r="T35" s="33">
        <v>4.8237777777777788</v>
      </c>
      <c r="U35" s="33">
        <v>0</v>
      </c>
      <c r="V35" s="33">
        <v>7.4123628579074133E-2</v>
      </c>
      <c r="W35" s="33">
        <v>7.0383333333333313</v>
      </c>
      <c r="X35" s="33">
        <v>1.7207777777777782</v>
      </c>
      <c r="Y35" s="33">
        <v>0</v>
      </c>
      <c r="Z35" s="33">
        <v>0.10547497993042546</v>
      </c>
      <c r="AA35" s="33">
        <v>0</v>
      </c>
      <c r="AB35" s="33">
        <v>0</v>
      </c>
      <c r="AC35" s="33">
        <v>0</v>
      </c>
      <c r="AD35" s="33">
        <v>0</v>
      </c>
      <c r="AE35" s="33">
        <v>45.18888888888889</v>
      </c>
      <c r="AF35" s="33">
        <v>0</v>
      </c>
      <c r="AG35" s="33">
        <v>0</v>
      </c>
      <c r="AH35" t="s">
        <v>44</v>
      </c>
      <c r="AI35" s="34">
        <v>9</v>
      </c>
    </row>
    <row r="36" spans="1:35" x14ac:dyDescent="0.25">
      <c r="A36" t="s">
        <v>184</v>
      </c>
      <c r="B36" t="s">
        <v>89</v>
      </c>
      <c r="C36" t="s">
        <v>128</v>
      </c>
      <c r="D36" t="s">
        <v>142</v>
      </c>
      <c r="E36" s="33">
        <v>130.53333333333333</v>
      </c>
      <c r="F36" s="33">
        <v>5.5111111111111111</v>
      </c>
      <c r="G36" s="33">
        <v>6.6666666666666666E-2</v>
      </c>
      <c r="H36" s="33">
        <v>0.33888888888888891</v>
      </c>
      <c r="I36" s="33">
        <v>4.9333333333333336</v>
      </c>
      <c r="J36" s="33">
        <v>0</v>
      </c>
      <c r="K36" s="33">
        <v>0</v>
      </c>
      <c r="L36" s="33">
        <v>1.1532222222222221</v>
      </c>
      <c r="M36" s="33">
        <v>14.716666666666667</v>
      </c>
      <c r="N36" s="33">
        <v>0</v>
      </c>
      <c r="O36" s="33">
        <v>0.11274259448416753</v>
      </c>
      <c r="P36" s="33">
        <v>5.5111111111111111</v>
      </c>
      <c r="Q36" s="33">
        <v>24.352777777777778</v>
      </c>
      <c r="R36" s="33">
        <v>0.22878362274429689</v>
      </c>
      <c r="S36" s="33">
        <v>3.3785555555555553</v>
      </c>
      <c r="T36" s="33">
        <v>2.2285555555555545</v>
      </c>
      <c r="U36" s="33">
        <v>0</v>
      </c>
      <c r="V36" s="33">
        <v>4.295539666326182E-2</v>
      </c>
      <c r="W36" s="33">
        <v>3.6069999999999998</v>
      </c>
      <c r="X36" s="33">
        <v>5.9220000000000006</v>
      </c>
      <c r="Y36" s="33">
        <v>0</v>
      </c>
      <c r="Z36" s="33">
        <v>7.3000510725229825E-2</v>
      </c>
      <c r="AA36" s="33">
        <v>1.2222222222222223</v>
      </c>
      <c r="AB36" s="33">
        <v>0</v>
      </c>
      <c r="AC36" s="33">
        <v>0</v>
      </c>
      <c r="AD36" s="33">
        <v>0</v>
      </c>
      <c r="AE36" s="33">
        <v>80.977777777777774</v>
      </c>
      <c r="AF36" s="33">
        <v>0</v>
      </c>
      <c r="AG36" s="33">
        <v>3.3888888888888888</v>
      </c>
      <c r="AH36" t="s">
        <v>27</v>
      </c>
      <c r="AI36" s="34">
        <v>9</v>
      </c>
    </row>
    <row r="37" spans="1:35" x14ac:dyDescent="0.25">
      <c r="A37" t="s">
        <v>184</v>
      </c>
      <c r="B37" t="s">
        <v>121</v>
      </c>
      <c r="C37" t="s">
        <v>133</v>
      </c>
      <c r="D37" t="s">
        <v>142</v>
      </c>
      <c r="E37" s="33">
        <v>165.3</v>
      </c>
      <c r="F37" s="33">
        <v>3.1111111111111112</v>
      </c>
      <c r="G37" s="33">
        <v>0</v>
      </c>
      <c r="H37" s="33">
        <v>0</v>
      </c>
      <c r="I37" s="33">
        <v>0</v>
      </c>
      <c r="J37" s="33">
        <v>0</v>
      </c>
      <c r="K37" s="33">
        <v>0</v>
      </c>
      <c r="L37" s="33">
        <v>0</v>
      </c>
      <c r="M37" s="33">
        <v>5.0055555555555555</v>
      </c>
      <c r="N37" s="33">
        <v>0</v>
      </c>
      <c r="O37" s="33">
        <v>3.0281642804328827E-2</v>
      </c>
      <c r="P37" s="33">
        <v>3.1111111111111112</v>
      </c>
      <c r="Q37" s="33">
        <v>0.38333333333333336</v>
      </c>
      <c r="R37" s="33">
        <v>2.1140014787927673E-2</v>
      </c>
      <c r="S37" s="33">
        <v>0</v>
      </c>
      <c r="T37" s="33">
        <v>0</v>
      </c>
      <c r="U37" s="33">
        <v>0</v>
      </c>
      <c r="V37" s="33">
        <v>0</v>
      </c>
      <c r="W37" s="33">
        <v>0</v>
      </c>
      <c r="X37" s="33">
        <v>0</v>
      </c>
      <c r="Y37" s="33">
        <v>0</v>
      </c>
      <c r="Z37" s="33">
        <v>0</v>
      </c>
      <c r="AA37" s="33">
        <v>0</v>
      </c>
      <c r="AB37" s="33">
        <v>0</v>
      </c>
      <c r="AC37" s="33">
        <v>0</v>
      </c>
      <c r="AD37" s="33">
        <v>0</v>
      </c>
      <c r="AE37" s="33">
        <v>0</v>
      </c>
      <c r="AF37" s="33">
        <v>0</v>
      </c>
      <c r="AG37" s="33">
        <v>0</v>
      </c>
      <c r="AH37" t="s">
        <v>60</v>
      </c>
      <c r="AI37" s="34">
        <v>9</v>
      </c>
    </row>
    <row r="38" spans="1:35" x14ac:dyDescent="0.25">
      <c r="A38" t="s">
        <v>184</v>
      </c>
      <c r="B38" t="s">
        <v>61</v>
      </c>
      <c r="C38" t="s">
        <v>135</v>
      </c>
      <c r="D38" t="s">
        <v>142</v>
      </c>
      <c r="E38" s="33">
        <v>67.888888888888886</v>
      </c>
      <c r="F38" s="33">
        <v>0</v>
      </c>
      <c r="G38" s="33">
        <v>0</v>
      </c>
      <c r="H38" s="33">
        <v>0.32222222222222224</v>
      </c>
      <c r="I38" s="33">
        <v>2.3111111111111109</v>
      </c>
      <c r="J38" s="33">
        <v>0</v>
      </c>
      <c r="K38" s="33">
        <v>0</v>
      </c>
      <c r="L38" s="33">
        <v>0.21666666666666667</v>
      </c>
      <c r="M38" s="33">
        <v>1.9444444444444445E-2</v>
      </c>
      <c r="N38" s="33">
        <v>0</v>
      </c>
      <c r="O38" s="33">
        <v>2.8641571194762687E-4</v>
      </c>
      <c r="P38" s="33">
        <v>5.5472222222222225</v>
      </c>
      <c r="Q38" s="33">
        <v>10.213888888888889</v>
      </c>
      <c r="R38" s="33">
        <v>0.23216039279869069</v>
      </c>
      <c r="S38" s="33">
        <v>3.103555555555555</v>
      </c>
      <c r="T38" s="33">
        <v>5.6888888888888891</v>
      </c>
      <c r="U38" s="33">
        <v>0</v>
      </c>
      <c r="V38" s="33">
        <v>0.12951227495908346</v>
      </c>
      <c r="W38" s="33">
        <v>1.8874444444444443</v>
      </c>
      <c r="X38" s="33">
        <v>11.585000000000004</v>
      </c>
      <c r="Y38" s="33">
        <v>0</v>
      </c>
      <c r="Z38" s="33">
        <v>0.19844844517184951</v>
      </c>
      <c r="AA38" s="33">
        <v>0</v>
      </c>
      <c r="AB38" s="33">
        <v>0</v>
      </c>
      <c r="AC38" s="33">
        <v>0</v>
      </c>
      <c r="AD38" s="33">
        <v>0</v>
      </c>
      <c r="AE38" s="33">
        <v>0</v>
      </c>
      <c r="AF38" s="33">
        <v>0</v>
      </c>
      <c r="AG38" s="33">
        <v>0</v>
      </c>
      <c r="AH38" t="s">
        <v>36</v>
      </c>
      <c r="AI38" s="34">
        <v>9</v>
      </c>
    </row>
    <row r="39" spans="1:35" x14ac:dyDescent="0.25">
      <c r="A39" t="s">
        <v>184</v>
      </c>
      <c r="B39" t="s">
        <v>97</v>
      </c>
      <c r="C39" t="s">
        <v>125</v>
      </c>
      <c r="D39" t="s">
        <v>150</v>
      </c>
      <c r="E39" s="33">
        <v>109.24444444444444</v>
      </c>
      <c r="F39" s="33">
        <v>4.8888888888888893</v>
      </c>
      <c r="G39" s="33">
        <v>0</v>
      </c>
      <c r="H39" s="33">
        <v>0</v>
      </c>
      <c r="I39" s="33">
        <v>0</v>
      </c>
      <c r="J39" s="33">
        <v>0</v>
      </c>
      <c r="K39" s="33">
        <v>0</v>
      </c>
      <c r="L39" s="33">
        <v>2.2445555555555554</v>
      </c>
      <c r="M39" s="33">
        <v>6.6027777777777779</v>
      </c>
      <c r="N39" s="33">
        <v>0</v>
      </c>
      <c r="O39" s="33">
        <v>6.0440398698128561E-2</v>
      </c>
      <c r="P39" s="33">
        <v>4.5944444444444441</v>
      </c>
      <c r="Q39" s="33">
        <v>10.866666666666667</v>
      </c>
      <c r="R39" s="33">
        <v>0.14152766476810416</v>
      </c>
      <c r="S39" s="33">
        <v>2.3484444444444441</v>
      </c>
      <c r="T39" s="33">
        <v>4.306111111111111</v>
      </c>
      <c r="U39" s="33">
        <v>0</v>
      </c>
      <c r="V39" s="33">
        <v>6.091436126932466E-2</v>
      </c>
      <c r="W39" s="33">
        <v>5.5765555555555544</v>
      </c>
      <c r="X39" s="33">
        <v>1.7158888888888886</v>
      </c>
      <c r="Y39" s="33">
        <v>0</v>
      </c>
      <c r="Z39" s="33">
        <v>6.6753458096013005E-2</v>
      </c>
      <c r="AA39" s="33">
        <v>0</v>
      </c>
      <c r="AB39" s="33">
        <v>0</v>
      </c>
      <c r="AC39" s="33">
        <v>0</v>
      </c>
      <c r="AD39" s="33">
        <v>0</v>
      </c>
      <c r="AE39" s="33">
        <v>0</v>
      </c>
      <c r="AF39" s="33">
        <v>0</v>
      </c>
      <c r="AG39" s="33">
        <v>0</v>
      </c>
      <c r="AH39" t="s">
        <v>35</v>
      </c>
      <c r="AI39" s="34">
        <v>9</v>
      </c>
    </row>
    <row r="40" spans="1:35" x14ac:dyDescent="0.25">
      <c r="A40" t="s">
        <v>184</v>
      </c>
      <c r="B40" t="s">
        <v>98</v>
      </c>
      <c r="C40" t="s">
        <v>135</v>
      </c>
      <c r="D40" t="s">
        <v>142</v>
      </c>
      <c r="E40" s="33">
        <v>151.95555555555555</v>
      </c>
      <c r="F40" s="33">
        <v>5.5111111111111111</v>
      </c>
      <c r="G40" s="33">
        <v>0</v>
      </c>
      <c r="H40" s="33">
        <v>0</v>
      </c>
      <c r="I40" s="33">
        <v>5.7</v>
      </c>
      <c r="J40" s="33">
        <v>0</v>
      </c>
      <c r="K40" s="33">
        <v>0</v>
      </c>
      <c r="L40" s="33">
        <v>4.1371111111111123</v>
      </c>
      <c r="M40" s="33">
        <v>16.275333333333332</v>
      </c>
      <c r="N40" s="33">
        <v>0</v>
      </c>
      <c r="O40" s="33">
        <v>0.10710587891196256</v>
      </c>
      <c r="P40" s="33">
        <v>0</v>
      </c>
      <c r="Q40" s="33">
        <v>25.072222222222223</v>
      </c>
      <c r="R40" s="33">
        <v>0.16499707516817785</v>
      </c>
      <c r="S40" s="33">
        <v>4.407111111111111</v>
      </c>
      <c r="T40" s="33">
        <v>4.4034444444444434</v>
      </c>
      <c r="U40" s="33">
        <v>0</v>
      </c>
      <c r="V40" s="33">
        <v>5.7981134834746997E-2</v>
      </c>
      <c r="W40" s="33">
        <v>11.120444444444443</v>
      </c>
      <c r="X40" s="33">
        <v>5.2739999999999991</v>
      </c>
      <c r="Y40" s="33">
        <v>0</v>
      </c>
      <c r="Z40" s="33">
        <v>0.10788973384030418</v>
      </c>
      <c r="AA40" s="33">
        <v>0</v>
      </c>
      <c r="AB40" s="33">
        <v>4.5555555555555554</v>
      </c>
      <c r="AC40" s="33">
        <v>0</v>
      </c>
      <c r="AD40" s="33">
        <v>0</v>
      </c>
      <c r="AE40" s="33">
        <v>0</v>
      </c>
      <c r="AF40" s="33">
        <v>0</v>
      </c>
      <c r="AG40" s="33">
        <v>0</v>
      </c>
      <c r="AH40" t="s">
        <v>37</v>
      </c>
      <c r="AI40" s="34">
        <v>9</v>
      </c>
    </row>
    <row r="41" spans="1:35" x14ac:dyDescent="0.25">
      <c r="A41" t="s">
        <v>184</v>
      </c>
      <c r="B41" t="s">
        <v>74</v>
      </c>
      <c r="C41" t="s">
        <v>133</v>
      </c>
      <c r="D41" t="s">
        <v>142</v>
      </c>
      <c r="E41" s="33">
        <v>141.34444444444443</v>
      </c>
      <c r="F41" s="33">
        <v>5.5111111111111111</v>
      </c>
      <c r="G41" s="33">
        <v>1.1111111111111112E-2</v>
      </c>
      <c r="H41" s="33">
        <v>0.71111111111111114</v>
      </c>
      <c r="I41" s="33">
        <v>4.6111111111111107</v>
      </c>
      <c r="J41" s="33">
        <v>0</v>
      </c>
      <c r="K41" s="33">
        <v>0</v>
      </c>
      <c r="L41" s="33">
        <v>7.4207777777777766</v>
      </c>
      <c r="M41" s="33">
        <v>10.471555555555556</v>
      </c>
      <c r="N41" s="33">
        <v>7.8657777777777786</v>
      </c>
      <c r="O41" s="33">
        <v>0.12973508371983336</v>
      </c>
      <c r="P41" s="33">
        <v>5.7505555555555548</v>
      </c>
      <c r="Q41" s="33">
        <v>13.589666666666666</v>
      </c>
      <c r="R41" s="33">
        <v>0.13683043785865889</v>
      </c>
      <c r="S41" s="33">
        <v>5.3435555555555556</v>
      </c>
      <c r="T41" s="33">
        <v>14.332555555555556</v>
      </c>
      <c r="U41" s="33">
        <v>0</v>
      </c>
      <c r="V41" s="33">
        <v>0.13920682336294318</v>
      </c>
      <c r="W41" s="33">
        <v>12.435333333333334</v>
      </c>
      <c r="X41" s="33">
        <v>19.468444444444447</v>
      </c>
      <c r="Y41" s="33">
        <v>0</v>
      </c>
      <c r="Z41" s="33">
        <v>0.22571653171920453</v>
      </c>
      <c r="AA41" s="33">
        <v>0</v>
      </c>
      <c r="AB41" s="33">
        <v>0</v>
      </c>
      <c r="AC41" s="33">
        <v>0</v>
      </c>
      <c r="AD41" s="33">
        <v>0</v>
      </c>
      <c r="AE41" s="33">
        <v>0</v>
      </c>
      <c r="AF41" s="33">
        <v>0</v>
      </c>
      <c r="AG41" s="33">
        <v>0</v>
      </c>
      <c r="AH41" t="s">
        <v>12</v>
      </c>
      <c r="AI41" s="34">
        <v>9</v>
      </c>
    </row>
    <row r="42" spans="1:35" x14ac:dyDescent="0.25">
      <c r="A42" t="s">
        <v>184</v>
      </c>
      <c r="B42" t="s">
        <v>119</v>
      </c>
      <c r="C42" t="s">
        <v>134</v>
      </c>
      <c r="D42" t="s">
        <v>149</v>
      </c>
      <c r="E42" s="33">
        <v>91.13333333333334</v>
      </c>
      <c r="F42" s="33">
        <v>14.122222222222222</v>
      </c>
      <c r="G42" s="33">
        <v>0</v>
      </c>
      <c r="H42" s="33">
        <v>0</v>
      </c>
      <c r="I42" s="33">
        <v>0</v>
      </c>
      <c r="J42" s="33">
        <v>0</v>
      </c>
      <c r="K42" s="33">
        <v>0</v>
      </c>
      <c r="L42" s="33">
        <v>1.3705555555555557</v>
      </c>
      <c r="M42" s="33">
        <v>4.2372222222222229</v>
      </c>
      <c r="N42" s="33">
        <v>9.2165555555555567</v>
      </c>
      <c r="O42" s="33">
        <v>0.14762740794928067</v>
      </c>
      <c r="P42" s="33">
        <v>6.1035555555555563</v>
      </c>
      <c r="Q42" s="33">
        <v>15.806666666666665</v>
      </c>
      <c r="R42" s="33">
        <v>0.24041940990002433</v>
      </c>
      <c r="S42" s="33">
        <v>5.4123333333333328</v>
      </c>
      <c r="T42" s="33">
        <v>7.5709999999999988</v>
      </c>
      <c r="U42" s="33">
        <v>0</v>
      </c>
      <c r="V42" s="33">
        <v>0.14246525237746888</v>
      </c>
      <c r="W42" s="33">
        <v>5.4981111111111121</v>
      </c>
      <c r="X42" s="33">
        <v>4.3467777777777785</v>
      </c>
      <c r="Y42" s="33">
        <v>0</v>
      </c>
      <c r="Z42" s="33">
        <v>0.10802731041209462</v>
      </c>
      <c r="AA42" s="33">
        <v>0</v>
      </c>
      <c r="AB42" s="33">
        <v>0</v>
      </c>
      <c r="AC42" s="33">
        <v>0</v>
      </c>
      <c r="AD42" s="33">
        <v>0</v>
      </c>
      <c r="AE42" s="33">
        <v>0</v>
      </c>
      <c r="AF42" s="33">
        <v>0</v>
      </c>
      <c r="AG42" s="33">
        <v>0</v>
      </c>
      <c r="AH42" t="s">
        <v>58</v>
      </c>
      <c r="AI42" s="34">
        <v>9</v>
      </c>
    </row>
    <row r="43" spans="1:35" x14ac:dyDescent="0.25">
      <c r="A43" t="s">
        <v>184</v>
      </c>
      <c r="B43" t="s">
        <v>87</v>
      </c>
      <c r="C43" t="s">
        <v>125</v>
      </c>
      <c r="D43" t="s">
        <v>150</v>
      </c>
      <c r="E43" s="33">
        <v>70.822222222222223</v>
      </c>
      <c r="F43" s="33">
        <v>5.6888888888888891</v>
      </c>
      <c r="G43" s="33">
        <v>0</v>
      </c>
      <c r="H43" s="33">
        <v>0</v>
      </c>
      <c r="I43" s="33">
        <v>0</v>
      </c>
      <c r="J43" s="33">
        <v>0</v>
      </c>
      <c r="K43" s="33">
        <v>0</v>
      </c>
      <c r="L43" s="33">
        <v>2.5954444444444449</v>
      </c>
      <c r="M43" s="33">
        <v>2.0444444444444443</v>
      </c>
      <c r="N43" s="33">
        <v>0</v>
      </c>
      <c r="O43" s="33">
        <v>2.8867273297772198E-2</v>
      </c>
      <c r="P43" s="33">
        <v>5.3083333333333336</v>
      </c>
      <c r="Q43" s="33">
        <v>0.44166666666666665</v>
      </c>
      <c r="R43" s="33">
        <v>8.1189206149984317E-2</v>
      </c>
      <c r="S43" s="33">
        <v>5.6515555555555563</v>
      </c>
      <c r="T43" s="33">
        <v>4.3595555555555574</v>
      </c>
      <c r="U43" s="33">
        <v>0</v>
      </c>
      <c r="V43" s="33">
        <v>0.1413555067461563</v>
      </c>
      <c r="W43" s="33">
        <v>6.8029999999999919</v>
      </c>
      <c r="X43" s="33">
        <v>5.5009999999999994</v>
      </c>
      <c r="Y43" s="33">
        <v>0</v>
      </c>
      <c r="Z43" s="33">
        <v>0.17373078129902716</v>
      </c>
      <c r="AA43" s="33">
        <v>0</v>
      </c>
      <c r="AB43" s="33">
        <v>0</v>
      </c>
      <c r="AC43" s="33">
        <v>0</v>
      </c>
      <c r="AD43" s="33">
        <v>0</v>
      </c>
      <c r="AE43" s="33">
        <v>0</v>
      </c>
      <c r="AF43" s="33">
        <v>0</v>
      </c>
      <c r="AG43" s="33">
        <v>0</v>
      </c>
      <c r="AH43" t="s">
        <v>25</v>
      </c>
      <c r="AI43" s="34">
        <v>9</v>
      </c>
    </row>
    <row r="44" spans="1:35" x14ac:dyDescent="0.25">
      <c r="A44" t="s">
        <v>184</v>
      </c>
      <c r="B44" t="s">
        <v>93</v>
      </c>
      <c r="C44" t="s">
        <v>138</v>
      </c>
      <c r="D44" t="s">
        <v>153</v>
      </c>
      <c r="E44" s="33">
        <v>86.477777777777774</v>
      </c>
      <c r="F44" s="33">
        <v>5.5555555555555554</v>
      </c>
      <c r="G44" s="33">
        <v>0</v>
      </c>
      <c r="H44" s="33">
        <v>0</v>
      </c>
      <c r="I44" s="33">
        <v>0</v>
      </c>
      <c r="J44" s="33">
        <v>0</v>
      </c>
      <c r="K44" s="33">
        <v>0</v>
      </c>
      <c r="L44" s="33">
        <v>5.1753333333333309</v>
      </c>
      <c r="M44" s="33">
        <v>14.475</v>
      </c>
      <c r="N44" s="33">
        <v>0</v>
      </c>
      <c r="O44" s="33">
        <v>0.16738404214313246</v>
      </c>
      <c r="P44" s="33">
        <v>5.5166666666666666</v>
      </c>
      <c r="Q44" s="33">
        <v>0.70833333333333337</v>
      </c>
      <c r="R44" s="33">
        <v>7.1983810869844525E-2</v>
      </c>
      <c r="S44" s="33">
        <v>4.3579999999999997</v>
      </c>
      <c r="T44" s="33">
        <v>11.854555555555557</v>
      </c>
      <c r="U44" s="33">
        <v>0</v>
      </c>
      <c r="V44" s="33">
        <v>0.18747655145830658</v>
      </c>
      <c r="W44" s="33">
        <v>6.052888888888889</v>
      </c>
      <c r="X44" s="33">
        <v>10.879111111111111</v>
      </c>
      <c r="Y44" s="33">
        <v>0</v>
      </c>
      <c r="Z44" s="33">
        <v>0.19579596556597717</v>
      </c>
      <c r="AA44" s="33">
        <v>0</v>
      </c>
      <c r="AB44" s="33">
        <v>0</v>
      </c>
      <c r="AC44" s="33">
        <v>0</v>
      </c>
      <c r="AD44" s="33">
        <v>0</v>
      </c>
      <c r="AE44" s="33">
        <v>0</v>
      </c>
      <c r="AF44" s="33">
        <v>0</v>
      </c>
      <c r="AG44" s="33">
        <v>0</v>
      </c>
      <c r="AH44" t="s">
        <v>31</v>
      </c>
      <c r="AI44" s="34">
        <v>9</v>
      </c>
    </row>
    <row r="45" spans="1:35" x14ac:dyDescent="0.25">
      <c r="A45" t="s">
        <v>184</v>
      </c>
      <c r="B45" t="s">
        <v>62</v>
      </c>
      <c r="C45" t="s">
        <v>127</v>
      </c>
      <c r="D45" t="s">
        <v>147</v>
      </c>
      <c r="E45" s="33">
        <v>16.877777777777776</v>
      </c>
      <c r="F45" s="33">
        <v>0</v>
      </c>
      <c r="G45" s="33">
        <v>6.6666666666666666E-2</v>
      </c>
      <c r="H45" s="33">
        <v>0.13333333333333333</v>
      </c>
      <c r="I45" s="33">
        <v>0</v>
      </c>
      <c r="J45" s="33">
        <v>0</v>
      </c>
      <c r="K45" s="33">
        <v>6.6666666666666666E-2</v>
      </c>
      <c r="L45" s="33">
        <v>1.1111111111111112E-2</v>
      </c>
      <c r="M45" s="33">
        <v>0</v>
      </c>
      <c r="N45" s="33">
        <v>0</v>
      </c>
      <c r="O45" s="33">
        <v>0</v>
      </c>
      <c r="P45" s="33">
        <v>0</v>
      </c>
      <c r="Q45" s="33">
        <v>0</v>
      </c>
      <c r="R45" s="33">
        <v>0</v>
      </c>
      <c r="S45" s="33">
        <v>0</v>
      </c>
      <c r="T45" s="33">
        <v>0</v>
      </c>
      <c r="U45" s="33">
        <v>0</v>
      </c>
      <c r="V45" s="33">
        <v>0</v>
      </c>
      <c r="W45" s="33">
        <v>3.0555555555555555E-2</v>
      </c>
      <c r="X45" s="33">
        <v>0</v>
      </c>
      <c r="Y45" s="33">
        <v>0</v>
      </c>
      <c r="Z45" s="33">
        <v>1.8104015799868336E-3</v>
      </c>
      <c r="AA45" s="33">
        <v>0</v>
      </c>
      <c r="AB45" s="33">
        <v>0</v>
      </c>
      <c r="AC45" s="33">
        <v>0</v>
      </c>
      <c r="AD45" s="33">
        <v>0</v>
      </c>
      <c r="AE45" s="33">
        <v>0</v>
      </c>
      <c r="AF45" s="33">
        <v>0</v>
      </c>
      <c r="AG45" s="33">
        <v>0</v>
      </c>
      <c r="AH45" t="s">
        <v>0</v>
      </c>
      <c r="AI45" s="34">
        <v>9</v>
      </c>
    </row>
    <row r="46" spans="1:35" x14ac:dyDescent="0.25">
      <c r="A46" t="s">
        <v>184</v>
      </c>
      <c r="B46" t="s">
        <v>69</v>
      </c>
      <c r="C46" t="s">
        <v>128</v>
      </c>
      <c r="D46" t="s">
        <v>142</v>
      </c>
      <c r="E46" s="33">
        <v>67.488888888888894</v>
      </c>
      <c r="F46" s="33">
        <v>5.6888888888888891</v>
      </c>
      <c r="G46" s="33">
        <v>0.34444444444444444</v>
      </c>
      <c r="H46" s="33">
        <v>0.1388888888888889</v>
      </c>
      <c r="I46" s="33">
        <v>5.177777777777778</v>
      </c>
      <c r="J46" s="33">
        <v>0</v>
      </c>
      <c r="K46" s="33">
        <v>0</v>
      </c>
      <c r="L46" s="33">
        <v>2.6111111111111112</v>
      </c>
      <c r="M46" s="33">
        <v>0</v>
      </c>
      <c r="N46" s="33">
        <v>8.4952222222222193</v>
      </c>
      <c r="O46" s="33">
        <v>0.12587586433980896</v>
      </c>
      <c r="P46" s="33">
        <v>5.2154444444444445</v>
      </c>
      <c r="Q46" s="33">
        <v>5.4852222222222231</v>
      </c>
      <c r="R46" s="33">
        <v>0.1585544945670069</v>
      </c>
      <c r="S46" s="33">
        <v>6.1361111111111111</v>
      </c>
      <c r="T46" s="33">
        <v>0</v>
      </c>
      <c r="U46" s="33">
        <v>0</v>
      </c>
      <c r="V46" s="33">
        <v>9.0920316101415863E-2</v>
      </c>
      <c r="W46" s="33">
        <v>5.3361111111111112</v>
      </c>
      <c r="X46" s="33">
        <v>10.069444444444445</v>
      </c>
      <c r="Y46" s="33">
        <v>5.5666666666666664</v>
      </c>
      <c r="Z46" s="33">
        <v>0.31075074086269339</v>
      </c>
      <c r="AA46" s="33">
        <v>0.45555555555555555</v>
      </c>
      <c r="AB46" s="33">
        <v>0</v>
      </c>
      <c r="AC46" s="33">
        <v>0</v>
      </c>
      <c r="AD46" s="33">
        <v>0</v>
      </c>
      <c r="AE46" s="33">
        <v>0</v>
      </c>
      <c r="AF46" s="33">
        <v>0</v>
      </c>
      <c r="AG46" s="33">
        <v>0</v>
      </c>
      <c r="AH46" t="s">
        <v>7</v>
      </c>
      <c r="AI46" s="34">
        <v>9</v>
      </c>
    </row>
    <row r="47" spans="1:35" x14ac:dyDescent="0.25">
      <c r="A47" t="s">
        <v>184</v>
      </c>
      <c r="B47" t="s">
        <v>68</v>
      </c>
      <c r="C47" t="s">
        <v>130</v>
      </c>
      <c r="D47" t="s">
        <v>149</v>
      </c>
      <c r="E47" s="33">
        <v>70.888888888888886</v>
      </c>
      <c r="F47" s="33">
        <v>5.6888888888888891</v>
      </c>
      <c r="G47" s="33">
        <v>0</v>
      </c>
      <c r="H47" s="33">
        <v>0</v>
      </c>
      <c r="I47" s="33">
        <v>0</v>
      </c>
      <c r="J47" s="33">
        <v>0</v>
      </c>
      <c r="K47" s="33">
        <v>0</v>
      </c>
      <c r="L47" s="33">
        <v>20.571666666666662</v>
      </c>
      <c r="M47" s="33">
        <v>5.4222222222222225</v>
      </c>
      <c r="N47" s="33">
        <v>0</v>
      </c>
      <c r="O47" s="33">
        <v>7.6489028213166152E-2</v>
      </c>
      <c r="P47" s="33">
        <v>4.4766666666666683</v>
      </c>
      <c r="Q47" s="33">
        <v>5.1977777777777785</v>
      </c>
      <c r="R47" s="33">
        <v>0.13647335423197496</v>
      </c>
      <c r="S47" s="33">
        <v>16.347999999999995</v>
      </c>
      <c r="T47" s="33">
        <v>6.1802222222222225</v>
      </c>
      <c r="U47" s="33">
        <v>0</v>
      </c>
      <c r="V47" s="33">
        <v>0.31779623824451408</v>
      </c>
      <c r="W47" s="33">
        <v>9.2362222222222226</v>
      </c>
      <c r="X47" s="33">
        <v>9.8037777777777766</v>
      </c>
      <c r="Y47" s="33">
        <v>3.9666666666666668</v>
      </c>
      <c r="Z47" s="33">
        <v>0.32454545454545458</v>
      </c>
      <c r="AA47" s="33">
        <v>0</v>
      </c>
      <c r="AB47" s="33">
        <v>0</v>
      </c>
      <c r="AC47" s="33">
        <v>0</v>
      </c>
      <c r="AD47" s="33">
        <v>0</v>
      </c>
      <c r="AE47" s="33">
        <v>0</v>
      </c>
      <c r="AF47" s="33">
        <v>0</v>
      </c>
      <c r="AG47" s="33">
        <v>0</v>
      </c>
      <c r="AH47" t="s">
        <v>6</v>
      </c>
      <c r="AI47" s="34">
        <v>9</v>
      </c>
    </row>
    <row r="48" spans="1:35" x14ac:dyDescent="0.25">
      <c r="A48" t="s">
        <v>184</v>
      </c>
      <c r="B48" t="s">
        <v>92</v>
      </c>
      <c r="C48" t="s">
        <v>128</v>
      </c>
      <c r="D48" t="s">
        <v>142</v>
      </c>
      <c r="E48" s="33">
        <v>202.76666666666668</v>
      </c>
      <c r="F48" s="33">
        <v>5.6888888888888891</v>
      </c>
      <c r="G48" s="33">
        <v>2.2222222222222223E-2</v>
      </c>
      <c r="H48" s="33">
        <v>1.3388888888888888</v>
      </c>
      <c r="I48" s="33">
        <v>2.7777777777777777</v>
      </c>
      <c r="J48" s="33">
        <v>0</v>
      </c>
      <c r="K48" s="33">
        <v>0</v>
      </c>
      <c r="L48" s="33">
        <v>4.0861111111111112</v>
      </c>
      <c r="M48" s="33">
        <v>5.6888888888888891</v>
      </c>
      <c r="N48" s="33">
        <v>11.377777777777778</v>
      </c>
      <c r="O48" s="33">
        <v>8.4168995561400617E-2</v>
      </c>
      <c r="P48" s="33">
        <v>0</v>
      </c>
      <c r="Q48" s="33">
        <v>12.022222222222222</v>
      </c>
      <c r="R48" s="33">
        <v>5.9290920050413719E-2</v>
      </c>
      <c r="S48" s="33">
        <v>16.580555555555556</v>
      </c>
      <c r="T48" s="33">
        <v>0</v>
      </c>
      <c r="U48" s="33">
        <v>0</v>
      </c>
      <c r="V48" s="33">
        <v>8.1771603923502648E-2</v>
      </c>
      <c r="W48" s="33">
        <v>16.252777777777776</v>
      </c>
      <c r="X48" s="33">
        <v>0</v>
      </c>
      <c r="Y48" s="33">
        <v>0</v>
      </c>
      <c r="Z48" s="33">
        <v>8.0155076990520019E-2</v>
      </c>
      <c r="AA48" s="33">
        <v>0</v>
      </c>
      <c r="AB48" s="33">
        <v>0</v>
      </c>
      <c r="AC48" s="33">
        <v>0</v>
      </c>
      <c r="AD48" s="33">
        <v>0</v>
      </c>
      <c r="AE48" s="33">
        <v>63.866666666666667</v>
      </c>
      <c r="AF48" s="33">
        <v>0</v>
      </c>
      <c r="AG48" s="33">
        <v>0.53333333333333333</v>
      </c>
      <c r="AH48" t="s">
        <v>30</v>
      </c>
      <c r="AI48" s="34">
        <v>9</v>
      </c>
    </row>
    <row r="49" spans="1:35" x14ac:dyDescent="0.25">
      <c r="A49" t="s">
        <v>184</v>
      </c>
      <c r="B49" t="s">
        <v>113</v>
      </c>
      <c r="C49" t="s">
        <v>128</v>
      </c>
      <c r="D49" t="s">
        <v>142</v>
      </c>
      <c r="E49" s="33">
        <v>52.666666666666664</v>
      </c>
      <c r="F49" s="33">
        <v>2.2222222222222223</v>
      </c>
      <c r="G49" s="33">
        <v>0</v>
      </c>
      <c r="H49" s="33">
        <v>0</v>
      </c>
      <c r="I49" s="33">
        <v>0</v>
      </c>
      <c r="J49" s="33">
        <v>0</v>
      </c>
      <c r="K49" s="33">
        <v>0</v>
      </c>
      <c r="L49" s="33">
        <v>4.4994444444444452</v>
      </c>
      <c r="M49" s="33">
        <v>0</v>
      </c>
      <c r="N49" s="33">
        <v>5.0241111111111101</v>
      </c>
      <c r="O49" s="33">
        <v>9.5394514767932467E-2</v>
      </c>
      <c r="P49" s="33">
        <v>0</v>
      </c>
      <c r="Q49" s="33">
        <v>1.8562222222222216</v>
      </c>
      <c r="R49" s="33">
        <v>3.5244725738396612E-2</v>
      </c>
      <c r="S49" s="33">
        <v>15.348666666666668</v>
      </c>
      <c r="T49" s="33">
        <v>15.090222222222222</v>
      </c>
      <c r="U49" s="33">
        <v>0</v>
      </c>
      <c r="V49" s="33">
        <v>0.5779535864978903</v>
      </c>
      <c r="W49" s="33">
        <v>12.653777777777785</v>
      </c>
      <c r="X49" s="33">
        <v>19.997555555555543</v>
      </c>
      <c r="Y49" s="33">
        <v>0</v>
      </c>
      <c r="Z49" s="33">
        <v>0.61996202531645561</v>
      </c>
      <c r="AA49" s="33">
        <v>0</v>
      </c>
      <c r="AB49" s="33">
        <v>0</v>
      </c>
      <c r="AC49" s="33">
        <v>0</v>
      </c>
      <c r="AD49" s="33">
        <v>0</v>
      </c>
      <c r="AE49" s="33">
        <v>0</v>
      </c>
      <c r="AF49" s="33">
        <v>0</v>
      </c>
      <c r="AG49" s="33">
        <v>0</v>
      </c>
      <c r="AH49" t="s">
        <v>52</v>
      </c>
      <c r="AI49" s="34">
        <v>9</v>
      </c>
    </row>
    <row r="50" spans="1:35" x14ac:dyDescent="0.25">
      <c r="A50" t="s">
        <v>184</v>
      </c>
      <c r="B50" t="s">
        <v>76</v>
      </c>
      <c r="C50" t="s">
        <v>128</v>
      </c>
      <c r="D50" t="s">
        <v>142</v>
      </c>
      <c r="E50" s="33">
        <v>93.644444444444446</v>
      </c>
      <c r="F50" s="33">
        <v>5.5555555555555554</v>
      </c>
      <c r="G50" s="33">
        <v>0</v>
      </c>
      <c r="H50" s="33">
        <v>0</v>
      </c>
      <c r="I50" s="33">
        <v>0</v>
      </c>
      <c r="J50" s="33">
        <v>0</v>
      </c>
      <c r="K50" s="33">
        <v>0</v>
      </c>
      <c r="L50" s="33">
        <v>1.7777777777777781</v>
      </c>
      <c r="M50" s="33">
        <v>11.171888888888889</v>
      </c>
      <c r="N50" s="33">
        <v>0</v>
      </c>
      <c r="O50" s="33">
        <v>0.11930113906027527</v>
      </c>
      <c r="P50" s="33">
        <v>0</v>
      </c>
      <c r="Q50" s="33">
        <v>20.426333333333336</v>
      </c>
      <c r="R50" s="33">
        <v>0.21812648315140012</v>
      </c>
      <c r="S50" s="33">
        <v>4.6913333333333345</v>
      </c>
      <c r="T50" s="33">
        <v>7.9475555555555539</v>
      </c>
      <c r="U50" s="33">
        <v>0</v>
      </c>
      <c r="V50" s="33">
        <v>0.13496677740863788</v>
      </c>
      <c r="W50" s="33">
        <v>5.2613333333333347</v>
      </c>
      <c r="X50" s="33">
        <v>10.23266666666667</v>
      </c>
      <c r="Y50" s="33">
        <v>0</v>
      </c>
      <c r="Z50" s="33">
        <v>0.16545562411010922</v>
      </c>
      <c r="AA50" s="33">
        <v>0</v>
      </c>
      <c r="AB50" s="33">
        <v>4.1444444444444448</v>
      </c>
      <c r="AC50" s="33">
        <v>0</v>
      </c>
      <c r="AD50" s="33">
        <v>0</v>
      </c>
      <c r="AE50" s="33">
        <v>65.144444444444446</v>
      </c>
      <c r="AF50" s="33">
        <v>0</v>
      </c>
      <c r="AG50" s="33">
        <v>0</v>
      </c>
      <c r="AH50" t="s">
        <v>14</v>
      </c>
      <c r="AI50" s="34">
        <v>9</v>
      </c>
    </row>
    <row r="51" spans="1:35" x14ac:dyDescent="0.25">
      <c r="A51" t="s">
        <v>184</v>
      </c>
      <c r="B51" t="s">
        <v>115</v>
      </c>
      <c r="C51" t="s">
        <v>130</v>
      </c>
      <c r="D51" t="s">
        <v>149</v>
      </c>
      <c r="E51" s="33">
        <v>33.644444444444446</v>
      </c>
      <c r="F51" s="33">
        <v>4.2666666666666666</v>
      </c>
      <c r="G51" s="33">
        <v>0.44444444444444442</v>
      </c>
      <c r="H51" s="33">
        <v>8.1444444444444444E-2</v>
      </c>
      <c r="I51" s="33">
        <v>1.5</v>
      </c>
      <c r="J51" s="33">
        <v>0</v>
      </c>
      <c r="K51" s="33">
        <v>0</v>
      </c>
      <c r="L51" s="33">
        <v>3.4084444444444451</v>
      </c>
      <c r="M51" s="33">
        <v>6.2537777777777785</v>
      </c>
      <c r="N51" s="33">
        <v>0</v>
      </c>
      <c r="O51" s="33">
        <v>0.18587846763540292</v>
      </c>
      <c r="P51" s="33">
        <v>5.4627777777777773</v>
      </c>
      <c r="Q51" s="33">
        <v>0</v>
      </c>
      <c r="R51" s="33">
        <v>0.1623678996036988</v>
      </c>
      <c r="S51" s="33">
        <v>5.2078888888888892</v>
      </c>
      <c r="T51" s="33">
        <v>4.407</v>
      </c>
      <c r="U51" s="33">
        <v>0</v>
      </c>
      <c r="V51" s="33">
        <v>0.28577939233817701</v>
      </c>
      <c r="W51" s="33">
        <v>6.296555555555555</v>
      </c>
      <c r="X51" s="33">
        <v>5.5869999999999997</v>
      </c>
      <c r="Y51" s="33">
        <v>0</v>
      </c>
      <c r="Z51" s="33">
        <v>0.35321003963011888</v>
      </c>
      <c r="AA51" s="33">
        <v>0</v>
      </c>
      <c r="AB51" s="33">
        <v>0</v>
      </c>
      <c r="AC51" s="33">
        <v>0</v>
      </c>
      <c r="AD51" s="33">
        <v>0</v>
      </c>
      <c r="AE51" s="33">
        <v>0</v>
      </c>
      <c r="AF51" s="33">
        <v>0</v>
      </c>
      <c r="AG51" s="33">
        <v>0</v>
      </c>
      <c r="AH51" t="s">
        <v>54</v>
      </c>
      <c r="AI51" s="34">
        <v>9</v>
      </c>
    </row>
    <row r="52" spans="1:35" x14ac:dyDescent="0.25">
      <c r="A52" t="s">
        <v>184</v>
      </c>
      <c r="B52" t="s">
        <v>86</v>
      </c>
      <c r="C52" t="s">
        <v>128</v>
      </c>
      <c r="D52" t="s">
        <v>142</v>
      </c>
      <c r="E52" s="33">
        <v>120.86666666666666</v>
      </c>
      <c r="F52" s="33">
        <v>6.3111111111111109</v>
      </c>
      <c r="G52" s="33">
        <v>0.22222222222222221</v>
      </c>
      <c r="H52" s="33">
        <v>0.24444444444444444</v>
      </c>
      <c r="I52" s="33">
        <v>4.9777777777777779</v>
      </c>
      <c r="J52" s="33">
        <v>0</v>
      </c>
      <c r="K52" s="33">
        <v>0</v>
      </c>
      <c r="L52" s="33">
        <v>4.008222222222221</v>
      </c>
      <c r="M52" s="33">
        <v>20.395888888888894</v>
      </c>
      <c r="N52" s="33">
        <v>0</v>
      </c>
      <c r="O52" s="33">
        <v>0.16874701231844094</v>
      </c>
      <c r="P52" s="33">
        <v>5.5111111111111111</v>
      </c>
      <c r="Q52" s="33">
        <v>14.41711111111111</v>
      </c>
      <c r="R52" s="33">
        <v>0.16487773487773488</v>
      </c>
      <c r="S52" s="33">
        <v>12.397666666666666</v>
      </c>
      <c r="T52" s="33">
        <v>14.602888888888893</v>
      </c>
      <c r="U52" s="33">
        <v>0</v>
      </c>
      <c r="V52" s="33">
        <v>0.22339124839124841</v>
      </c>
      <c r="W52" s="33">
        <v>17.068333333333335</v>
      </c>
      <c r="X52" s="33">
        <v>17.214333333333332</v>
      </c>
      <c r="Y52" s="33">
        <v>1.3</v>
      </c>
      <c r="Z52" s="33">
        <v>0.29439602868174297</v>
      </c>
      <c r="AA52" s="33">
        <v>0</v>
      </c>
      <c r="AB52" s="33">
        <v>0</v>
      </c>
      <c r="AC52" s="33">
        <v>0</v>
      </c>
      <c r="AD52" s="33">
        <v>0</v>
      </c>
      <c r="AE52" s="33">
        <v>0</v>
      </c>
      <c r="AF52" s="33">
        <v>0</v>
      </c>
      <c r="AG52" s="33">
        <v>0</v>
      </c>
      <c r="AH52" t="s">
        <v>24</v>
      </c>
      <c r="AI52" s="34">
        <v>9</v>
      </c>
    </row>
    <row r="53" spans="1:35" x14ac:dyDescent="0.25">
      <c r="A53" t="s">
        <v>184</v>
      </c>
      <c r="B53" t="s">
        <v>91</v>
      </c>
      <c r="C53" t="s">
        <v>128</v>
      </c>
      <c r="D53" t="s">
        <v>142</v>
      </c>
      <c r="E53" s="33">
        <v>119.45555555555555</v>
      </c>
      <c r="F53" s="33">
        <v>4.8888888888888893</v>
      </c>
      <c r="G53" s="33">
        <v>0</v>
      </c>
      <c r="H53" s="33">
        <v>0</v>
      </c>
      <c r="I53" s="33">
        <v>4.0333333333333332</v>
      </c>
      <c r="J53" s="33">
        <v>0</v>
      </c>
      <c r="K53" s="33">
        <v>0</v>
      </c>
      <c r="L53" s="33">
        <v>5.1278888888888883</v>
      </c>
      <c r="M53" s="33">
        <v>13.101666666666665</v>
      </c>
      <c r="N53" s="33">
        <v>5.3951111111111105</v>
      </c>
      <c r="O53" s="33">
        <v>0.15484234024741883</v>
      </c>
      <c r="P53" s="33">
        <v>0</v>
      </c>
      <c r="Q53" s="33">
        <v>19.166777777777767</v>
      </c>
      <c r="R53" s="33">
        <v>0.1604511208259696</v>
      </c>
      <c r="S53" s="33">
        <v>10.719222222222221</v>
      </c>
      <c r="T53" s="33">
        <v>13.806888888888896</v>
      </c>
      <c r="U53" s="33">
        <v>0</v>
      </c>
      <c r="V53" s="33">
        <v>0.20531578457817884</v>
      </c>
      <c r="W53" s="33">
        <v>6.0757777777777742</v>
      </c>
      <c r="X53" s="33">
        <v>11.201777777777771</v>
      </c>
      <c r="Y53" s="33">
        <v>1.3888888888888888</v>
      </c>
      <c r="Z53" s="33">
        <v>0.15626267323969856</v>
      </c>
      <c r="AA53" s="33">
        <v>0</v>
      </c>
      <c r="AB53" s="33">
        <v>0</v>
      </c>
      <c r="AC53" s="33">
        <v>0</v>
      </c>
      <c r="AD53" s="33">
        <v>0</v>
      </c>
      <c r="AE53" s="33">
        <v>0</v>
      </c>
      <c r="AF53" s="33">
        <v>0</v>
      </c>
      <c r="AG53" s="33">
        <v>0</v>
      </c>
      <c r="AH53" t="s">
        <v>29</v>
      </c>
      <c r="AI53" s="34">
        <v>9</v>
      </c>
    </row>
    <row r="54" spans="1:35" x14ac:dyDescent="0.25">
      <c r="A54" t="s">
        <v>184</v>
      </c>
      <c r="B54" t="s">
        <v>66</v>
      </c>
      <c r="C54" t="s">
        <v>129</v>
      </c>
      <c r="D54" t="s">
        <v>146</v>
      </c>
      <c r="E54" s="33">
        <v>17.177777777777777</v>
      </c>
      <c r="F54" s="33">
        <v>0</v>
      </c>
      <c r="G54" s="33">
        <v>0</v>
      </c>
      <c r="H54" s="33">
        <v>0.6</v>
      </c>
      <c r="I54" s="33">
        <v>0.35555555555555557</v>
      </c>
      <c r="J54" s="33">
        <v>0</v>
      </c>
      <c r="K54" s="33">
        <v>0</v>
      </c>
      <c r="L54" s="33">
        <v>0</v>
      </c>
      <c r="M54" s="33">
        <v>5.2233333333333345</v>
      </c>
      <c r="N54" s="33">
        <v>0</v>
      </c>
      <c r="O54" s="33">
        <v>0.30407503234152661</v>
      </c>
      <c r="P54" s="33">
        <v>5.2733333333333343</v>
      </c>
      <c r="Q54" s="33">
        <v>27.593333333333341</v>
      </c>
      <c r="R54" s="33">
        <v>1.9133247089262619</v>
      </c>
      <c r="S54" s="33">
        <v>0</v>
      </c>
      <c r="T54" s="33">
        <v>0</v>
      </c>
      <c r="U54" s="33">
        <v>0</v>
      </c>
      <c r="V54" s="33">
        <v>0</v>
      </c>
      <c r="W54" s="33">
        <v>2.7777777777777776E-2</v>
      </c>
      <c r="X54" s="33">
        <v>0</v>
      </c>
      <c r="Y54" s="33">
        <v>0</v>
      </c>
      <c r="Z54" s="33">
        <v>1.6170763260025874E-3</v>
      </c>
      <c r="AA54" s="33">
        <v>0</v>
      </c>
      <c r="AB54" s="33">
        <v>0</v>
      </c>
      <c r="AC54" s="33">
        <v>0</v>
      </c>
      <c r="AD54" s="33">
        <v>0</v>
      </c>
      <c r="AE54" s="33">
        <v>0</v>
      </c>
      <c r="AF54" s="33">
        <v>0</v>
      </c>
      <c r="AG54" s="33">
        <v>0.28888888888888886</v>
      </c>
      <c r="AH54" t="s">
        <v>4</v>
      </c>
      <c r="AI54" s="34">
        <v>9</v>
      </c>
    </row>
    <row r="55" spans="1:35" x14ac:dyDescent="0.25">
      <c r="A55" t="s">
        <v>184</v>
      </c>
      <c r="B55" t="s">
        <v>109</v>
      </c>
      <c r="C55" t="s">
        <v>128</v>
      </c>
      <c r="D55" t="s">
        <v>142</v>
      </c>
      <c r="E55" s="33">
        <v>118.75555555555556</v>
      </c>
      <c r="F55" s="33">
        <v>5.333333333333333</v>
      </c>
      <c r="G55" s="33">
        <v>0</v>
      </c>
      <c r="H55" s="33">
        <v>0.58888888888888891</v>
      </c>
      <c r="I55" s="33">
        <v>5.4</v>
      </c>
      <c r="J55" s="33">
        <v>0</v>
      </c>
      <c r="K55" s="33">
        <v>0</v>
      </c>
      <c r="L55" s="33">
        <v>5.804333333333334</v>
      </c>
      <c r="M55" s="33">
        <v>9.0235555555555553</v>
      </c>
      <c r="N55" s="33">
        <v>5.6888888888888891</v>
      </c>
      <c r="O55" s="33">
        <v>0.12388847305389221</v>
      </c>
      <c r="P55" s="33">
        <v>0.71111111111111114</v>
      </c>
      <c r="Q55" s="33">
        <v>5.2581111111111118</v>
      </c>
      <c r="R55" s="33">
        <v>5.0264782934131745E-2</v>
      </c>
      <c r="S55" s="33">
        <v>6.7833333333333332</v>
      </c>
      <c r="T55" s="33">
        <v>18.679444444444446</v>
      </c>
      <c r="U55" s="33">
        <v>0</v>
      </c>
      <c r="V55" s="33">
        <v>0.21441336077844314</v>
      </c>
      <c r="W55" s="33">
        <v>10.89733333333333</v>
      </c>
      <c r="X55" s="33">
        <v>13.006777777777776</v>
      </c>
      <c r="Y55" s="33">
        <v>0</v>
      </c>
      <c r="Z55" s="33">
        <v>0.20128836077844306</v>
      </c>
      <c r="AA55" s="33">
        <v>0</v>
      </c>
      <c r="AB55" s="33">
        <v>0</v>
      </c>
      <c r="AC55" s="33">
        <v>0</v>
      </c>
      <c r="AD55" s="33">
        <v>0</v>
      </c>
      <c r="AE55" s="33">
        <v>0</v>
      </c>
      <c r="AF55" s="33">
        <v>0</v>
      </c>
      <c r="AG55" s="33">
        <v>0</v>
      </c>
      <c r="AH55" t="s">
        <v>48</v>
      </c>
      <c r="AI55" s="34">
        <v>9</v>
      </c>
    </row>
    <row r="56" spans="1:35" x14ac:dyDescent="0.25">
      <c r="A56" t="s">
        <v>184</v>
      </c>
      <c r="B56" t="s">
        <v>100</v>
      </c>
      <c r="C56" t="s">
        <v>128</v>
      </c>
      <c r="D56" t="s">
        <v>142</v>
      </c>
      <c r="E56" s="33">
        <v>143.3111111111111</v>
      </c>
      <c r="F56" s="33">
        <v>8.6222222222222218</v>
      </c>
      <c r="G56" s="33">
        <v>0</v>
      </c>
      <c r="H56" s="33">
        <v>0</v>
      </c>
      <c r="I56" s="33">
        <v>5.5111111111111111</v>
      </c>
      <c r="J56" s="33">
        <v>0</v>
      </c>
      <c r="K56" s="33">
        <v>0</v>
      </c>
      <c r="L56" s="33">
        <v>5.0644444444444456</v>
      </c>
      <c r="M56" s="33">
        <v>18.870444444444441</v>
      </c>
      <c r="N56" s="33">
        <v>0</v>
      </c>
      <c r="O56" s="33">
        <v>0.13167467824468909</v>
      </c>
      <c r="P56" s="33">
        <v>0.17777777777777778</v>
      </c>
      <c r="Q56" s="33">
        <v>25.189111111111121</v>
      </c>
      <c r="R56" s="33">
        <v>0.17700573732361613</v>
      </c>
      <c r="S56" s="33">
        <v>14.654333333333334</v>
      </c>
      <c r="T56" s="33">
        <v>15.019222222222226</v>
      </c>
      <c r="U56" s="33">
        <v>0</v>
      </c>
      <c r="V56" s="33">
        <v>0.20705690804775939</v>
      </c>
      <c r="W56" s="33">
        <v>9.0914444444444449</v>
      </c>
      <c r="X56" s="33">
        <v>10.826555555555558</v>
      </c>
      <c r="Y56" s="33">
        <v>5.0888888888888886</v>
      </c>
      <c r="Z56" s="33">
        <v>0.17449371995658244</v>
      </c>
      <c r="AA56" s="33">
        <v>0</v>
      </c>
      <c r="AB56" s="33">
        <v>5.2111111111111112</v>
      </c>
      <c r="AC56" s="33">
        <v>0</v>
      </c>
      <c r="AD56" s="33">
        <v>0</v>
      </c>
      <c r="AE56" s="33">
        <v>0</v>
      </c>
      <c r="AF56" s="33">
        <v>0</v>
      </c>
      <c r="AG56" s="33">
        <v>0</v>
      </c>
      <c r="AH56" t="s">
        <v>39</v>
      </c>
      <c r="AI56" s="34">
        <v>9</v>
      </c>
    </row>
    <row r="57" spans="1:35" x14ac:dyDescent="0.25">
      <c r="A57" t="s">
        <v>184</v>
      </c>
      <c r="B57" t="s">
        <v>90</v>
      </c>
      <c r="C57" t="s">
        <v>124</v>
      </c>
      <c r="D57" t="s">
        <v>142</v>
      </c>
      <c r="E57" s="33">
        <v>153.16666666666666</v>
      </c>
      <c r="F57" s="33">
        <v>68.36666666666666</v>
      </c>
      <c r="G57" s="33">
        <v>0.55555555555555558</v>
      </c>
      <c r="H57" s="33">
        <v>0</v>
      </c>
      <c r="I57" s="33">
        <v>9.6222222222222218</v>
      </c>
      <c r="J57" s="33">
        <v>0</v>
      </c>
      <c r="K57" s="33">
        <v>0.17777777777777778</v>
      </c>
      <c r="L57" s="33">
        <v>0</v>
      </c>
      <c r="M57" s="33">
        <v>12.214444444444441</v>
      </c>
      <c r="N57" s="33">
        <v>0</v>
      </c>
      <c r="O57" s="33">
        <v>7.9746100834240094E-2</v>
      </c>
      <c r="P57" s="33">
        <v>5.5111111111111111</v>
      </c>
      <c r="Q57" s="33">
        <v>21.61588888888889</v>
      </c>
      <c r="R57" s="33">
        <v>0.17710772578890099</v>
      </c>
      <c r="S57" s="33">
        <v>0</v>
      </c>
      <c r="T57" s="33">
        <v>0</v>
      </c>
      <c r="U57" s="33">
        <v>0</v>
      </c>
      <c r="V57" s="33">
        <v>0</v>
      </c>
      <c r="W57" s="33">
        <v>0</v>
      </c>
      <c r="X57" s="33">
        <v>0</v>
      </c>
      <c r="Y57" s="33">
        <v>0</v>
      </c>
      <c r="Z57" s="33">
        <v>0</v>
      </c>
      <c r="AA57" s="33">
        <v>0</v>
      </c>
      <c r="AB57" s="33">
        <v>0</v>
      </c>
      <c r="AC57" s="33">
        <v>0</v>
      </c>
      <c r="AD57" s="33">
        <v>0</v>
      </c>
      <c r="AE57" s="33">
        <v>54.211111111111109</v>
      </c>
      <c r="AF57" s="33">
        <v>0</v>
      </c>
      <c r="AG57" s="33">
        <v>1.1666666666666667</v>
      </c>
      <c r="AH57" t="s">
        <v>28</v>
      </c>
      <c r="AI57" s="34">
        <v>9</v>
      </c>
    </row>
    <row r="58" spans="1:35" x14ac:dyDescent="0.25">
      <c r="A58" t="s">
        <v>184</v>
      </c>
      <c r="B58" t="s">
        <v>80</v>
      </c>
      <c r="C58" t="s">
        <v>128</v>
      </c>
      <c r="D58" t="s">
        <v>142</v>
      </c>
      <c r="E58" s="33">
        <v>89.777777777777771</v>
      </c>
      <c r="F58" s="33">
        <v>7.0222222222222221</v>
      </c>
      <c r="G58" s="33">
        <v>1.1888888888888889</v>
      </c>
      <c r="H58" s="33">
        <v>0</v>
      </c>
      <c r="I58" s="33">
        <v>0</v>
      </c>
      <c r="J58" s="33">
        <v>0</v>
      </c>
      <c r="K58" s="33">
        <v>0</v>
      </c>
      <c r="L58" s="33">
        <v>5.8121111111111086</v>
      </c>
      <c r="M58" s="33">
        <v>5.6888888888888891</v>
      </c>
      <c r="N58" s="33">
        <v>11.559999999999999</v>
      </c>
      <c r="O58" s="33">
        <v>0.19212871287128713</v>
      </c>
      <c r="P58" s="33">
        <v>5.8666666666666663</v>
      </c>
      <c r="Q58" s="33">
        <v>9.3870000000000022</v>
      </c>
      <c r="R58" s="33">
        <v>0.16990470297029706</v>
      </c>
      <c r="S58" s="33">
        <v>5.4654444444444454</v>
      </c>
      <c r="T58" s="33">
        <v>7.1226666666666638</v>
      </c>
      <c r="U58" s="33">
        <v>0</v>
      </c>
      <c r="V58" s="33">
        <v>0.14021410891089109</v>
      </c>
      <c r="W58" s="33">
        <v>6.8338888888888896</v>
      </c>
      <c r="X58" s="33">
        <v>7.5207777777777753</v>
      </c>
      <c r="Y58" s="33">
        <v>5.7666666666666666</v>
      </c>
      <c r="Z58" s="33">
        <v>0.22412376237623763</v>
      </c>
      <c r="AA58" s="33">
        <v>0.53333333333333333</v>
      </c>
      <c r="AB58" s="33">
        <v>0</v>
      </c>
      <c r="AC58" s="33">
        <v>0</v>
      </c>
      <c r="AD58" s="33">
        <v>0</v>
      </c>
      <c r="AE58" s="33">
        <v>0</v>
      </c>
      <c r="AF58" s="33">
        <v>0</v>
      </c>
      <c r="AG58" s="33">
        <v>0</v>
      </c>
      <c r="AH58" t="s">
        <v>18</v>
      </c>
      <c r="AI58" s="34">
        <v>9</v>
      </c>
    </row>
    <row r="59" spans="1:35" x14ac:dyDescent="0.25">
      <c r="A59" t="s">
        <v>184</v>
      </c>
      <c r="B59" t="s">
        <v>110</v>
      </c>
      <c r="C59" t="s">
        <v>128</v>
      </c>
      <c r="D59" t="s">
        <v>142</v>
      </c>
      <c r="E59" s="33">
        <v>153.27777777777777</v>
      </c>
      <c r="F59" s="33">
        <v>16.711111111111112</v>
      </c>
      <c r="G59" s="33">
        <v>0</v>
      </c>
      <c r="H59" s="33">
        <v>0</v>
      </c>
      <c r="I59" s="33">
        <v>11.28888888888889</v>
      </c>
      <c r="J59" s="33">
        <v>0</v>
      </c>
      <c r="K59" s="33">
        <v>0</v>
      </c>
      <c r="L59" s="33">
        <v>7.8140000000000001</v>
      </c>
      <c r="M59" s="33">
        <v>4.4444444444444446</v>
      </c>
      <c r="N59" s="33">
        <v>11.16</v>
      </c>
      <c r="O59" s="33">
        <v>0.10180500181225083</v>
      </c>
      <c r="P59" s="33">
        <v>5.0666666666666664</v>
      </c>
      <c r="Q59" s="33">
        <v>20.759999999999998</v>
      </c>
      <c r="R59" s="33">
        <v>0.1684958318231243</v>
      </c>
      <c r="S59" s="33">
        <v>23.901666666666664</v>
      </c>
      <c r="T59" s="33">
        <v>44.246444444444457</v>
      </c>
      <c r="U59" s="33">
        <v>0</v>
      </c>
      <c r="V59" s="33">
        <v>0.44460529177238139</v>
      </c>
      <c r="W59" s="33">
        <v>28.403888888888886</v>
      </c>
      <c r="X59" s="33">
        <v>42.418111111111102</v>
      </c>
      <c r="Y59" s="33">
        <v>9.3888888888888893</v>
      </c>
      <c r="Z59" s="33">
        <v>0.523304095686843</v>
      </c>
      <c r="AA59" s="33">
        <v>0</v>
      </c>
      <c r="AB59" s="33">
        <v>0</v>
      </c>
      <c r="AC59" s="33">
        <v>0</v>
      </c>
      <c r="AD59" s="33">
        <v>0</v>
      </c>
      <c r="AE59" s="33">
        <v>0</v>
      </c>
      <c r="AF59" s="33">
        <v>0</v>
      </c>
      <c r="AG59" s="33">
        <v>0</v>
      </c>
      <c r="AH59" t="s">
        <v>49</v>
      </c>
      <c r="AI59" s="34">
        <v>9</v>
      </c>
    </row>
    <row r="60" spans="1:35" x14ac:dyDescent="0.25">
      <c r="A60" t="s">
        <v>184</v>
      </c>
      <c r="B60" t="s">
        <v>112</v>
      </c>
      <c r="C60" t="s">
        <v>128</v>
      </c>
      <c r="D60" t="s">
        <v>142</v>
      </c>
      <c r="E60" s="33">
        <v>31.411111111111111</v>
      </c>
      <c r="F60" s="33">
        <v>5.333333333333333</v>
      </c>
      <c r="G60" s="33">
        <v>0.33333333333333331</v>
      </c>
      <c r="H60" s="33">
        <v>0.27600000000000002</v>
      </c>
      <c r="I60" s="33">
        <v>2.2222222222222223</v>
      </c>
      <c r="J60" s="33">
        <v>0</v>
      </c>
      <c r="K60" s="33">
        <v>0</v>
      </c>
      <c r="L60" s="33">
        <v>4.7534444444444439</v>
      </c>
      <c r="M60" s="33">
        <v>6.3324444444444454</v>
      </c>
      <c r="N60" s="33">
        <v>2.9647777777777775</v>
      </c>
      <c r="O60" s="33">
        <v>0.29598514326140785</v>
      </c>
      <c r="P60" s="33">
        <v>5.0363333333333333</v>
      </c>
      <c r="Q60" s="33">
        <v>0</v>
      </c>
      <c r="R60" s="33">
        <v>0.16033604527767953</v>
      </c>
      <c r="S60" s="33">
        <v>7.9679999999999991</v>
      </c>
      <c r="T60" s="33">
        <v>0</v>
      </c>
      <c r="U60" s="33">
        <v>7.5333333333333332</v>
      </c>
      <c r="V60" s="33">
        <v>0.49349840820657936</v>
      </c>
      <c r="W60" s="33">
        <v>12.695777777777774</v>
      </c>
      <c r="X60" s="33">
        <v>4.8357777777777793</v>
      </c>
      <c r="Y60" s="33">
        <v>2.2111111111111112</v>
      </c>
      <c r="Z60" s="33">
        <v>0.62852493809692245</v>
      </c>
      <c r="AA60" s="33">
        <v>0</v>
      </c>
      <c r="AB60" s="33">
        <v>0</v>
      </c>
      <c r="AC60" s="33">
        <v>0</v>
      </c>
      <c r="AD60" s="33">
        <v>0</v>
      </c>
      <c r="AE60" s="33">
        <v>0</v>
      </c>
      <c r="AF60" s="33">
        <v>0</v>
      </c>
      <c r="AG60" s="33">
        <v>0</v>
      </c>
      <c r="AH60" t="s">
        <v>51</v>
      </c>
      <c r="AI60" s="34">
        <v>9</v>
      </c>
    </row>
    <row r="61" spans="1:35" x14ac:dyDescent="0.25">
      <c r="A61" t="s">
        <v>184</v>
      </c>
      <c r="B61" t="s">
        <v>73</v>
      </c>
      <c r="C61" t="s">
        <v>126</v>
      </c>
      <c r="D61" t="s">
        <v>151</v>
      </c>
      <c r="E61" s="33">
        <v>39.888888888888886</v>
      </c>
      <c r="F61" s="33">
        <v>5.8666666666666663</v>
      </c>
      <c r="G61" s="33">
        <v>2.7111111111111112</v>
      </c>
      <c r="H61" s="33">
        <v>0.28888888888888886</v>
      </c>
      <c r="I61" s="33">
        <v>8.8222222222222229</v>
      </c>
      <c r="J61" s="33">
        <v>0</v>
      </c>
      <c r="K61" s="33">
        <v>0</v>
      </c>
      <c r="L61" s="33">
        <v>2.2601111111111112</v>
      </c>
      <c r="M61" s="33">
        <v>0</v>
      </c>
      <c r="N61" s="33">
        <v>0</v>
      </c>
      <c r="O61" s="33">
        <v>0</v>
      </c>
      <c r="P61" s="33">
        <v>0</v>
      </c>
      <c r="Q61" s="33">
        <v>0</v>
      </c>
      <c r="R61" s="33">
        <v>0</v>
      </c>
      <c r="S61" s="33">
        <v>2.4494444444444441</v>
      </c>
      <c r="T61" s="33">
        <v>0</v>
      </c>
      <c r="U61" s="33">
        <v>0</v>
      </c>
      <c r="V61" s="33">
        <v>6.1406685236768802E-2</v>
      </c>
      <c r="W61" s="33">
        <v>5.9849999999999994</v>
      </c>
      <c r="X61" s="33">
        <v>0</v>
      </c>
      <c r="Y61" s="33">
        <v>0</v>
      </c>
      <c r="Z61" s="33">
        <v>0.15004178272980501</v>
      </c>
      <c r="AA61" s="33">
        <v>0</v>
      </c>
      <c r="AB61" s="33">
        <v>0</v>
      </c>
      <c r="AC61" s="33">
        <v>0</v>
      </c>
      <c r="AD61" s="33">
        <v>0</v>
      </c>
      <c r="AE61" s="33">
        <v>0</v>
      </c>
      <c r="AF61" s="33">
        <v>0</v>
      </c>
      <c r="AG61" s="33">
        <v>0</v>
      </c>
      <c r="AH61" t="s">
        <v>11</v>
      </c>
      <c r="AI61" s="34">
        <v>9</v>
      </c>
    </row>
    <row r="62" spans="1:35" x14ac:dyDescent="0.25">
      <c r="A62" t="s">
        <v>184</v>
      </c>
      <c r="B62" t="s">
        <v>104</v>
      </c>
      <c r="C62" t="s">
        <v>134</v>
      </c>
      <c r="D62" t="s">
        <v>149</v>
      </c>
      <c r="E62" s="33">
        <v>62.955555555555556</v>
      </c>
      <c r="F62" s="33">
        <v>4.2666666666666666</v>
      </c>
      <c r="G62" s="33">
        <v>0.8</v>
      </c>
      <c r="H62" s="33">
        <v>0</v>
      </c>
      <c r="I62" s="33">
        <v>2.9777777777777779</v>
      </c>
      <c r="J62" s="33">
        <v>0</v>
      </c>
      <c r="K62" s="33">
        <v>0</v>
      </c>
      <c r="L62" s="33">
        <v>2.608888888888889</v>
      </c>
      <c r="M62" s="33">
        <v>5.5686666666666671</v>
      </c>
      <c r="N62" s="33">
        <v>0</v>
      </c>
      <c r="O62" s="33">
        <v>8.8453935757147911E-2</v>
      </c>
      <c r="P62" s="33">
        <v>6.0811111111111096</v>
      </c>
      <c r="Q62" s="33">
        <v>1.941888888888889</v>
      </c>
      <c r="R62" s="33">
        <v>0.12743911048358628</v>
      </c>
      <c r="S62" s="33">
        <v>2.2965555555555546</v>
      </c>
      <c r="T62" s="33">
        <v>4.041666666666667</v>
      </c>
      <c r="U62" s="33">
        <v>0</v>
      </c>
      <c r="V62" s="33">
        <v>0.1006777267913872</v>
      </c>
      <c r="W62" s="33">
        <v>3.626777777777777</v>
      </c>
      <c r="X62" s="33">
        <v>5.3356666666666674</v>
      </c>
      <c r="Y62" s="33">
        <v>0</v>
      </c>
      <c r="Z62" s="33">
        <v>0.14236145428873984</v>
      </c>
      <c r="AA62" s="33">
        <v>0</v>
      </c>
      <c r="AB62" s="33">
        <v>0</v>
      </c>
      <c r="AC62" s="33">
        <v>0</v>
      </c>
      <c r="AD62" s="33">
        <v>0</v>
      </c>
      <c r="AE62" s="33">
        <v>0</v>
      </c>
      <c r="AF62" s="33">
        <v>0</v>
      </c>
      <c r="AG62" s="33">
        <v>0</v>
      </c>
      <c r="AH62" t="s">
        <v>43</v>
      </c>
      <c r="AI62" s="34">
        <v>9</v>
      </c>
    </row>
  </sheetData>
  <pageMargins left="0.7" right="0.7" top="0.75" bottom="0.75" header="0.3" footer="0.3"/>
  <pageSetup orientation="portrait" horizontalDpi="1200" verticalDpi="1200" r:id="rId1"/>
  <ignoredErrors>
    <ignoredError sqref="AH2:AH6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358</v>
      </c>
      <c r="C2" s="1" t="s">
        <v>359</v>
      </c>
      <c r="D2" s="1" t="s">
        <v>360</v>
      </c>
      <c r="E2" s="2"/>
      <c r="F2" s="3" t="s">
        <v>207</v>
      </c>
      <c r="G2" s="3" t="s">
        <v>208</v>
      </c>
      <c r="H2" s="3" t="s">
        <v>209</v>
      </c>
      <c r="I2" s="3" t="s">
        <v>210</v>
      </c>
      <c r="J2" s="4" t="s">
        <v>211</v>
      </c>
      <c r="K2" s="3" t="s">
        <v>212</v>
      </c>
      <c r="L2" s="4" t="s">
        <v>283</v>
      </c>
      <c r="M2" s="3" t="s">
        <v>282</v>
      </c>
      <c r="N2" s="3"/>
      <c r="O2" s="3" t="s">
        <v>213</v>
      </c>
      <c r="P2" s="3" t="s">
        <v>208</v>
      </c>
      <c r="Q2" s="3" t="s">
        <v>209</v>
      </c>
      <c r="R2" s="3" t="s">
        <v>210</v>
      </c>
      <c r="S2" s="4" t="s">
        <v>211</v>
      </c>
      <c r="T2" s="3" t="s">
        <v>212</v>
      </c>
      <c r="U2" s="4" t="s">
        <v>283</v>
      </c>
      <c r="V2" s="3" t="s">
        <v>282</v>
      </c>
      <c r="X2" s="5" t="s">
        <v>214</v>
      </c>
      <c r="Y2" s="5" t="s">
        <v>361</v>
      </c>
      <c r="Z2" s="6" t="s">
        <v>215</v>
      </c>
      <c r="AA2" s="6" t="s">
        <v>216</v>
      </c>
    </row>
    <row r="3" spans="2:33" ht="15" customHeight="1" x14ac:dyDescent="0.25">
      <c r="B3" s="7" t="s">
        <v>217</v>
      </c>
      <c r="C3" s="49">
        <f>AVERAGE(Nurse[MDS Census])</f>
        <v>81.758469945355188</v>
      </c>
      <c r="D3" s="8">
        <v>77.140845685707092</v>
      </c>
      <c r="E3" s="8"/>
      <c r="F3" s="5">
        <v>1</v>
      </c>
      <c r="G3" s="9">
        <v>69115.888888888876</v>
      </c>
      <c r="H3" s="10">
        <v>3.6672718204368535</v>
      </c>
      <c r="I3" s="9">
        <v>5</v>
      </c>
      <c r="J3" s="11">
        <v>0.69112838501518359</v>
      </c>
      <c r="K3" s="9">
        <v>3</v>
      </c>
      <c r="L3" s="30">
        <v>9.5793251673751564E-2</v>
      </c>
      <c r="M3" s="9">
        <v>6</v>
      </c>
      <c r="O3" t="s">
        <v>157</v>
      </c>
      <c r="P3" s="9">
        <v>633.73333333333335</v>
      </c>
      <c r="Q3" s="10">
        <v>6.0408624377586086</v>
      </c>
      <c r="R3" s="12">
        <v>1</v>
      </c>
      <c r="S3" s="11">
        <v>1.8757404095658883</v>
      </c>
      <c r="T3" s="12">
        <v>1</v>
      </c>
      <c r="U3" s="30">
        <v>9.682463009433584E-2</v>
      </c>
      <c r="V3" s="12">
        <v>24</v>
      </c>
      <c r="X3" s="13" t="s">
        <v>218</v>
      </c>
      <c r="Y3" s="9">
        <f>SUM(Nurse[Total Nurse Staff Hours])</f>
        <v>19478.756333333331</v>
      </c>
      <c r="Z3" s="14" t="s">
        <v>219</v>
      </c>
      <c r="AA3" s="10">
        <f>Category[[#This Row],[State Total]]/D9</f>
        <v>1.7116932005490724E-2</v>
      </c>
    </row>
    <row r="4" spans="2:33" ht="15" customHeight="1" x14ac:dyDescent="0.25">
      <c r="B4" s="15" t="s">
        <v>209</v>
      </c>
      <c r="C4" s="16">
        <f>SUM(Nurse[Total Nurse Staff Hours])/SUM(Nurse[MDS Census])</f>
        <v>3.9056977770054404</v>
      </c>
      <c r="D4" s="16">
        <v>3.6162767648550016</v>
      </c>
      <c r="E4" s="8"/>
      <c r="F4" s="5">
        <v>2</v>
      </c>
      <c r="G4" s="9">
        <v>129923.92222222219</v>
      </c>
      <c r="H4" s="10">
        <v>3.478915026597186</v>
      </c>
      <c r="I4" s="9">
        <v>7</v>
      </c>
      <c r="J4" s="11">
        <v>0.63723178256540391</v>
      </c>
      <c r="K4" s="9">
        <v>6</v>
      </c>
      <c r="L4" s="30">
        <v>0.12604617718952438</v>
      </c>
      <c r="M4" s="9">
        <v>2</v>
      </c>
      <c r="O4" t="s">
        <v>156</v>
      </c>
      <c r="P4" s="9">
        <v>16131.511111111107</v>
      </c>
      <c r="Q4" s="10">
        <v>3.6069247284128507</v>
      </c>
      <c r="R4" s="12">
        <v>34</v>
      </c>
      <c r="S4" s="11">
        <v>0.55170316068757097</v>
      </c>
      <c r="T4" s="12">
        <v>39</v>
      </c>
      <c r="U4" s="30">
        <v>5.0037531820096057E-2</v>
      </c>
      <c r="V4" s="12">
        <v>46</v>
      </c>
      <c r="X4" s="9" t="s">
        <v>220</v>
      </c>
      <c r="Y4" s="9">
        <f>SUM(Nurse[Total Direct Care Staff Hours])</f>
        <v>17897.605444444445</v>
      </c>
      <c r="Z4" s="14">
        <f>Category[[#This Row],[State Total]]/Y3</f>
        <v>0.9188269075380795</v>
      </c>
      <c r="AA4" s="10">
        <f>Category[[#This Row],[State Total]]/D9</f>
        <v>1.5727497701144618E-2</v>
      </c>
    </row>
    <row r="5" spans="2:33" ht="15" customHeight="1" x14ac:dyDescent="0.25">
      <c r="B5" s="17" t="s">
        <v>221</v>
      </c>
      <c r="C5" s="18">
        <f>SUM(Nurse[Total Direct Care Staff Hours])/SUM(Nurse[MDS Census])</f>
        <v>3.5886602102242602</v>
      </c>
      <c r="D5" s="18">
        <v>3.341917987105413</v>
      </c>
      <c r="E5" s="19"/>
      <c r="F5" s="5">
        <v>3</v>
      </c>
      <c r="G5" s="9">
        <v>125277.33333333326</v>
      </c>
      <c r="H5" s="10">
        <v>3.5524562064965219</v>
      </c>
      <c r="I5" s="9">
        <v>6</v>
      </c>
      <c r="J5" s="11">
        <v>0.67245584197194497</v>
      </c>
      <c r="K5" s="9">
        <v>5</v>
      </c>
      <c r="L5" s="30">
        <v>0.12712919180650573</v>
      </c>
      <c r="M5" s="9">
        <v>1</v>
      </c>
      <c r="O5" t="s">
        <v>159</v>
      </c>
      <c r="P5" s="9">
        <v>14363.788888888885</v>
      </c>
      <c r="Q5" s="10">
        <v>3.8190037447562974</v>
      </c>
      <c r="R5" s="12">
        <v>19</v>
      </c>
      <c r="S5" s="11">
        <v>0.36973406119245866</v>
      </c>
      <c r="T5" s="12">
        <v>48</v>
      </c>
      <c r="U5" s="30">
        <v>2.0994468864578082E-2</v>
      </c>
      <c r="V5" s="12">
        <v>50</v>
      </c>
      <c r="X5" s="13" t="s">
        <v>222</v>
      </c>
      <c r="Y5" s="9">
        <f>SUM(Nurse[Total RN Hours (w/ Admin, DON)])</f>
        <v>3701.3893333333326</v>
      </c>
      <c r="Z5" s="14">
        <f>Category[[#This Row],[State Total]]/Y3</f>
        <v>0.19002185098436039</v>
      </c>
      <c r="AA5" s="10">
        <f>Category[[#This Row],[State Total]]/D9</f>
        <v>3.2525911028567873E-3</v>
      </c>
      <c r="AB5" s="20"/>
      <c r="AC5" s="20"/>
      <c r="AF5" s="20"/>
      <c r="AG5" s="20"/>
    </row>
    <row r="6" spans="2:33" ht="15" customHeight="1" x14ac:dyDescent="0.25">
      <c r="B6" s="21" t="s">
        <v>223</v>
      </c>
      <c r="C6" s="18">
        <f>SUM(Nurse[Total RN Hours (w/ Admin, DON)])/SUM(Nurse[MDS Census])</f>
        <v>0.7421679209720754</v>
      </c>
      <c r="D6" s="18">
        <v>0.6053127868931506</v>
      </c>
      <c r="E6"/>
      <c r="F6" s="5">
        <v>4</v>
      </c>
      <c r="G6" s="9">
        <v>213135.8888888885</v>
      </c>
      <c r="H6" s="10">
        <v>3.7068517101504894</v>
      </c>
      <c r="I6" s="9">
        <v>4</v>
      </c>
      <c r="J6" s="11">
        <v>0.55803789966025963</v>
      </c>
      <c r="K6" s="9">
        <v>9</v>
      </c>
      <c r="L6" s="30">
        <v>0.10911916801909696</v>
      </c>
      <c r="M6" s="9">
        <v>4</v>
      </c>
      <c r="O6" t="s">
        <v>158</v>
      </c>
      <c r="P6" s="9">
        <v>10745.944444444447</v>
      </c>
      <c r="Q6" s="10">
        <v>3.8629575912359715</v>
      </c>
      <c r="R6" s="12">
        <v>17</v>
      </c>
      <c r="S6" s="11">
        <v>0.63364813598928815</v>
      </c>
      <c r="T6" s="12">
        <v>33</v>
      </c>
      <c r="U6" s="30">
        <v>9.0585542030926697E-2</v>
      </c>
      <c r="V6" s="12">
        <v>32</v>
      </c>
      <c r="X6" s="22" t="s">
        <v>224</v>
      </c>
      <c r="Y6" s="9">
        <f>SUM(Nurse[RN Hours (excl. Admin, DON)])</f>
        <v>2687.2383333333341</v>
      </c>
      <c r="Z6" s="14">
        <f>Category[[#This Row],[State Total]]/Y3</f>
        <v>0.13795738738898616</v>
      </c>
      <c r="AA6" s="10">
        <f>Category[[#This Row],[State Total]]/D9</f>
        <v>2.3614072195924196E-3</v>
      </c>
      <c r="AB6" s="20"/>
      <c r="AC6" s="20"/>
      <c r="AF6" s="20"/>
      <c r="AG6" s="20"/>
    </row>
    <row r="7" spans="2:33" ht="15" customHeight="1" thickBot="1" x14ac:dyDescent="0.3">
      <c r="B7" s="23" t="s">
        <v>225</v>
      </c>
      <c r="C7" s="18">
        <f>SUM(Nurse[RN Hours (excl. Admin, DON)])/SUM(Nurse[MDS Census])</f>
        <v>0.53881986124664161</v>
      </c>
      <c r="D7" s="18">
        <v>0.40828202400980046</v>
      </c>
      <c r="E7"/>
      <c r="F7" s="5">
        <v>5</v>
      </c>
      <c r="G7" s="9">
        <v>223314.35555555581</v>
      </c>
      <c r="H7" s="10">
        <v>3.4643764455208377</v>
      </c>
      <c r="I7" s="9">
        <v>8</v>
      </c>
      <c r="J7" s="11">
        <v>0.67870255392846079</v>
      </c>
      <c r="K7" s="9">
        <v>4</v>
      </c>
      <c r="L7" s="30">
        <v>9.3639223792473358E-2</v>
      </c>
      <c r="M7" s="9">
        <v>7</v>
      </c>
      <c r="O7" t="s">
        <v>160</v>
      </c>
      <c r="P7" s="9">
        <v>90543.855555555419</v>
      </c>
      <c r="Q7" s="10">
        <v>4.139123059703298</v>
      </c>
      <c r="R7" s="12">
        <v>7</v>
      </c>
      <c r="S7" s="11">
        <v>0.54285651385387712</v>
      </c>
      <c r="T7" s="12">
        <v>40</v>
      </c>
      <c r="U7" s="30">
        <v>4.2846744192113692E-2</v>
      </c>
      <c r="V7" s="12">
        <v>49</v>
      </c>
      <c r="X7" s="22" t="s">
        <v>226</v>
      </c>
      <c r="Y7" s="9">
        <f>SUM(Nurse[RN Admin Hours])</f>
        <v>698.83966666666663</v>
      </c>
      <c r="Z7" s="14">
        <f>Category[[#This Row],[State Total]]/Y3</f>
        <v>3.587701672055757E-2</v>
      </c>
      <c r="AA7" s="10">
        <f>Category[[#This Row],[State Total]]/D9</f>
        <v>6.1410445576563766E-4</v>
      </c>
      <c r="AB7" s="20"/>
      <c r="AC7" s="20"/>
      <c r="AD7" s="20"/>
      <c r="AE7" s="20"/>
      <c r="AF7" s="20"/>
      <c r="AG7" s="20"/>
    </row>
    <row r="8" spans="2:33" ht="15" customHeight="1" thickTop="1" x14ac:dyDescent="0.25">
      <c r="B8" s="24" t="s">
        <v>227</v>
      </c>
      <c r="C8" s="25">
        <f>COUNTA(Nurse[Provider])</f>
        <v>61</v>
      </c>
      <c r="D8" s="25">
        <v>14752</v>
      </c>
      <c r="F8" s="5">
        <v>6</v>
      </c>
      <c r="G8" s="9">
        <v>136685.9333333332</v>
      </c>
      <c r="H8" s="10">
        <v>3.4116199317917255</v>
      </c>
      <c r="I8" s="9">
        <v>10</v>
      </c>
      <c r="J8" s="11">
        <v>0.34571454479506697</v>
      </c>
      <c r="K8" s="9">
        <v>10</v>
      </c>
      <c r="L8" s="30">
        <v>6.5849029186353242E-2</v>
      </c>
      <c r="M8" s="9">
        <v>9</v>
      </c>
      <c r="O8" t="s">
        <v>161</v>
      </c>
      <c r="P8" s="9">
        <v>14179.644444444439</v>
      </c>
      <c r="Q8" s="10">
        <v>3.608602864199701</v>
      </c>
      <c r="R8" s="12">
        <v>33</v>
      </c>
      <c r="S8" s="11">
        <v>0.84407096087662437</v>
      </c>
      <c r="T8" s="12">
        <v>11</v>
      </c>
      <c r="U8" s="30">
        <v>0.12009944446296228</v>
      </c>
      <c r="V8" s="12">
        <v>12</v>
      </c>
      <c r="X8" s="22" t="s">
        <v>228</v>
      </c>
      <c r="Y8" s="9">
        <f>SUM(Nurse[RN DON Hours])</f>
        <v>315.31133333333344</v>
      </c>
      <c r="Z8" s="14">
        <f>Category[[#This Row],[State Total]]/Y3</f>
        <v>1.6187446874816741E-2</v>
      </c>
      <c r="AA8" s="10">
        <f>Category[[#This Row],[State Total]]/D9</f>
        <v>2.7707942749873146E-4</v>
      </c>
      <c r="AB8" s="20"/>
      <c r="AC8" s="20"/>
      <c r="AD8" s="20"/>
      <c r="AE8" s="20"/>
      <c r="AF8" s="20"/>
      <c r="AG8" s="20"/>
    </row>
    <row r="9" spans="2:33" ht="15" customHeight="1" x14ac:dyDescent="0.25">
      <c r="B9" s="24" t="s">
        <v>229</v>
      </c>
      <c r="C9" s="25">
        <f>SUM(Nurse[MDS Census])</f>
        <v>4987.2666666666664</v>
      </c>
      <c r="D9" s="25">
        <v>1137981.755555551</v>
      </c>
      <c r="F9" s="5">
        <v>7</v>
      </c>
      <c r="G9" s="9">
        <v>75220.511111111104</v>
      </c>
      <c r="H9" s="10">
        <v>3.4625035872307905</v>
      </c>
      <c r="I9" s="9">
        <v>9</v>
      </c>
      <c r="J9" s="11">
        <v>0.5754256167717845</v>
      </c>
      <c r="K9" s="9">
        <v>8</v>
      </c>
      <c r="L9" s="30">
        <v>0.10630393346411013</v>
      </c>
      <c r="M9" s="9">
        <v>5</v>
      </c>
      <c r="O9" t="s">
        <v>162</v>
      </c>
      <c r="P9" s="9">
        <v>18939.155555555557</v>
      </c>
      <c r="Q9" s="10">
        <v>3.5327644550619404</v>
      </c>
      <c r="R9" s="12">
        <v>40</v>
      </c>
      <c r="S9" s="11">
        <v>0.65219798606531798</v>
      </c>
      <c r="T9" s="12">
        <v>28</v>
      </c>
      <c r="U9" s="30">
        <v>6.2207938320487134E-2</v>
      </c>
      <c r="V9" s="12">
        <v>43</v>
      </c>
      <c r="X9" s="13" t="s">
        <v>230</v>
      </c>
      <c r="Y9" s="9">
        <f>SUM(Nurse[Total LPN Hours (w/ Admin)])</f>
        <v>5209.395333333332</v>
      </c>
      <c r="Z9" s="14">
        <f>Category[[#This Row],[State Total]]/Y3</f>
        <v>0.26743983261491244</v>
      </c>
      <c r="AA9" s="10">
        <f>Category[[#This Row],[State Total]]/D9</f>
        <v>4.5777494304292763E-3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164</v>
      </c>
      <c r="P10" s="9">
        <v>1995.3555555555556</v>
      </c>
      <c r="Q10" s="10">
        <v>3.6311877025537078</v>
      </c>
      <c r="R10" s="12">
        <v>29</v>
      </c>
      <c r="S10" s="11">
        <v>1.0242601151563075</v>
      </c>
      <c r="T10" s="12">
        <v>6</v>
      </c>
      <c r="U10" s="30">
        <v>2.0791633501174179E-2</v>
      </c>
      <c r="V10" s="12">
        <v>51</v>
      </c>
      <c r="X10" s="22" t="s">
        <v>231</v>
      </c>
      <c r="Y10" s="9">
        <f>SUM(Nurse[LPN Hours (excl. Admin)])</f>
        <v>4642.3954444444435</v>
      </c>
      <c r="Z10" s="14">
        <f>Category[[#This Row],[State Total]]/Y3</f>
        <v>0.23833120374836614</v>
      </c>
      <c r="AA10" s="10">
        <f>Category[[#This Row],[State Total]]/D9</f>
        <v>4.0794990093475387E-3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163</v>
      </c>
      <c r="P11" s="9">
        <v>3466.344444444444</v>
      </c>
      <c r="Q11" s="10">
        <v>4.0400154822082825</v>
      </c>
      <c r="R11" s="12">
        <v>12</v>
      </c>
      <c r="S11" s="11">
        <v>0.93927759310961634</v>
      </c>
      <c r="T11" s="12">
        <v>8</v>
      </c>
      <c r="U11" s="30">
        <v>9.6508608476128244E-2</v>
      </c>
      <c r="V11" s="12">
        <v>26</v>
      </c>
      <c r="X11" s="22" t="s">
        <v>232</v>
      </c>
      <c r="Y11" s="9">
        <f>SUM(Nurse[LPN Admin Hours])</f>
        <v>566.99988888888879</v>
      </c>
      <c r="Z11" s="14">
        <f>Category[[#This Row],[State Total]]/Y3</f>
        <v>2.9108628866546332E-2</v>
      </c>
      <c r="AA11" s="10">
        <f>Category[[#This Row],[State Total]]/D9</f>
        <v>4.9825042108173805E-4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165</v>
      </c>
      <c r="P12" s="9">
        <v>66243.377777777816</v>
      </c>
      <c r="Q12" s="10">
        <v>4.0475484157410087</v>
      </c>
      <c r="R12" s="12">
        <v>10</v>
      </c>
      <c r="S12" s="11">
        <v>0.64545731195940048</v>
      </c>
      <c r="T12" s="12">
        <v>30</v>
      </c>
      <c r="U12" s="30">
        <v>0.11186683571267629</v>
      </c>
      <c r="V12" s="12">
        <v>16</v>
      </c>
      <c r="X12" s="13" t="s">
        <v>233</v>
      </c>
      <c r="Y12" s="9">
        <f>SUM(Nurse[Total CNA, NA TR, Med Aide/Tech Hours])</f>
        <v>10567.971666666666</v>
      </c>
      <c r="Z12" s="14">
        <f>Category[[#This Row],[State Total]]/Y3</f>
        <v>0.54253831640072714</v>
      </c>
      <c r="AA12" s="10">
        <f>Category[[#This Row],[State Total]]/D9</f>
        <v>9.2865914722046576E-3</v>
      </c>
      <c r="AB12" s="20"/>
      <c r="AC12" s="20"/>
      <c r="AD12" s="20"/>
      <c r="AE12" s="20"/>
      <c r="AF12" s="20"/>
      <c r="AG12" s="20"/>
    </row>
    <row r="13" spans="2:33" ht="15" customHeight="1" x14ac:dyDescent="0.25">
      <c r="I13" s="9"/>
      <c r="J13" s="9"/>
      <c r="K13" s="9"/>
      <c r="L13" s="9"/>
      <c r="M13" s="9"/>
      <c r="O13" t="s">
        <v>166</v>
      </c>
      <c r="P13" s="9">
        <v>26792.522222222229</v>
      </c>
      <c r="Q13" s="10">
        <v>3.3340848130510681</v>
      </c>
      <c r="R13" s="12">
        <v>47</v>
      </c>
      <c r="S13" s="11">
        <v>0.40397606794930702</v>
      </c>
      <c r="T13" s="12">
        <v>46</v>
      </c>
      <c r="U13" s="30">
        <v>0.10382108270128565</v>
      </c>
      <c r="V13" s="12">
        <v>22</v>
      </c>
      <c r="X13" s="22" t="s">
        <v>234</v>
      </c>
      <c r="Y13" s="9">
        <f>SUM(Nurse[CNA Hours])</f>
        <v>10277.067666666666</v>
      </c>
      <c r="Z13" s="14">
        <f>Category[[#This Row],[State Total]]/Y3</f>
        <v>0.52760389271258923</v>
      </c>
      <c r="AA13" s="10">
        <f>Category[[#This Row],[State Total]]/D9</f>
        <v>9.0309599573936104E-3</v>
      </c>
      <c r="AB13" s="20"/>
      <c r="AC13" s="20"/>
      <c r="AD13" s="20"/>
      <c r="AE13" s="20"/>
      <c r="AF13" s="20"/>
      <c r="AG13" s="20"/>
    </row>
    <row r="14" spans="2:33" ht="15" customHeight="1" x14ac:dyDescent="0.25">
      <c r="G14" s="10"/>
      <c r="I14" s="9"/>
      <c r="J14" s="9"/>
      <c r="K14" s="9"/>
      <c r="L14" s="9"/>
      <c r="M14" s="9"/>
      <c r="O14" t="s">
        <v>167</v>
      </c>
      <c r="P14" s="9">
        <v>3182.6222222222227</v>
      </c>
      <c r="Q14" s="10">
        <v>4.4477925609909361</v>
      </c>
      <c r="R14" s="12">
        <v>4</v>
      </c>
      <c r="S14" s="11">
        <v>1.4693429247720258</v>
      </c>
      <c r="T14" s="12">
        <v>2</v>
      </c>
      <c r="U14" s="30">
        <v>4.4632540782262482E-2</v>
      </c>
      <c r="V14" s="12">
        <v>48</v>
      </c>
      <c r="X14" s="22" t="s">
        <v>235</v>
      </c>
      <c r="Y14" s="9">
        <f>SUM(Nurse[NA TR Hours])</f>
        <v>290.90400000000005</v>
      </c>
      <c r="Z14" s="14">
        <f>Category[[#This Row],[State Total]]/Y3</f>
        <v>1.4934423688137931E-2</v>
      </c>
      <c r="AA14" s="10">
        <f>Category[[#This Row],[State Total]]/D9</f>
        <v>2.5563151481104696E-4</v>
      </c>
    </row>
    <row r="15" spans="2:33" ht="15" customHeight="1" x14ac:dyDescent="0.25">
      <c r="I15" s="9"/>
      <c r="J15" s="9"/>
      <c r="K15" s="9"/>
      <c r="L15" s="9"/>
      <c r="M15" s="9"/>
      <c r="O15" t="s">
        <v>171</v>
      </c>
      <c r="P15" s="9">
        <v>19943.144444444424</v>
      </c>
      <c r="Q15" s="10">
        <v>3.6351922214428489</v>
      </c>
      <c r="R15" s="12">
        <v>28</v>
      </c>
      <c r="S15" s="11">
        <v>0.69859209764647734</v>
      </c>
      <c r="T15" s="12">
        <v>23</v>
      </c>
      <c r="U15" s="30">
        <v>0.11811421029817698</v>
      </c>
      <c r="V15" s="12">
        <v>13</v>
      </c>
      <c r="X15" s="26" t="s">
        <v>236</v>
      </c>
      <c r="Y15" s="27">
        <f>SUM(Nurse[Med Aide/Tech Hours])</f>
        <v>0</v>
      </c>
      <c r="Z15" s="14">
        <f>Category[[#This Row],[State Total]]/Y3</f>
        <v>0</v>
      </c>
      <c r="AA15" s="10">
        <f>Category[[#This Row],[State Total]]/D9</f>
        <v>0</v>
      </c>
    </row>
    <row r="16" spans="2:33" ht="15" customHeight="1" x14ac:dyDescent="0.25">
      <c r="I16" s="9"/>
      <c r="J16" s="9"/>
      <c r="K16" s="9"/>
      <c r="L16" s="9"/>
      <c r="M16" s="9"/>
      <c r="O16" t="s">
        <v>168</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169</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170</v>
      </c>
      <c r="P18" s="9">
        <v>33971.28888888895</v>
      </c>
      <c r="Q18" s="10">
        <v>3.4103972406764318</v>
      </c>
      <c r="R18" s="12">
        <v>45</v>
      </c>
      <c r="S18" s="11">
        <v>0.56801137300256033</v>
      </c>
      <c r="T18" s="12">
        <v>37</v>
      </c>
      <c r="U18" s="30">
        <v>9.4044956305848859E-2</v>
      </c>
      <c r="V18" s="12">
        <v>29</v>
      </c>
      <c r="X18" s="5" t="s">
        <v>237</v>
      </c>
      <c r="Y18" s="5" t="s">
        <v>361</v>
      </c>
    </row>
    <row r="19" spans="9:27" ht="15" customHeight="1" x14ac:dyDescent="0.25">
      <c r="O19" t="s">
        <v>172</v>
      </c>
      <c r="P19" s="9">
        <v>14539.022222222233</v>
      </c>
      <c r="Q19" s="10">
        <v>3.7830361127754224</v>
      </c>
      <c r="R19" s="12">
        <v>22</v>
      </c>
      <c r="S19" s="11">
        <v>0.66929399195421835</v>
      </c>
      <c r="T19" s="12">
        <v>26</v>
      </c>
      <c r="U19" s="30">
        <v>0.10640719510586769</v>
      </c>
      <c r="V19" s="12">
        <v>20</v>
      </c>
      <c r="X19" s="5" t="s">
        <v>238</v>
      </c>
      <c r="Y19" s="9">
        <f>SUM(Nurse[RN Hours Contract (excl. Admin, DON)])</f>
        <v>109.34544444444441</v>
      </c>
    </row>
    <row r="20" spans="9:27" ht="15" customHeight="1" x14ac:dyDescent="0.25">
      <c r="O20" t="s">
        <v>173</v>
      </c>
      <c r="P20" s="9">
        <v>19903.311111111125</v>
      </c>
      <c r="Q20" s="10">
        <v>3.6214136062229723</v>
      </c>
      <c r="R20" s="12">
        <v>31</v>
      </c>
      <c r="S20" s="11">
        <v>0.63213508305150701</v>
      </c>
      <c r="T20" s="12">
        <v>34</v>
      </c>
      <c r="U20" s="30">
        <v>0.1026357196584672</v>
      </c>
      <c r="V20" s="12">
        <v>23</v>
      </c>
      <c r="X20" s="5" t="s">
        <v>239</v>
      </c>
      <c r="Y20" s="9">
        <f>SUM(Nurse[RN Admin Hours Contract])</f>
        <v>1.6277777777777778</v>
      </c>
      <c r="AA20" s="9"/>
    </row>
    <row r="21" spans="9:27" ht="15" customHeight="1" x14ac:dyDescent="0.25">
      <c r="O21" t="s">
        <v>174</v>
      </c>
      <c r="P21" s="9">
        <v>21850.977777777804</v>
      </c>
      <c r="Q21" s="10">
        <v>3.3855345807052606</v>
      </c>
      <c r="R21" s="12">
        <v>46</v>
      </c>
      <c r="S21" s="11">
        <v>0.23443491468472266</v>
      </c>
      <c r="T21" s="12">
        <v>51</v>
      </c>
      <c r="U21" s="30">
        <v>7.876193237857794E-2</v>
      </c>
      <c r="V21" s="12">
        <v>38</v>
      </c>
      <c r="X21" s="5" t="s">
        <v>240</v>
      </c>
      <c r="Y21" s="9">
        <f>SUM(Nurse[RN DON Hours Contract])</f>
        <v>0</v>
      </c>
    </row>
    <row r="22" spans="9:27" ht="15" customHeight="1" x14ac:dyDescent="0.25">
      <c r="O22" t="s">
        <v>177</v>
      </c>
      <c r="P22" s="9">
        <v>31441.377777777765</v>
      </c>
      <c r="Q22" s="10">
        <v>3.612648449106699</v>
      </c>
      <c r="R22" s="12">
        <v>32</v>
      </c>
      <c r="S22" s="11">
        <v>0.64042077248523221</v>
      </c>
      <c r="T22" s="12">
        <v>31</v>
      </c>
      <c r="U22" s="30">
        <v>9.1118562469651498E-2</v>
      </c>
      <c r="V22" s="12">
        <v>30</v>
      </c>
      <c r="X22" s="5" t="s">
        <v>241</v>
      </c>
      <c r="Y22" s="9">
        <f>SUM(Nurse[LPN Hours Contract (excl. Admin)])</f>
        <v>492.03100000000001</v>
      </c>
    </row>
    <row r="23" spans="9:27" ht="15" customHeight="1" x14ac:dyDescent="0.25">
      <c r="O23" t="s">
        <v>176</v>
      </c>
      <c r="P23" s="9">
        <v>21280.533333333344</v>
      </c>
      <c r="Q23" s="10">
        <v>3.7019066773597968</v>
      </c>
      <c r="R23" s="12">
        <v>23</v>
      </c>
      <c r="S23" s="11">
        <v>0.75533815986232589</v>
      </c>
      <c r="T23" s="12">
        <v>16</v>
      </c>
      <c r="U23" s="30">
        <v>0.13465961777276614</v>
      </c>
      <c r="V23" s="12">
        <v>7</v>
      </c>
      <c r="X23" s="5" t="s">
        <v>242</v>
      </c>
      <c r="Y23" s="9">
        <f>SUM(Nurse[LPN Admin Hours Contract])</f>
        <v>0</v>
      </c>
    </row>
    <row r="24" spans="9:27" ht="15" customHeight="1" x14ac:dyDescent="0.25">
      <c r="O24" t="s">
        <v>175</v>
      </c>
      <c r="P24" s="9">
        <v>4669.8666666666668</v>
      </c>
      <c r="Q24" s="10">
        <v>4.3362414344449514</v>
      </c>
      <c r="R24" s="12">
        <v>5</v>
      </c>
      <c r="S24" s="11">
        <v>1.0474073968326478</v>
      </c>
      <c r="T24" s="12">
        <v>4</v>
      </c>
      <c r="U24" s="30">
        <v>0.1764471116960461</v>
      </c>
      <c r="V24" s="12">
        <v>2</v>
      </c>
      <c r="X24" s="5" t="s">
        <v>243</v>
      </c>
      <c r="Y24" s="9">
        <f>SUM(Nurse[CNA Hours Contract])</f>
        <v>954.81122222222234</v>
      </c>
    </row>
    <row r="25" spans="9:27" ht="15" customHeight="1" x14ac:dyDescent="0.25">
      <c r="O25" t="s">
        <v>178</v>
      </c>
      <c r="P25" s="9">
        <v>31828.177777777779</v>
      </c>
      <c r="Q25" s="10">
        <v>3.7844598008193975</v>
      </c>
      <c r="R25" s="12">
        <v>21</v>
      </c>
      <c r="S25" s="11">
        <v>0.6969405690834396</v>
      </c>
      <c r="T25" s="12">
        <v>24</v>
      </c>
      <c r="U25" s="30">
        <v>8.3478585199017852E-2</v>
      </c>
      <c r="V25" s="12">
        <v>35</v>
      </c>
      <c r="X25" s="5" t="s">
        <v>244</v>
      </c>
      <c r="Y25" s="9">
        <f>SUM(Nurse[NA TR Hours Contract])</f>
        <v>0</v>
      </c>
    </row>
    <row r="26" spans="9:27" ht="15" customHeight="1" x14ac:dyDescent="0.25">
      <c r="O26" t="s">
        <v>179</v>
      </c>
      <c r="P26" s="9">
        <v>19703.922222222227</v>
      </c>
      <c r="Q26" s="10">
        <v>4.1595973672472448</v>
      </c>
      <c r="R26" s="12">
        <v>6</v>
      </c>
      <c r="S26" s="11">
        <v>1.0329733392054474</v>
      </c>
      <c r="T26" s="12">
        <v>5</v>
      </c>
      <c r="U26" s="30">
        <v>6.6358337756642433E-2</v>
      </c>
      <c r="V26" s="12">
        <v>41</v>
      </c>
      <c r="X26" s="5" t="s">
        <v>245</v>
      </c>
      <c r="Y26" s="9">
        <f>SUM(Nurse[Med Aide/Tech Hours Contract])</f>
        <v>0</v>
      </c>
    </row>
    <row r="27" spans="9:27" ht="15" customHeight="1" x14ac:dyDescent="0.25">
      <c r="O27" t="s">
        <v>181</v>
      </c>
      <c r="P27" s="9">
        <v>31408.444444444438</v>
      </c>
      <c r="Q27" s="10">
        <v>3.0728472986741018</v>
      </c>
      <c r="R27" s="12">
        <v>50</v>
      </c>
      <c r="S27" s="11">
        <v>0.40359808402552727</v>
      </c>
      <c r="T27" s="12">
        <v>47</v>
      </c>
      <c r="U27" s="30">
        <v>9.531767465274292E-2</v>
      </c>
      <c r="V27" s="12">
        <v>28</v>
      </c>
      <c r="X27" s="5" t="s">
        <v>246</v>
      </c>
      <c r="Y27" s="9">
        <f>SUM(Nurse[Total Contract Hours])</f>
        <v>1557.8154444444444</v>
      </c>
    </row>
    <row r="28" spans="9:27" ht="15" customHeight="1" x14ac:dyDescent="0.25">
      <c r="O28" t="s">
        <v>180</v>
      </c>
      <c r="P28" s="9">
        <v>13539.144444444451</v>
      </c>
      <c r="Q28" s="10">
        <v>3.8714198008572667</v>
      </c>
      <c r="R28" s="12">
        <v>16</v>
      </c>
      <c r="S28" s="11">
        <v>0.53560995565943359</v>
      </c>
      <c r="T28" s="12">
        <v>41</v>
      </c>
      <c r="U28" s="30">
        <v>0.10681777824095051</v>
      </c>
      <c r="V28" s="12">
        <v>18</v>
      </c>
      <c r="X28" s="5" t="s">
        <v>247</v>
      </c>
      <c r="Y28" s="9">
        <f>SUM(Nurse[Total Nurse Staff Hours])</f>
        <v>19478.756333333331</v>
      </c>
    </row>
    <row r="29" spans="9:27" ht="15" customHeight="1" x14ac:dyDescent="0.25">
      <c r="O29" t="s">
        <v>182</v>
      </c>
      <c r="P29" s="9">
        <v>3092.2666666666673</v>
      </c>
      <c r="Q29" s="10">
        <v>3.7017095693917428</v>
      </c>
      <c r="R29" s="12">
        <v>24</v>
      </c>
      <c r="S29" s="11">
        <v>0.83524200155225914</v>
      </c>
      <c r="T29" s="12">
        <v>14</v>
      </c>
      <c r="U29" s="30">
        <v>0.15404402121381064</v>
      </c>
      <c r="V29" s="12">
        <v>3</v>
      </c>
      <c r="X29" s="5" t="s">
        <v>248</v>
      </c>
      <c r="Y29" s="28">
        <f>Y27/Y28</f>
        <v>7.9975097885413154E-2</v>
      </c>
    </row>
    <row r="30" spans="9:27" ht="15" customHeight="1" x14ac:dyDescent="0.25">
      <c r="O30" t="s">
        <v>189</v>
      </c>
      <c r="P30" s="9">
        <v>31580.033333333373</v>
      </c>
      <c r="Q30" s="10">
        <v>3.4683107716092008</v>
      </c>
      <c r="R30" s="12">
        <v>41</v>
      </c>
      <c r="S30" s="11">
        <v>0.50992706361931184</v>
      </c>
      <c r="T30" s="12">
        <v>44</v>
      </c>
      <c r="U30" s="30">
        <v>0.15179285834331796</v>
      </c>
      <c r="V30" s="12">
        <v>4</v>
      </c>
    </row>
    <row r="31" spans="9:27" ht="15" customHeight="1" x14ac:dyDescent="0.25">
      <c r="O31" t="s">
        <v>190</v>
      </c>
      <c r="P31" s="9">
        <v>4496.5</v>
      </c>
      <c r="Q31" s="10">
        <v>4.4839297725391347</v>
      </c>
      <c r="R31" s="12">
        <v>3</v>
      </c>
      <c r="S31" s="11">
        <v>0.84335767325203514</v>
      </c>
      <c r="T31" s="12">
        <v>12</v>
      </c>
      <c r="U31" s="30">
        <v>0.1363681678426896</v>
      </c>
      <c r="V31" s="12">
        <v>6</v>
      </c>
      <c r="Y31" s="9"/>
    </row>
    <row r="32" spans="9:27" ht="15" customHeight="1" x14ac:dyDescent="0.25">
      <c r="O32" t="s">
        <v>183</v>
      </c>
      <c r="P32" s="9">
        <v>9329.8999999999942</v>
      </c>
      <c r="Q32" s="10">
        <v>3.9056288086927231</v>
      </c>
      <c r="R32" s="12">
        <v>15</v>
      </c>
      <c r="S32" s="11">
        <v>0.7443185528962446</v>
      </c>
      <c r="T32" s="12">
        <v>18</v>
      </c>
      <c r="U32" s="30">
        <v>0.11174944138799575</v>
      </c>
      <c r="V32" s="12">
        <v>17</v>
      </c>
    </row>
    <row r="33" spans="15:27" ht="15" customHeight="1" x14ac:dyDescent="0.25">
      <c r="O33" t="s">
        <v>185</v>
      </c>
      <c r="P33" s="9">
        <v>5365.7111111111117</v>
      </c>
      <c r="Q33" s="10">
        <v>3.8162251042628679</v>
      </c>
      <c r="R33" s="12">
        <v>20</v>
      </c>
      <c r="S33" s="11">
        <v>0.73197927581308475</v>
      </c>
      <c r="T33" s="12">
        <v>20</v>
      </c>
      <c r="U33" s="30">
        <v>8.9797522397923935E-2</v>
      </c>
      <c r="V33" s="12">
        <v>33</v>
      </c>
      <c r="X33" s="5" t="s">
        <v>214</v>
      </c>
      <c r="Y33" s="6" t="s">
        <v>216</v>
      </c>
    </row>
    <row r="34" spans="15:27" ht="15" customHeight="1" x14ac:dyDescent="0.25">
      <c r="O34" t="s">
        <v>186</v>
      </c>
      <c r="P34" s="9">
        <v>37460.744444444455</v>
      </c>
      <c r="Q34" s="10">
        <v>3.6413362995989567</v>
      </c>
      <c r="R34" s="12">
        <v>27</v>
      </c>
      <c r="S34" s="11">
        <v>0.66883166289333307</v>
      </c>
      <c r="T34" s="12">
        <v>27</v>
      </c>
      <c r="U34" s="30">
        <v>0.12463542513544852</v>
      </c>
      <c r="V34" s="12">
        <v>10</v>
      </c>
      <c r="X34" s="50" t="s">
        <v>249</v>
      </c>
      <c r="Y34" s="10">
        <f>SUM(Nurse[Total Nurse Staff Hours])/SUM(Nurse[MDS Census])</f>
        <v>3.9056977770054404</v>
      </c>
    </row>
    <row r="35" spans="15:27" ht="15" customHeight="1" x14ac:dyDescent="0.25">
      <c r="O35" t="s">
        <v>187</v>
      </c>
      <c r="P35" s="9">
        <v>4885.844444444444</v>
      </c>
      <c r="Q35" s="10">
        <v>3.430016965110092</v>
      </c>
      <c r="R35" s="12">
        <v>43</v>
      </c>
      <c r="S35" s="11">
        <v>0.6266838440301461</v>
      </c>
      <c r="T35" s="12">
        <v>35</v>
      </c>
      <c r="U35" s="30">
        <v>0.12207197523643744</v>
      </c>
      <c r="V35" s="12">
        <v>11</v>
      </c>
      <c r="X35" s="9" t="s">
        <v>250</v>
      </c>
      <c r="Y35" s="18">
        <f>SUM(Nurse[Total RN Hours (w/ Admin, DON)])/SUM(Nurse[MDS Census])</f>
        <v>0.7421679209720754</v>
      </c>
    </row>
    <row r="36" spans="15:27" ht="15" customHeight="1" x14ac:dyDescent="0.25">
      <c r="O36" t="s">
        <v>184</v>
      </c>
      <c r="P36" s="9">
        <v>4987.2666666666664</v>
      </c>
      <c r="Q36" s="10">
        <v>3.9056977770054404</v>
      </c>
      <c r="R36" s="12">
        <v>14</v>
      </c>
      <c r="S36" s="11">
        <v>0.7421679209720754</v>
      </c>
      <c r="T36" s="12">
        <v>19</v>
      </c>
      <c r="U36" s="30">
        <v>7.9975097885413154E-2</v>
      </c>
      <c r="V36" s="12">
        <v>37</v>
      </c>
      <c r="X36" s="9" t="s">
        <v>251</v>
      </c>
      <c r="Y36" s="18">
        <f>SUM(Nurse[Total LPN Hours (w/ Admin)])/SUM(Nurse[MDS Census])</f>
        <v>1.0445391597267706</v>
      </c>
    </row>
    <row r="37" spans="15:27" ht="15" customHeight="1" x14ac:dyDescent="0.25">
      <c r="O37" t="s">
        <v>188</v>
      </c>
      <c r="P37" s="9">
        <v>92388.255555555588</v>
      </c>
      <c r="Q37" s="10">
        <v>3.4130274230382516</v>
      </c>
      <c r="R37" s="12">
        <v>44</v>
      </c>
      <c r="S37" s="11">
        <v>0.62277743936428642</v>
      </c>
      <c r="T37" s="12">
        <v>36</v>
      </c>
      <c r="U37" s="30">
        <v>0.12676177749909556</v>
      </c>
      <c r="V37" s="12">
        <v>8</v>
      </c>
      <c r="X37" s="9" t="s">
        <v>252</v>
      </c>
      <c r="Y37" s="18">
        <f>SUM(Nurse[Total CNA, NA TR, Med Aide/Tech Hours])/SUM(Nurse[MDS Census])</f>
        <v>2.1189906963065943</v>
      </c>
      <c r="AA37" s="10"/>
    </row>
    <row r="38" spans="15:27" ht="15" customHeight="1" x14ac:dyDescent="0.25">
      <c r="O38" t="s">
        <v>191</v>
      </c>
      <c r="P38" s="9">
        <v>63300.822222222116</v>
      </c>
      <c r="Q38" s="10">
        <v>3.4499657561056791</v>
      </c>
      <c r="R38" s="12">
        <v>42</v>
      </c>
      <c r="S38" s="11">
        <v>0.56644055527451564</v>
      </c>
      <c r="T38" s="12">
        <v>38</v>
      </c>
      <c r="U38" s="30">
        <v>0.11426020867290131</v>
      </c>
      <c r="V38" s="12">
        <v>14</v>
      </c>
    </row>
    <row r="39" spans="15:27" ht="15" customHeight="1" x14ac:dyDescent="0.25">
      <c r="O39" t="s">
        <v>192</v>
      </c>
      <c r="P39" s="9">
        <v>15008.399999999994</v>
      </c>
      <c r="Q39" s="10">
        <v>3.6774995113847346</v>
      </c>
      <c r="R39" s="12">
        <v>25</v>
      </c>
      <c r="S39" s="11">
        <v>0.34457592637012174</v>
      </c>
      <c r="T39" s="12">
        <v>50</v>
      </c>
      <c r="U39" s="30">
        <v>5.8758763905221979E-2</v>
      </c>
      <c r="V39" s="12">
        <v>44</v>
      </c>
    </row>
    <row r="40" spans="15:27" ht="15" customHeight="1" x14ac:dyDescent="0.25">
      <c r="O40" t="s">
        <v>193</v>
      </c>
      <c r="P40" s="9">
        <v>6114.1222222222214</v>
      </c>
      <c r="Q40" s="10">
        <v>4.8794973931026719</v>
      </c>
      <c r="R40" s="12">
        <v>2</v>
      </c>
      <c r="S40" s="11">
        <v>0.70236496199145571</v>
      </c>
      <c r="T40" s="12">
        <v>22</v>
      </c>
      <c r="U40" s="30">
        <v>0.12607208269299203</v>
      </c>
      <c r="V40" s="12">
        <v>9</v>
      </c>
    </row>
    <row r="41" spans="15:27" ht="15" customHeight="1" x14ac:dyDescent="0.25">
      <c r="O41" t="s">
        <v>194</v>
      </c>
      <c r="P41" s="9">
        <v>64129.100000000064</v>
      </c>
      <c r="Q41" s="10">
        <v>3.5513666269377713</v>
      </c>
      <c r="R41" s="12">
        <v>39</v>
      </c>
      <c r="S41" s="11">
        <v>0.69262959665216972</v>
      </c>
      <c r="T41" s="12">
        <v>25</v>
      </c>
      <c r="U41" s="30">
        <v>0.14341731835489568</v>
      </c>
      <c r="V41" s="12">
        <v>5</v>
      </c>
    </row>
    <row r="42" spans="15:27" ht="15" customHeight="1" x14ac:dyDescent="0.25">
      <c r="O42" t="s">
        <v>195</v>
      </c>
      <c r="P42" s="9">
        <v>6509.5222222222219</v>
      </c>
      <c r="Q42" s="10">
        <v>3.5910978276268777</v>
      </c>
      <c r="R42" s="12">
        <v>35</v>
      </c>
      <c r="S42" s="11">
        <v>0.75295208557719706</v>
      </c>
      <c r="T42" s="12">
        <v>17</v>
      </c>
      <c r="U42" s="30">
        <v>9.0587839608705881E-2</v>
      </c>
      <c r="V42" s="12">
        <v>31</v>
      </c>
    </row>
    <row r="43" spans="15:27" ht="15" customHeight="1" x14ac:dyDescent="0.25">
      <c r="O43" t="s">
        <v>196</v>
      </c>
      <c r="P43" s="9">
        <v>15186.211111111117</v>
      </c>
      <c r="Q43" s="10">
        <v>3.6276710817342326</v>
      </c>
      <c r="R43" s="12">
        <v>30</v>
      </c>
      <c r="S43" s="11">
        <v>0.52269220835567909</v>
      </c>
      <c r="T43" s="12">
        <v>43</v>
      </c>
      <c r="U43" s="30">
        <v>9.6755928483920478E-2</v>
      </c>
      <c r="V43" s="12">
        <v>25</v>
      </c>
    </row>
    <row r="44" spans="15:27" ht="15" customHeight="1" x14ac:dyDescent="0.25">
      <c r="O44" t="s">
        <v>197</v>
      </c>
      <c r="P44" s="9">
        <v>4648.6333333333323</v>
      </c>
      <c r="Q44" s="10">
        <v>3.5707482724910817</v>
      </c>
      <c r="R44" s="12">
        <v>38</v>
      </c>
      <c r="S44" s="11">
        <v>0.84182213649411886</v>
      </c>
      <c r="T44" s="12">
        <v>13</v>
      </c>
      <c r="U44" s="30">
        <v>6.5365935682119805E-2</v>
      </c>
      <c r="V44" s="12">
        <v>42</v>
      </c>
    </row>
    <row r="45" spans="15:27" ht="15" customHeight="1" x14ac:dyDescent="0.25">
      <c r="O45" t="s">
        <v>198</v>
      </c>
      <c r="P45" s="9">
        <v>23759.777777777777</v>
      </c>
      <c r="Q45" s="10">
        <v>3.5906221953067243</v>
      </c>
      <c r="R45" s="12">
        <v>36</v>
      </c>
      <c r="S45" s="11">
        <v>0.52958315640812159</v>
      </c>
      <c r="T45" s="12">
        <v>42</v>
      </c>
      <c r="U45" s="30">
        <v>0.10641439767292675</v>
      </c>
      <c r="V45" s="12">
        <v>19</v>
      </c>
    </row>
    <row r="46" spans="15:27" ht="15" customHeight="1" x14ac:dyDescent="0.25">
      <c r="O46" t="s">
        <v>199</v>
      </c>
      <c r="P46" s="9">
        <v>80576.922222222172</v>
      </c>
      <c r="Q46" s="10">
        <v>3.2954340993416555</v>
      </c>
      <c r="R46" s="12">
        <v>49</v>
      </c>
      <c r="S46" s="11">
        <v>0.35478505770124719</v>
      </c>
      <c r="T46" s="12">
        <v>49</v>
      </c>
      <c r="U46" s="30">
        <v>6.9443172093357111E-2</v>
      </c>
      <c r="V46" s="12">
        <v>40</v>
      </c>
    </row>
    <row r="47" spans="15:27" ht="15" customHeight="1" x14ac:dyDescent="0.25">
      <c r="O47" t="s">
        <v>200</v>
      </c>
      <c r="P47" s="9">
        <v>5266.666666666667</v>
      </c>
      <c r="Q47" s="10">
        <v>3.9413782067510534</v>
      </c>
      <c r="R47" s="12">
        <v>13</v>
      </c>
      <c r="S47" s="11">
        <v>1.1104552742616027</v>
      </c>
      <c r="T47" s="12">
        <v>3</v>
      </c>
      <c r="U47" s="30">
        <v>0.11206664857915286</v>
      </c>
      <c r="V47" s="12">
        <v>15</v>
      </c>
    </row>
    <row r="48" spans="15:27" ht="15" customHeight="1" x14ac:dyDescent="0.25">
      <c r="O48" t="s">
        <v>202</v>
      </c>
      <c r="P48" s="9">
        <v>25625.711111111112</v>
      </c>
      <c r="Q48" s="10">
        <v>3.3270070380702683</v>
      </c>
      <c r="R48" s="12">
        <v>48</v>
      </c>
      <c r="S48" s="11">
        <v>0.50090903060034342</v>
      </c>
      <c r="T48" s="12">
        <v>45</v>
      </c>
      <c r="U48" s="30">
        <v>0.10524352854397334</v>
      </c>
      <c r="V48" s="12">
        <v>21</v>
      </c>
    </row>
    <row r="49" spans="15:22" ht="15" customHeight="1" x14ac:dyDescent="0.25">
      <c r="O49" t="s">
        <v>201</v>
      </c>
      <c r="P49" s="9">
        <v>2190.2555555555559</v>
      </c>
      <c r="Q49" s="10">
        <v>4.0496505227700457</v>
      </c>
      <c r="R49" s="12">
        <v>9</v>
      </c>
      <c r="S49" s="11">
        <v>0.71222810123628377</v>
      </c>
      <c r="T49" s="12">
        <v>21</v>
      </c>
      <c r="U49" s="30">
        <v>0.25243054667360382</v>
      </c>
      <c r="V49" s="12">
        <v>1</v>
      </c>
    </row>
    <row r="50" spans="15:22" ht="15" customHeight="1" x14ac:dyDescent="0.25">
      <c r="O50" t="s">
        <v>203</v>
      </c>
      <c r="P50" s="9">
        <v>11890.588888888882</v>
      </c>
      <c r="Q50" s="10">
        <v>4.1317546182648659</v>
      </c>
      <c r="R50" s="12">
        <v>8</v>
      </c>
      <c r="S50" s="11">
        <v>0.87754235142077852</v>
      </c>
      <c r="T50" s="12">
        <v>9</v>
      </c>
      <c r="U50" s="30">
        <v>8.1717044851721002E-2</v>
      </c>
      <c r="V50" s="12">
        <v>36</v>
      </c>
    </row>
    <row r="51" spans="15:22" ht="15" customHeight="1" x14ac:dyDescent="0.25">
      <c r="O51" t="s">
        <v>205</v>
      </c>
      <c r="P51" s="9">
        <v>17355.088888888884</v>
      </c>
      <c r="Q51" s="10">
        <v>3.8241929680567601</v>
      </c>
      <c r="R51" s="12">
        <v>18</v>
      </c>
      <c r="S51" s="11">
        <v>0.96725767914374128</v>
      </c>
      <c r="T51" s="12">
        <v>7</v>
      </c>
      <c r="U51" s="30">
        <v>7.2288399533598988E-2</v>
      </c>
      <c r="V51" s="12">
        <v>39</v>
      </c>
    </row>
    <row r="52" spans="15:22" ht="15" customHeight="1" x14ac:dyDescent="0.25">
      <c r="O52" t="s">
        <v>204</v>
      </c>
      <c r="P52" s="9">
        <v>8780.2888888888938</v>
      </c>
      <c r="Q52" s="10">
        <v>3.6458059339986262</v>
      </c>
      <c r="R52" s="12">
        <v>26</v>
      </c>
      <c r="S52" s="11">
        <v>0.6396133764264903</v>
      </c>
      <c r="T52" s="12">
        <v>32</v>
      </c>
      <c r="U52" s="30">
        <v>8.8467653142718011E-2</v>
      </c>
      <c r="V52" s="12">
        <v>34</v>
      </c>
    </row>
    <row r="53" spans="15:22" ht="15" customHeight="1" x14ac:dyDescent="0.25">
      <c r="O53" t="s">
        <v>206</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299</v>
      </c>
      <c r="D2" s="40"/>
    </row>
    <row r="3" spans="2:4" x14ac:dyDescent="0.25">
      <c r="C3" s="41" t="s">
        <v>234</v>
      </c>
      <c r="D3" s="42" t="s">
        <v>300</v>
      </c>
    </row>
    <row r="4" spans="2:4" x14ac:dyDescent="0.25">
      <c r="C4" s="43" t="s">
        <v>216</v>
      </c>
      <c r="D4" s="44" t="s">
        <v>301</v>
      </c>
    </row>
    <row r="5" spans="2:4" x14ac:dyDescent="0.25">
      <c r="C5" s="43" t="s">
        <v>302</v>
      </c>
      <c r="D5" s="44" t="s">
        <v>303</v>
      </c>
    </row>
    <row r="6" spans="2:4" ht="15.6" customHeight="1" x14ac:dyDescent="0.25">
      <c r="C6" s="43" t="s">
        <v>236</v>
      </c>
      <c r="D6" s="44" t="s">
        <v>304</v>
      </c>
    </row>
    <row r="7" spans="2:4" ht="15.6" customHeight="1" x14ac:dyDescent="0.25">
      <c r="C7" s="43" t="s">
        <v>235</v>
      </c>
      <c r="D7" s="44" t="s">
        <v>305</v>
      </c>
    </row>
    <row r="8" spans="2:4" x14ac:dyDescent="0.25">
      <c r="C8" s="43" t="s">
        <v>306</v>
      </c>
      <c r="D8" s="44" t="s">
        <v>307</v>
      </c>
    </row>
    <row r="9" spans="2:4" x14ac:dyDescent="0.25">
      <c r="C9" s="45" t="s">
        <v>308</v>
      </c>
      <c r="D9" s="43" t="s">
        <v>309</v>
      </c>
    </row>
    <row r="10" spans="2:4" x14ac:dyDescent="0.25">
      <c r="B10" s="46"/>
      <c r="C10" s="43" t="s">
        <v>310</v>
      </c>
      <c r="D10" s="44" t="s">
        <v>311</v>
      </c>
    </row>
    <row r="11" spans="2:4" x14ac:dyDescent="0.25">
      <c r="C11" s="43" t="s">
        <v>194</v>
      </c>
      <c r="D11" s="44" t="s">
        <v>312</v>
      </c>
    </row>
    <row r="12" spans="2:4" x14ac:dyDescent="0.25">
      <c r="C12" s="43" t="s">
        <v>313</v>
      </c>
      <c r="D12" s="44" t="s">
        <v>314</v>
      </c>
    </row>
    <row r="13" spans="2:4" x14ac:dyDescent="0.25">
      <c r="C13" s="43" t="s">
        <v>310</v>
      </c>
      <c r="D13" s="44" t="s">
        <v>311</v>
      </c>
    </row>
    <row r="14" spans="2:4" x14ac:dyDescent="0.25">
      <c r="C14" s="43" t="s">
        <v>194</v>
      </c>
      <c r="D14" s="44" t="s">
        <v>315</v>
      </c>
    </row>
    <row r="15" spans="2:4" x14ac:dyDescent="0.25">
      <c r="C15" s="47" t="s">
        <v>313</v>
      </c>
      <c r="D15" s="48" t="s">
        <v>314</v>
      </c>
    </row>
    <row r="17" spans="3:4" ht="23.25" x14ac:dyDescent="0.35">
      <c r="C17" s="39" t="s">
        <v>316</v>
      </c>
      <c r="D17" s="40"/>
    </row>
    <row r="18" spans="3:4" x14ac:dyDescent="0.25">
      <c r="C18" s="43" t="s">
        <v>216</v>
      </c>
      <c r="D18" s="44" t="s">
        <v>317</v>
      </c>
    </row>
    <row r="19" spans="3:4" x14ac:dyDescent="0.25">
      <c r="C19" s="43" t="s">
        <v>249</v>
      </c>
      <c r="D19" s="44" t="s">
        <v>318</v>
      </c>
    </row>
    <row r="20" spans="3:4" x14ac:dyDescent="0.25">
      <c r="C20" s="45" t="s">
        <v>319</v>
      </c>
      <c r="D20" s="43" t="s">
        <v>320</v>
      </c>
    </row>
    <row r="21" spans="3:4" x14ac:dyDescent="0.25">
      <c r="C21" s="43" t="s">
        <v>321</v>
      </c>
      <c r="D21" s="44" t="s">
        <v>322</v>
      </c>
    </row>
    <row r="22" spans="3:4" x14ac:dyDescent="0.25">
      <c r="C22" s="43" t="s">
        <v>323</v>
      </c>
      <c r="D22" s="44" t="s">
        <v>324</v>
      </c>
    </row>
    <row r="23" spans="3:4" x14ac:dyDescent="0.25">
      <c r="C23" s="43" t="s">
        <v>325</v>
      </c>
      <c r="D23" s="44" t="s">
        <v>326</v>
      </c>
    </row>
    <row r="24" spans="3:4" x14ac:dyDescent="0.25">
      <c r="C24" s="43" t="s">
        <v>327</v>
      </c>
      <c r="D24" s="44" t="s">
        <v>328</v>
      </c>
    </row>
    <row r="25" spans="3:4" x14ac:dyDescent="0.25">
      <c r="C25" s="43" t="s">
        <v>222</v>
      </c>
      <c r="D25" s="44" t="s">
        <v>329</v>
      </c>
    </row>
    <row r="26" spans="3:4" x14ac:dyDescent="0.25">
      <c r="C26" s="43" t="s">
        <v>323</v>
      </c>
      <c r="D26" s="44" t="s">
        <v>324</v>
      </c>
    </row>
    <row r="27" spans="3:4" x14ac:dyDescent="0.25">
      <c r="C27" s="43" t="s">
        <v>325</v>
      </c>
      <c r="D27" s="44" t="s">
        <v>326</v>
      </c>
    </row>
    <row r="28" spans="3:4" x14ac:dyDescent="0.25">
      <c r="C28" s="47" t="s">
        <v>327</v>
      </c>
      <c r="D28" s="48" t="s">
        <v>328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2022-08-16T20:11:49Z</dcterms:modified>
</cp:coreProperties>
</file>