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AEDE1290-5C1E-421E-8B95-B892321ECC2D}"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Z13" i="5" s="1"/>
  <c r="Y14" i="5"/>
  <c r="Y15" i="5"/>
  <c r="Z15" i="5" s="1"/>
  <c r="Y19" i="5"/>
  <c r="Y20" i="5"/>
  <c r="Y21" i="5"/>
  <c r="Y22" i="5"/>
  <c r="Y23" i="5"/>
  <c r="Y24" i="5"/>
  <c r="Y25" i="5"/>
  <c r="Y26" i="5"/>
  <c r="Y27" i="5"/>
  <c r="Y28" i="5"/>
  <c r="Z12" i="5" l="1"/>
  <c r="Z14"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<sst xmlns="http://schemas.openxmlformats.org/spreadsheetml/2006/main" count="1373" uniqueCount="397">
  <si>
    <t>325030</t>
  </si>
  <si>
    <t>325032</t>
  </si>
  <si>
    <t>325033</t>
  </si>
  <si>
    <t>325034</t>
  </si>
  <si>
    <t>325035</t>
  </si>
  <si>
    <t>325036</t>
  </si>
  <si>
    <t>325037</t>
  </si>
  <si>
    <t>325038</t>
  </si>
  <si>
    <t>325039</t>
  </si>
  <si>
    <t>325040</t>
  </si>
  <si>
    <t>325042</t>
  </si>
  <si>
    <t>325043</t>
  </si>
  <si>
    <t>325044</t>
  </si>
  <si>
    <t>325045</t>
  </si>
  <si>
    <t>325047</t>
  </si>
  <si>
    <t>325054</t>
  </si>
  <si>
    <t>325056</t>
  </si>
  <si>
    <t>325057</t>
  </si>
  <si>
    <t>325058</t>
  </si>
  <si>
    <t>325060</t>
  </si>
  <si>
    <t>325061</t>
  </si>
  <si>
    <t>325062</t>
  </si>
  <si>
    <t>325064</t>
  </si>
  <si>
    <t>325065</t>
  </si>
  <si>
    <t>325066</t>
  </si>
  <si>
    <t>325067</t>
  </si>
  <si>
    <t>325068</t>
  </si>
  <si>
    <t>325069</t>
  </si>
  <si>
    <t>325070</t>
  </si>
  <si>
    <t>325071</t>
  </si>
  <si>
    <t>325073</t>
  </si>
  <si>
    <t>325074</t>
  </si>
  <si>
    <t>325076</t>
  </si>
  <si>
    <t>325077</t>
  </si>
  <si>
    <t>325078</t>
  </si>
  <si>
    <t>325079</t>
  </si>
  <si>
    <t>325083</t>
  </si>
  <si>
    <t>325085</t>
  </si>
  <si>
    <t>325086</t>
  </si>
  <si>
    <t>325087</t>
  </si>
  <si>
    <t>325091</t>
  </si>
  <si>
    <t>325092</t>
  </si>
  <si>
    <t>325100</t>
  </si>
  <si>
    <t>325103</t>
  </si>
  <si>
    <t>325104</t>
  </si>
  <si>
    <t>325105</t>
  </si>
  <si>
    <t>325108</t>
  </si>
  <si>
    <t>325111</t>
  </si>
  <si>
    <t>325113</t>
  </si>
  <si>
    <t>325114</t>
  </si>
  <si>
    <t>325116</t>
  </si>
  <si>
    <t>325117</t>
  </si>
  <si>
    <t>325118</t>
  </si>
  <si>
    <t>325119</t>
  </si>
  <si>
    <t>325120</t>
  </si>
  <si>
    <t>325123</t>
  </si>
  <si>
    <t>325125</t>
  </si>
  <si>
    <t>325126</t>
  </si>
  <si>
    <t>325127</t>
  </si>
  <si>
    <t>325128</t>
  </si>
  <si>
    <t>325129</t>
  </si>
  <si>
    <t>325130</t>
  </si>
  <si>
    <t>325131</t>
  </si>
  <si>
    <t>325132</t>
  </si>
  <si>
    <t>325133</t>
  </si>
  <si>
    <t>325214</t>
  </si>
  <si>
    <t>32E027</t>
  </si>
  <si>
    <t>32E032</t>
  </si>
  <si>
    <t>SANTA FE CARE CENTER</t>
  </si>
  <si>
    <t>SANDIA RIDGE CENTER</t>
  </si>
  <si>
    <t>RIO RANCHO CENTER</t>
  </si>
  <si>
    <t>THE REHABILITATION CENTER OF ALBUQUERQUE</t>
  </si>
  <si>
    <t>LA VIDA LLENA</t>
  </si>
  <si>
    <t>LAS PALOMAS CENTER</t>
  </si>
  <si>
    <t>LADERA CENTER</t>
  </si>
  <si>
    <t>CASA REAL</t>
  </si>
  <si>
    <t>CALIBRE POST ACUTE, LLC</t>
  </si>
  <si>
    <t>WHITE SANDS HEALTHCARE</t>
  </si>
  <si>
    <t>UPTOWN REHABILITATION CENTER</t>
  </si>
  <si>
    <t>CASA ARENA BLANCA NURSING CENTER</t>
  </si>
  <si>
    <t>MISSION ARCH CENTER</t>
  </si>
  <si>
    <t>PRINCETON PLACE</t>
  </si>
  <si>
    <t>CASA DE ORO CENTER</t>
  </si>
  <si>
    <t>CANYON TRANSITIONAL REHABILITATION CENTER, LLC</t>
  </si>
  <si>
    <t>SOMBRILLO NURSING FACILITY</t>
  </si>
  <si>
    <t>LOVINGTON HEALTH CARE</t>
  </si>
  <si>
    <t>GOOD SAMARITAN SOCIETY -  GRANTS</t>
  </si>
  <si>
    <t>ODELIA HEALTHCARE</t>
  </si>
  <si>
    <t>GOOD SAMARITAN SOCIETY BETTY DARE</t>
  </si>
  <si>
    <t>SIERRA HEALTH CARE CENTER</t>
  </si>
  <si>
    <t>SKIES HEALTHCARE &amp; REHABILITATION CENTER</t>
  </si>
  <si>
    <t>VIDA ENCANTADA NURSING &amp; REHAB</t>
  </si>
  <si>
    <t>BLOOMFIELD NURSING AND REHABILITATION CENTER</t>
  </si>
  <si>
    <t>GOOD SAMARITAN SOCIETY LAS CRUCES VILLAGE</t>
  </si>
  <si>
    <t>BELEN MEADOWS HEALTHCARE AND REHABILITATION CENTER</t>
  </si>
  <si>
    <t>ALBUQUERQUE HEIGHTS HEALTHCARE AND REHABILITATION</t>
  </si>
  <si>
    <t>RED ROCKS CARE CENTER</t>
  </si>
  <si>
    <t>AZTEC HEALTHCARE</t>
  </si>
  <si>
    <t>GOOD SAMARITAN SOCIETY - SOCORRO</t>
  </si>
  <si>
    <t>GOOD SAMARITAN SOCIETY - MANZANO DEL SOL</t>
  </si>
  <si>
    <t>ST ANTHONY HEALTHCARE AND REHAB CENTER</t>
  </si>
  <si>
    <t>CLOVIS HEALTHCARE AND REHABILITATION CENTER</t>
  </si>
  <si>
    <t>RETIREMENT RANCHES INC.</t>
  </si>
  <si>
    <t>MIMBRES MEMORIAL NURSING HOME</t>
  </si>
  <si>
    <t>SOUTH VALLEY CARE CENTER, LLC</t>
  </si>
  <si>
    <t>SAN JUAN CENTER</t>
  </si>
  <si>
    <t>CASA MARIA HEALTHCARE CENTER AND PECOS VALLEY REHA</t>
  </si>
  <si>
    <t>NORTHGATE UNIT OF LAKEVIEW CHRISTIAN NURSING</t>
  </si>
  <si>
    <t>SILVER CITY CARE CENTER</t>
  </si>
  <si>
    <t>NEW MEXICO STATE VETERANS HOME</t>
  </si>
  <si>
    <t>CLAYTON NURSING AND REHAB</t>
  </si>
  <si>
    <t>LIFE CARE CENTER OF FARMINGTON</t>
  </si>
  <si>
    <t>NM BEHAVIORAL HEALTH INSTITUTE AT LAS VEGAS(THE)</t>
  </si>
  <si>
    <t>TAOS HEALTHCARE</t>
  </si>
  <si>
    <t>CASA DEL SOL CENTER</t>
  </si>
  <si>
    <t>THE VILLAGE AT NORTHRISE - DESERT WILLOW I</t>
  </si>
  <si>
    <t>CEDAR RIDGE INN</t>
  </si>
  <si>
    <t>HEARTLAND CONTINUING CARE CENTER</t>
  </si>
  <si>
    <t>MESCALERO CARE CENTER</t>
  </si>
  <si>
    <t>SUNSET VILLA CARE CENTER</t>
  </si>
  <si>
    <t>MCKINLEY CENTER</t>
  </si>
  <si>
    <t>ADVANCED HEALTH CARE OF ALBUQUERQUE</t>
  </si>
  <si>
    <t>FORT BAYARD MEDICAL CENTER</t>
  </si>
  <si>
    <t>AVAMERE REHABILITATION AT FIESTA PARK</t>
  </si>
  <si>
    <t>BEAR CANYON REHABILITATION CENTER</t>
  </si>
  <si>
    <t>THE RIO AT LAS ESTANCIAS</t>
  </si>
  <si>
    <t>THE SUITES RIO VISTA</t>
  </si>
  <si>
    <t>ARTESIA HEALTHCARE &amp; REHABILITATION CENTER LLC</t>
  </si>
  <si>
    <t>DESERT SPRINGS HEALTH CARE</t>
  </si>
  <si>
    <t>THE NEIGHBORHOOD IN RIO RANCHO</t>
  </si>
  <si>
    <t>SPANISH TRAILS REHABILITATION SUITES</t>
  </si>
  <si>
    <t>LAS CRUCES OF CASCADIA, LLC</t>
  </si>
  <si>
    <t>WELBROOK SENIOR LIVING, LLC</t>
  </si>
  <si>
    <t>LAGUNA RAINBOW NURSING CENTER</t>
  </si>
  <si>
    <t>MINERS COLFAX MEDICAL CENTER</t>
  </si>
  <si>
    <t>COLFAX GENERAL LTC</t>
  </si>
  <si>
    <t>ARTESIA</t>
  </si>
  <si>
    <t>SANTA CLARA</t>
  </si>
  <si>
    <t>CLOVIS</t>
  </si>
  <si>
    <t>CARLSBAD</t>
  </si>
  <si>
    <t>BLOOMFIELD</t>
  </si>
  <si>
    <t>FARMINGTON</t>
  </si>
  <si>
    <t>ROSWELL</t>
  </si>
  <si>
    <t>CLAYTON</t>
  </si>
  <si>
    <t>LAS VEGAS</t>
  </si>
  <si>
    <t>SANTA FE</t>
  </si>
  <si>
    <t>ALBUQUERQUE</t>
  </si>
  <si>
    <t>RIO RANCHO</t>
  </si>
  <si>
    <t>LAS CRUCES</t>
  </si>
  <si>
    <t>HOBBS</t>
  </si>
  <si>
    <t>ALAMOGORDO</t>
  </si>
  <si>
    <t>LOS ALAMOS</t>
  </si>
  <si>
    <t>LOVINGTON</t>
  </si>
  <si>
    <t>GRANTS</t>
  </si>
  <si>
    <t>T OR C</t>
  </si>
  <si>
    <t>BELEN</t>
  </si>
  <si>
    <t>GALLUP</t>
  </si>
  <si>
    <t>AZTEC</t>
  </si>
  <si>
    <t>SOCORRO</t>
  </si>
  <si>
    <t>DEMING</t>
  </si>
  <si>
    <t>SILVER CITY</t>
  </si>
  <si>
    <t>TRUTH OR CONSEQUENCE</t>
  </si>
  <si>
    <t>TAOS</t>
  </si>
  <si>
    <t>PORTALES</t>
  </si>
  <si>
    <t>MESCALERO</t>
  </si>
  <si>
    <t>CASA BLANCA</t>
  </si>
  <si>
    <t>RATON</t>
  </si>
  <si>
    <t>SPRINGER</t>
  </si>
  <si>
    <t>Union</t>
  </si>
  <si>
    <t>Grant</t>
  </si>
  <si>
    <t>Otero</t>
  </si>
  <si>
    <t>Roosevelt</t>
  </si>
  <si>
    <t>Colfax</t>
  </si>
  <si>
    <t>Santa Fe</t>
  </si>
  <si>
    <t>Bernalillo</t>
  </si>
  <si>
    <t>Sandoval</t>
  </si>
  <si>
    <t>Dona Ana</t>
  </si>
  <si>
    <t>Lea</t>
  </si>
  <si>
    <t>Chaves</t>
  </si>
  <si>
    <t>Los Alamos</t>
  </si>
  <si>
    <t>Cibola</t>
  </si>
  <si>
    <t>Sierra</t>
  </si>
  <si>
    <t>San Miguel</t>
  </si>
  <si>
    <t>San Juan</t>
  </si>
  <si>
    <t>Valencia</t>
  </si>
  <si>
    <t>Mckinley</t>
  </si>
  <si>
    <t>Socorro</t>
  </si>
  <si>
    <t>Curry</t>
  </si>
  <si>
    <t>Luna</t>
  </si>
  <si>
    <t>Eddy</t>
  </si>
  <si>
    <t>Taos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</si>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</sst>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69" totalsRowShown="0" headerRowDxfId="136">
  <autoFilter ref="A1:AG69" xr:uid="{F6C3CB19-CE12-4B14-8BE9-BE2DA56924F3}"/>
  <sortState xmlns:xlrd2="http://schemas.microsoft.com/office/spreadsheetml/2017/richdata2" ref="A2:AG69">
    <sortCondition ref="A1:A69"/>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69" totalsRowShown="0" headerRowDxfId="107">
  <autoFilter ref="A1:AN69" xr:uid="{F6C3CB19-CE12-4B14-8BE9-BE2DA56924F3}"/>
  <sortState xmlns:xlrd2="http://schemas.microsoft.com/office/spreadsheetml/2017/richdata2" ref="A2:AN69">
    <sortCondition ref="A1:A69"/>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69" totalsRowShown="0" headerRowDxfId="71">
  <autoFilter ref="A1:AI69" xr:uid="{0BC5ADF1-15D4-4F74-902E-CBC634AC45F1}"/>
  <sortState xmlns:xlrd2="http://schemas.microsoft.com/office/spreadsheetml/2017/richdata2" ref="A2:AI69">
    <sortCondition ref="A1:A69"/>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68"/>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248</v>
      </c>
      <c r="B1" s="29" t="s">
        <v>315</v>
      </c>
      <c r="C1" s="29" t="s">
        <v>316</v>
      </c>
      <c r="D1" s="29" t="s">
        <v>288</v>
      </c>
      <c r="E1" s="29" t="s">
        <v>289</v>
      </c>
      <c r="F1" s="29" t="s">
        <v>244</v>
      </c>
      <c r="G1" s="29" t="s">
        <v>290</v>
      </c>
      <c r="H1" s="29" t="s">
        <v>258</v>
      </c>
      <c r="I1" s="29" t="s">
        <v>291</v>
      </c>
      <c r="J1" s="29" t="s">
        <v>292</v>
      </c>
      <c r="K1" s="29" t="s">
        <v>293</v>
      </c>
      <c r="L1" s="29" t="s">
        <v>294</v>
      </c>
      <c r="M1" s="29" t="s">
        <v>295</v>
      </c>
      <c r="N1" s="29" t="s">
        <v>296</v>
      </c>
      <c r="O1" s="29" t="s">
        <v>297</v>
      </c>
      <c r="P1" s="29" t="s">
        <v>299</v>
      </c>
      <c r="Q1" s="29" t="s">
        <v>298</v>
      </c>
      <c r="R1" s="29" t="s">
        <v>300</v>
      </c>
      <c r="S1" s="29" t="s">
        <v>301</v>
      </c>
      <c r="T1" s="29" t="s">
        <v>302</v>
      </c>
      <c r="U1" s="29" t="s">
        <v>303</v>
      </c>
      <c r="V1" s="29" t="s">
        <v>304</v>
      </c>
      <c r="W1" s="29" t="s">
        <v>305</v>
      </c>
      <c r="X1" s="29" t="s">
        <v>306</v>
      </c>
      <c r="Y1" s="29" t="s">
        <v>307</v>
      </c>
      <c r="Z1" s="29" t="s">
        <v>308</v>
      </c>
      <c r="AA1" s="29" t="s">
        <v>309</v>
      </c>
      <c r="AB1" s="29" t="s">
        <v>310</v>
      </c>
      <c r="AC1" s="29" t="s">
        <v>311</v>
      </c>
      <c r="AD1" s="29" t="s">
        <v>312</v>
      </c>
      <c r="AE1" s="29" t="s">
        <v>313</v>
      </c>
      <c r="AF1" s="29" t="s">
        <v>314</v>
      </c>
      <c r="AG1" s="31" t="s">
        <v>242</v>
      </c>
    </row>
    <row r="2" spans="1:34" x14ac:dyDescent="0.25">
      <c r="A2" t="s">
        <v>222</v>
      </c>
      <c r="B2" t="s">
        <v>121</v>
      </c>
      <c r="C2" t="s">
        <v>146</v>
      </c>
      <c r="D2" t="s">
        <v>174</v>
      </c>
      <c r="E2" s="32">
        <v>41.266666666666666</v>
      </c>
      <c r="F2" s="32">
        <v>4.1139633817985999</v>
      </c>
      <c r="G2" s="32">
        <v>3.5531933225632737</v>
      </c>
      <c r="H2" s="32">
        <v>0.56015078082929459</v>
      </c>
      <c r="I2" s="32">
        <v>0.36500269251480882</v>
      </c>
      <c r="J2" s="32">
        <v>169.76955555555554</v>
      </c>
      <c r="K2" s="32">
        <v>146.62844444444443</v>
      </c>
      <c r="L2" s="32">
        <v>23.115555555555556</v>
      </c>
      <c r="M2" s="32">
        <v>15.062444444444443</v>
      </c>
      <c r="N2" s="32">
        <v>7.5197777777777786</v>
      </c>
      <c r="O2" s="32">
        <v>0.53333333333333333</v>
      </c>
      <c r="P2" s="32">
        <v>39.02311111111112</v>
      </c>
      <c r="Q2" s="32">
        <v>23.935111111111119</v>
      </c>
      <c r="R2" s="32">
        <v>15.088000000000003</v>
      </c>
      <c r="S2" s="32">
        <v>107.63088888888888</v>
      </c>
      <c r="T2" s="32">
        <v>107.63088888888888</v>
      </c>
      <c r="U2" s="32">
        <v>0</v>
      </c>
      <c r="V2" s="32">
        <v>0</v>
      </c>
      <c r="W2" s="32">
        <v>0</v>
      </c>
      <c r="X2" s="32">
        <v>0</v>
      </c>
      <c r="Y2" s="32">
        <v>0</v>
      </c>
      <c r="Z2" s="32">
        <v>0</v>
      </c>
      <c r="AA2" s="32">
        <v>0</v>
      </c>
      <c r="AB2" s="32">
        <v>0</v>
      </c>
      <c r="AC2" s="32">
        <v>0</v>
      </c>
      <c r="AD2" s="32">
        <v>0</v>
      </c>
      <c r="AE2" s="32">
        <v>0</v>
      </c>
      <c r="AF2" t="s">
        <v>53</v>
      </c>
      <c r="AG2">
        <v>6</v>
      </c>
      <c r="AH2"/>
    </row>
    <row r="3" spans="1:34" x14ac:dyDescent="0.25">
      <c r="A3" t="s">
        <v>222</v>
      </c>
      <c r="B3" t="s">
        <v>95</v>
      </c>
      <c r="C3" t="s">
        <v>146</v>
      </c>
      <c r="D3" t="s">
        <v>174</v>
      </c>
      <c r="E3" s="32">
        <v>120.38888888888889</v>
      </c>
      <c r="F3" s="32">
        <v>3.8446534379326254</v>
      </c>
      <c r="G3" s="32">
        <v>3.5924014766958923</v>
      </c>
      <c r="H3" s="32">
        <v>0.96162528841716644</v>
      </c>
      <c r="I3" s="32">
        <v>0.75495246885094591</v>
      </c>
      <c r="J3" s="32">
        <v>462.85355555555549</v>
      </c>
      <c r="K3" s="32">
        <v>432.48522222222215</v>
      </c>
      <c r="L3" s="32">
        <v>115.76899999999998</v>
      </c>
      <c r="M3" s="32">
        <v>90.887888888888881</v>
      </c>
      <c r="N3" s="32">
        <v>19.636666666666663</v>
      </c>
      <c r="O3" s="32">
        <v>5.2444444444444445</v>
      </c>
      <c r="P3" s="32">
        <v>76.517888888888905</v>
      </c>
      <c r="Q3" s="32">
        <v>71.03066666666669</v>
      </c>
      <c r="R3" s="32">
        <v>5.487222222222222</v>
      </c>
      <c r="S3" s="32">
        <v>270.56666666666666</v>
      </c>
      <c r="T3" s="32">
        <v>237.00055555555554</v>
      </c>
      <c r="U3" s="32">
        <v>10.262555555555553</v>
      </c>
      <c r="V3" s="32">
        <v>23.303555555555551</v>
      </c>
      <c r="W3" s="32">
        <v>103.85866666666668</v>
      </c>
      <c r="X3" s="32">
        <v>27.641777777777769</v>
      </c>
      <c r="Y3" s="32">
        <v>0</v>
      </c>
      <c r="Z3" s="32">
        <v>0</v>
      </c>
      <c r="AA3" s="32">
        <v>5.5076666666666654</v>
      </c>
      <c r="AB3" s="32">
        <v>0</v>
      </c>
      <c r="AC3" s="32">
        <v>70.370333333333349</v>
      </c>
      <c r="AD3" s="32">
        <v>0</v>
      </c>
      <c r="AE3" s="32">
        <v>0.33888888888888885</v>
      </c>
      <c r="AF3" t="s">
        <v>27</v>
      </c>
      <c r="AG3">
        <v>6</v>
      </c>
      <c r="AH3"/>
    </row>
    <row r="4" spans="1:34" x14ac:dyDescent="0.25">
      <c r="A4" t="s">
        <v>222</v>
      </c>
      <c r="B4" t="s">
        <v>127</v>
      </c>
      <c r="C4" t="s">
        <v>136</v>
      </c>
      <c r="D4" t="s">
        <v>189</v>
      </c>
      <c r="E4" s="32">
        <v>30.922222222222221</v>
      </c>
      <c r="F4" s="32">
        <v>4.8686094143011145</v>
      </c>
      <c r="G4" s="32">
        <v>4.6735429392741645</v>
      </c>
      <c r="H4" s="32">
        <v>0.51005749191519945</v>
      </c>
      <c r="I4" s="32">
        <v>0.31499101688825004</v>
      </c>
      <c r="J4" s="32">
        <v>150.54822222222222</v>
      </c>
      <c r="K4" s="32">
        <v>144.51633333333334</v>
      </c>
      <c r="L4" s="32">
        <v>15.77211111111111</v>
      </c>
      <c r="M4" s="32">
        <v>9.7402222222222203</v>
      </c>
      <c r="N4" s="32">
        <v>6.03188888888889</v>
      </c>
      <c r="O4" s="32">
        <v>0</v>
      </c>
      <c r="P4" s="32">
        <v>32.569888888888897</v>
      </c>
      <c r="Q4" s="32">
        <v>32.569888888888897</v>
      </c>
      <c r="R4" s="32">
        <v>0</v>
      </c>
      <c r="S4" s="32">
        <v>102.20622222222222</v>
      </c>
      <c r="T4" s="32">
        <v>102.20622222222222</v>
      </c>
      <c r="U4" s="32">
        <v>0</v>
      </c>
      <c r="V4" s="32">
        <v>0</v>
      </c>
      <c r="W4" s="32">
        <v>9.4645555555555543</v>
      </c>
      <c r="X4" s="32">
        <v>0</v>
      </c>
      <c r="Y4" s="32">
        <v>0</v>
      </c>
      <c r="Z4" s="32">
        <v>0</v>
      </c>
      <c r="AA4" s="32">
        <v>6.2666666666666666</v>
      </c>
      <c r="AB4" s="32">
        <v>0</v>
      </c>
      <c r="AC4" s="32">
        <v>3.1978888888888881</v>
      </c>
      <c r="AD4" s="32">
        <v>0</v>
      </c>
      <c r="AE4" s="32">
        <v>0</v>
      </c>
      <c r="AF4" t="s">
        <v>59</v>
      </c>
      <c r="AG4">
        <v>6</v>
      </c>
      <c r="AH4"/>
    </row>
    <row r="5" spans="1:34" x14ac:dyDescent="0.25">
      <c r="A5" t="s">
        <v>222</v>
      </c>
      <c r="B5" t="s">
        <v>123</v>
      </c>
      <c r="C5" t="s">
        <v>146</v>
      </c>
      <c r="D5" t="s">
        <v>174</v>
      </c>
      <c r="E5" s="32">
        <v>56.68888888888889</v>
      </c>
      <c r="F5" s="32">
        <v>4.0020972167777336</v>
      </c>
      <c r="G5" s="32">
        <v>3.6664445315562522</v>
      </c>
      <c r="H5" s="32">
        <v>1.1343100744805958</v>
      </c>
      <c r="I5" s="32">
        <v>0.798657389259114</v>
      </c>
      <c r="J5" s="32">
        <v>226.87444444444444</v>
      </c>
      <c r="K5" s="32">
        <v>207.84666666666666</v>
      </c>
      <c r="L5" s="32">
        <v>64.302777777777777</v>
      </c>
      <c r="M5" s="32">
        <v>45.274999999999999</v>
      </c>
      <c r="N5" s="32">
        <v>13.96111111111111</v>
      </c>
      <c r="O5" s="32">
        <v>5.0666666666666664</v>
      </c>
      <c r="P5" s="32">
        <v>9.5549999999999997</v>
      </c>
      <c r="Q5" s="32">
        <v>9.5549999999999997</v>
      </c>
      <c r="R5" s="32">
        <v>0</v>
      </c>
      <c r="S5" s="32">
        <v>153.01666666666665</v>
      </c>
      <c r="T5" s="32">
        <v>124.66666666666667</v>
      </c>
      <c r="U5" s="32">
        <v>4.0972222222222223</v>
      </c>
      <c r="V5" s="32">
        <v>24.252777777777776</v>
      </c>
      <c r="W5" s="32">
        <v>21.091111111111111</v>
      </c>
      <c r="X5" s="32">
        <v>16.147222222222222</v>
      </c>
      <c r="Y5" s="32">
        <v>0</v>
      </c>
      <c r="Z5" s="32">
        <v>0</v>
      </c>
      <c r="AA5" s="32">
        <v>0.96611111111111114</v>
      </c>
      <c r="AB5" s="32">
        <v>0</v>
      </c>
      <c r="AC5" s="32">
        <v>3.9777777777777779</v>
      </c>
      <c r="AD5" s="32">
        <v>0</v>
      </c>
      <c r="AE5" s="32">
        <v>0</v>
      </c>
      <c r="AF5" t="s">
        <v>55</v>
      </c>
      <c r="AG5">
        <v>6</v>
      </c>
      <c r="AH5"/>
    </row>
    <row r="6" spans="1:34" x14ac:dyDescent="0.25">
      <c r="A6" t="s">
        <v>222</v>
      </c>
      <c r="B6" t="s">
        <v>97</v>
      </c>
      <c r="C6" t="s">
        <v>157</v>
      </c>
      <c r="D6" t="s">
        <v>183</v>
      </c>
      <c r="E6" s="32">
        <v>76.86666666666666</v>
      </c>
      <c r="F6" s="32">
        <v>3.5414816420930908</v>
      </c>
      <c r="G6" s="32">
        <v>3.3443553050014461</v>
      </c>
      <c r="H6" s="32">
        <v>0.66310928013876858</v>
      </c>
      <c r="I6" s="32">
        <v>0.47408355015900561</v>
      </c>
      <c r="J6" s="32">
        <v>272.22188888888888</v>
      </c>
      <c r="K6" s="32">
        <v>257.06944444444446</v>
      </c>
      <c r="L6" s="32">
        <v>50.971000000000004</v>
      </c>
      <c r="M6" s="32">
        <v>36.44122222222223</v>
      </c>
      <c r="N6" s="32">
        <v>6.5520000000000005</v>
      </c>
      <c r="O6" s="32">
        <v>7.9777777777777779</v>
      </c>
      <c r="P6" s="32">
        <v>46.114888888888885</v>
      </c>
      <c r="Q6" s="32">
        <v>45.492222222222217</v>
      </c>
      <c r="R6" s="32">
        <v>0.6226666666666667</v>
      </c>
      <c r="S6" s="32">
        <v>175.13599999999997</v>
      </c>
      <c r="T6" s="32">
        <v>124.39533333333331</v>
      </c>
      <c r="U6" s="32">
        <v>44.368666666666677</v>
      </c>
      <c r="V6" s="32">
        <v>6.3719999999999999</v>
      </c>
      <c r="W6" s="32">
        <v>5.35</v>
      </c>
      <c r="X6" s="32">
        <v>1.9833333333333334</v>
      </c>
      <c r="Y6" s="32">
        <v>3.3666666666666667</v>
      </c>
      <c r="Z6" s="32">
        <v>0</v>
      </c>
      <c r="AA6" s="32">
        <v>0</v>
      </c>
      <c r="AB6" s="32">
        <v>0</v>
      </c>
      <c r="AC6" s="32">
        <v>0</v>
      </c>
      <c r="AD6" s="32">
        <v>0</v>
      </c>
      <c r="AE6" s="32">
        <v>0</v>
      </c>
      <c r="AF6" t="s">
        <v>29</v>
      </c>
      <c r="AG6">
        <v>6</v>
      </c>
      <c r="AH6"/>
    </row>
    <row r="7" spans="1:34" x14ac:dyDescent="0.25">
      <c r="A7" t="s">
        <v>222</v>
      </c>
      <c r="B7" t="s">
        <v>124</v>
      </c>
      <c r="C7" t="s">
        <v>146</v>
      </c>
      <c r="D7" t="s">
        <v>174</v>
      </c>
      <c r="E7" s="32">
        <v>129.84444444444443</v>
      </c>
      <c r="F7" s="32">
        <v>2.9207846996405955</v>
      </c>
      <c r="G7" s="32">
        <v>2.8416780763306519</v>
      </c>
      <c r="H7" s="32">
        <v>0.57621769638884135</v>
      </c>
      <c r="I7" s="32">
        <v>0.50560499743282561</v>
      </c>
      <c r="J7" s="32">
        <v>379.24766666666665</v>
      </c>
      <c r="K7" s="32">
        <v>368.97611111111109</v>
      </c>
      <c r="L7" s="32">
        <v>74.818666666666658</v>
      </c>
      <c r="M7" s="32">
        <v>65.649999999999991</v>
      </c>
      <c r="N7" s="32">
        <v>2.0258888888888889</v>
      </c>
      <c r="O7" s="32">
        <v>7.142777777777777</v>
      </c>
      <c r="P7" s="32">
        <v>69.757777777777775</v>
      </c>
      <c r="Q7" s="32">
        <v>68.654888888888891</v>
      </c>
      <c r="R7" s="32">
        <v>1.102888888888889</v>
      </c>
      <c r="S7" s="32">
        <v>234.67122222222224</v>
      </c>
      <c r="T7" s="32">
        <v>196.66744444444444</v>
      </c>
      <c r="U7" s="32">
        <v>22.192444444444462</v>
      </c>
      <c r="V7" s="32">
        <v>15.811333333333335</v>
      </c>
      <c r="W7" s="32">
        <v>130.3438888888889</v>
      </c>
      <c r="X7" s="32">
        <v>31.182000000000013</v>
      </c>
      <c r="Y7" s="32">
        <v>0</v>
      </c>
      <c r="Z7" s="32">
        <v>0</v>
      </c>
      <c r="AA7" s="32">
        <v>14.595666666666661</v>
      </c>
      <c r="AB7" s="32">
        <v>0</v>
      </c>
      <c r="AC7" s="32">
        <v>84.566222222222208</v>
      </c>
      <c r="AD7" s="32">
        <v>0</v>
      </c>
      <c r="AE7" s="32">
        <v>0</v>
      </c>
      <c r="AF7" t="s">
        <v>56</v>
      </c>
      <c r="AG7">
        <v>6</v>
      </c>
      <c r="AH7"/>
    </row>
    <row r="8" spans="1:34" x14ac:dyDescent="0.25">
      <c r="A8" t="s">
        <v>222</v>
      </c>
      <c r="B8" t="s">
        <v>94</v>
      </c>
      <c r="C8" t="s">
        <v>155</v>
      </c>
      <c r="D8" t="s">
        <v>184</v>
      </c>
      <c r="E8" s="32">
        <v>96.677777777777777</v>
      </c>
      <c r="F8" s="32">
        <v>3.1179312722675552</v>
      </c>
      <c r="G8" s="32">
        <v>2.9046626824502928</v>
      </c>
      <c r="H8" s="32">
        <v>0.57932536490058617</v>
      </c>
      <c r="I8" s="32">
        <v>0.42208826571658431</v>
      </c>
      <c r="J8" s="32">
        <v>301.43466666666666</v>
      </c>
      <c r="K8" s="32">
        <v>280.81633333333332</v>
      </c>
      <c r="L8" s="32">
        <v>56.007888888888893</v>
      </c>
      <c r="M8" s="32">
        <v>40.806555555555555</v>
      </c>
      <c r="N8" s="32">
        <v>9.5124444444444443</v>
      </c>
      <c r="O8" s="32">
        <v>5.6888888888888891</v>
      </c>
      <c r="P8" s="32">
        <v>35.609111111111098</v>
      </c>
      <c r="Q8" s="32">
        <v>30.1921111111111</v>
      </c>
      <c r="R8" s="32">
        <v>5.4170000000000007</v>
      </c>
      <c r="S8" s="32">
        <v>209.81766666666667</v>
      </c>
      <c r="T8" s="32">
        <v>160.17422222222226</v>
      </c>
      <c r="U8" s="32">
        <v>33.646666666666654</v>
      </c>
      <c r="V8" s="32">
        <v>15.996777777777773</v>
      </c>
      <c r="W8" s="32">
        <v>18.009111111111103</v>
      </c>
      <c r="X8" s="32">
        <v>0</v>
      </c>
      <c r="Y8" s="32">
        <v>0</v>
      </c>
      <c r="Z8" s="32">
        <v>0</v>
      </c>
      <c r="AA8" s="32">
        <v>5.6088888888888881</v>
      </c>
      <c r="AB8" s="32">
        <v>0</v>
      </c>
      <c r="AC8" s="32">
        <v>12.400222222222217</v>
      </c>
      <c r="AD8" s="32">
        <v>0</v>
      </c>
      <c r="AE8" s="32">
        <v>0</v>
      </c>
      <c r="AF8" t="s">
        <v>26</v>
      </c>
      <c r="AG8">
        <v>6</v>
      </c>
      <c r="AH8"/>
    </row>
    <row r="9" spans="1:34" x14ac:dyDescent="0.25">
      <c r="A9" t="s">
        <v>222</v>
      </c>
      <c r="B9" t="s">
        <v>92</v>
      </c>
      <c r="C9" t="s">
        <v>140</v>
      </c>
      <c r="D9" t="s">
        <v>183</v>
      </c>
      <c r="E9" s="32">
        <v>70.555555555555557</v>
      </c>
      <c r="F9" s="32">
        <v>2.7558551181102358</v>
      </c>
      <c r="G9" s="32">
        <v>2.640426771653543</v>
      </c>
      <c r="H9" s="32">
        <v>0.48707874015748021</v>
      </c>
      <c r="I9" s="32">
        <v>0.38037007874015738</v>
      </c>
      <c r="J9" s="32">
        <v>194.44088888888885</v>
      </c>
      <c r="K9" s="32">
        <v>186.29677777777775</v>
      </c>
      <c r="L9" s="32">
        <v>34.366111111111103</v>
      </c>
      <c r="M9" s="32">
        <v>26.837222222222216</v>
      </c>
      <c r="N9" s="32">
        <v>4.195555555555555</v>
      </c>
      <c r="O9" s="32">
        <v>3.3333333333333335</v>
      </c>
      <c r="P9" s="32">
        <v>22.876555555555555</v>
      </c>
      <c r="Q9" s="32">
        <v>22.261333333333333</v>
      </c>
      <c r="R9" s="32">
        <v>0.61522222222222211</v>
      </c>
      <c r="S9" s="32">
        <v>137.19822222222217</v>
      </c>
      <c r="T9" s="32">
        <v>111.18355555555551</v>
      </c>
      <c r="U9" s="32">
        <v>20.831333333333333</v>
      </c>
      <c r="V9" s="32">
        <v>5.1833333333333336</v>
      </c>
      <c r="W9" s="32">
        <v>17.918333333333337</v>
      </c>
      <c r="X9" s="32">
        <v>0</v>
      </c>
      <c r="Y9" s="32">
        <v>0</v>
      </c>
      <c r="Z9" s="32">
        <v>0</v>
      </c>
      <c r="AA9" s="32">
        <v>0</v>
      </c>
      <c r="AB9" s="32">
        <v>0</v>
      </c>
      <c r="AC9" s="32">
        <v>17.918333333333337</v>
      </c>
      <c r="AD9" s="32">
        <v>0</v>
      </c>
      <c r="AE9" s="32">
        <v>0</v>
      </c>
      <c r="AF9" t="s">
        <v>24</v>
      </c>
      <c r="AG9">
        <v>6</v>
      </c>
      <c r="AH9"/>
    </row>
    <row r="10" spans="1:34" x14ac:dyDescent="0.25">
      <c r="A10" t="s">
        <v>222</v>
      </c>
      <c r="B10" t="s">
        <v>76</v>
      </c>
      <c r="C10" t="s">
        <v>148</v>
      </c>
      <c r="D10" t="s">
        <v>176</v>
      </c>
      <c r="E10" s="32">
        <v>49.911111111111111</v>
      </c>
      <c r="F10" s="32">
        <v>3.6495837043633128</v>
      </c>
      <c r="G10" s="32">
        <v>3.0449443455031169</v>
      </c>
      <c r="H10" s="32">
        <v>0.13822573463935886</v>
      </c>
      <c r="I10" s="32">
        <v>4.0273820124666064E-2</v>
      </c>
      <c r="J10" s="32">
        <v>182.15477777777778</v>
      </c>
      <c r="K10" s="32">
        <v>151.97655555555556</v>
      </c>
      <c r="L10" s="32">
        <v>6.899</v>
      </c>
      <c r="M10" s="32">
        <v>2.0101111111111107</v>
      </c>
      <c r="N10" s="32">
        <v>0</v>
      </c>
      <c r="O10" s="32">
        <v>4.8888888888888893</v>
      </c>
      <c r="P10" s="32">
        <v>71.072111111111099</v>
      </c>
      <c r="Q10" s="32">
        <v>45.782777777777774</v>
      </c>
      <c r="R10" s="32">
        <v>25.289333333333325</v>
      </c>
      <c r="S10" s="32">
        <v>104.18366666666668</v>
      </c>
      <c r="T10" s="32">
        <v>87.351888888888908</v>
      </c>
      <c r="U10" s="32">
        <v>0</v>
      </c>
      <c r="V10" s="32">
        <v>16.831777777777781</v>
      </c>
      <c r="W10" s="32">
        <v>24.977777777777778</v>
      </c>
      <c r="X10" s="32">
        <v>0</v>
      </c>
      <c r="Y10" s="32">
        <v>0</v>
      </c>
      <c r="Z10" s="32">
        <v>4.8888888888888893</v>
      </c>
      <c r="AA10" s="32">
        <v>13.316666666666666</v>
      </c>
      <c r="AB10" s="32">
        <v>0</v>
      </c>
      <c r="AC10" s="32">
        <v>6.7722222222222221</v>
      </c>
      <c r="AD10" s="32">
        <v>0</v>
      </c>
      <c r="AE10" s="32">
        <v>0</v>
      </c>
      <c r="AF10" t="s">
        <v>8</v>
      </c>
      <c r="AG10">
        <v>6</v>
      </c>
      <c r="AH10"/>
    </row>
    <row r="11" spans="1:34" x14ac:dyDescent="0.25">
      <c r="A11" t="s">
        <v>222</v>
      </c>
      <c r="B11" t="s">
        <v>83</v>
      </c>
      <c r="C11" t="s">
        <v>146</v>
      </c>
      <c r="D11" t="s">
        <v>174</v>
      </c>
      <c r="E11" s="32">
        <v>60.788888888888891</v>
      </c>
      <c r="F11" s="32">
        <v>4.3180021933832933</v>
      </c>
      <c r="G11" s="32">
        <v>3.9399378541400107</v>
      </c>
      <c r="H11" s="32">
        <v>0.71986656918296466</v>
      </c>
      <c r="I11" s="32">
        <v>0.57294096143301032</v>
      </c>
      <c r="J11" s="32">
        <v>262.48655555555553</v>
      </c>
      <c r="K11" s="32">
        <v>239.50444444444443</v>
      </c>
      <c r="L11" s="32">
        <v>43.759888888888888</v>
      </c>
      <c r="M11" s="32">
        <v>34.828444444444443</v>
      </c>
      <c r="N11" s="32">
        <v>3.6869999999999994</v>
      </c>
      <c r="O11" s="32">
        <v>5.2444444444444445</v>
      </c>
      <c r="P11" s="32">
        <v>60.267555555555546</v>
      </c>
      <c r="Q11" s="32">
        <v>46.216888888888882</v>
      </c>
      <c r="R11" s="32">
        <v>14.050666666666666</v>
      </c>
      <c r="S11" s="32">
        <v>158.4591111111111</v>
      </c>
      <c r="T11" s="32">
        <v>153.03033333333332</v>
      </c>
      <c r="U11" s="32">
        <v>1.5115555555555558</v>
      </c>
      <c r="V11" s="32">
        <v>3.9172222222222213</v>
      </c>
      <c r="W11" s="32">
        <v>60.904333333333334</v>
      </c>
      <c r="X11" s="32">
        <v>17.176666666666669</v>
      </c>
      <c r="Y11" s="32">
        <v>0</v>
      </c>
      <c r="Z11" s="32">
        <v>0</v>
      </c>
      <c r="AA11" s="32">
        <v>19.319777777777784</v>
      </c>
      <c r="AB11" s="32">
        <v>0</v>
      </c>
      <c r="AC11" s="32">
        <v>24.407888888888884</v>
      </c>
      <c r="AD11" s="32">
        <v>0</v>
      </c>
      <c r="AE11" s="32">
        <v>0</v>
      </c>
      <c r="AF11" t="s">
        <v>15</v>
      </c>
      <c r="AG11">
        <v>6</v>
      </c>
      <c r="AH11"/>
    </row>
    <row r="12" spans="1:34" x14ac:dyDescent="0.25">
      <c r="A12" t="s">
        <v>222</v>
      </c>
      <c r="B12" t="s">
        <v>79</v>
      </c>
      <c r="C12" t="s">
        <v>150</v>
      </c>
      <c r="D12" t="s">
        <v>170</v>
      </c>
      <c r="E12" s="32">
        <v>70.944444444444443</v>
      </c>
      <c r="F12" s="32">
        <v>2.8394048551292097</v>
      </c>
      <c r="G12" s="32">
        <v>2.5367454972592021</v>
      </c>
      <c r="H12" s="32">
        <v>0.94333437744714177</v>
      </c>
      <c r="I12" s="32">
        <v>0.76791699295223192</v>
      </c>
      <c r="J12" s="32">
        <v>201.44000000000003</v>
      </c>
      <c r="K12" s="32">
        <v>179.96800000000005</v>
      </c>
      <c r="L12" s="32">
        <v>66.924333333333337</v>
      </c>
      <c r="M12" s="32">
        <v>54.479444444444454</v>
      </c>
      <c r="N12" s="32">
        <v>7.2004444444444449</v>
      </c>
      <c r="O12" s="32">
        <v>5.2444444444444445</v>
      </c>
      <c r="P12" s="32">
        <v>25.12177777777778</v>
      </c>
      <c r="Q12" s="32">
        <v>16.094666666666669</v>
      </c>
      <c r="R12" s="32">
        <v>9.0271111111111111</v>
      </c>
      <c r="S12" s="32">
        <v>109.39388888888892</v>
      </c>
      <c r="T12" s="32">
        <v>97.04755555555559</v>
      </c>
      <c r="U12" s="32">
        <v>9.8147777777777776</v>
      </c>
      <c r="V12" s="32">
        <v>2.5315555555555558</v>
      </c>
      <c r="W12" s="32">
        <v>94.438888888888883</v>
      </c>
      <c r="X12" s="32">
        <v>33.799999999999997</v>
      </c>
      <c r="Y12" s="32">
        <v>2.3722222222222222</v>
      </c>
      <c r="Z12" s="32">
        <v>0</v>
      </c>
      <c r="AA12" s="32">
        <v>4.1333333333333337</v>
      </c>
      <c r="AB12" s="32">
        <v>0</v>
      </c>
      <c r="AC12" s="32">
        <v>54.133333333333333</v>
      </c>
      <c r="AD12" s="32">
        <v>0</v>
      </c>
      <c r="AE12" s="32">
        <v>0</v>
      </c>
      <c r="AF12" t="s">
        <v>11</v>
      </c>
      <c r="AG12">
        <v>6</v>
      </c>
      <c r="AH12"/>
    </row>
    <row r="13" spans="1:34" x14ac:dyDescent="0.25">
      <c r="A13" t="s">
        <v>222</v>
      </c>
      <c r="B13" t="s">
        <v>82</v>
      </c>
      <c r="C13" t="s">
        <v>148</v>
      </c>
      <c r="D13" t="s">
        <v>176</v>
      </c>
      <c r="E13" s="32">
        <v>117.27777777777777</v>
      </c>
      <c r="F13" s="32">
        <v>3.5171586925627674</v>
      </c>
      <c r="G13" s="32">
        <v>3.3488356229275231</v>
      </c>
      <c r="H13" s="32">
        <v>0.52649360492657515</v>
      </c>
      <c r="I13" s="32">
        <v>0.3602074846044529</v>
      </c>
      <c r="J13" s="32">
        <v>412.48455555555563</v>
      </c>
      <c r="K13" s="32">
        <v>392.74400000000003</v>
      </c>
      <c r="L13" s="32">
        <v>61.746000000000009</v>
      </c>
      <c r="M13" s="32">
        <v>42.244333333333337</v>
      </c>
      <c r="N13" s="32">
        <v>14.612777777777779</v>
      </c>
      <c r="O13" s="32">
        <v>4.8888888888888893</v>
      </c>
      <c r="P13" s="32">
        <v>109.42288888888893</v>
      </c>
      <c r="Q13" s="32">
        <v>109.18400000000004</v>
      </c>
      <c r="R13" s="32">
        <v>0.2388888888888889</v>
      </c>
      <c r="S13" s="32">
        <v>241.31566666666669</v>
      </c>
      <c r="T13" s="32">
        <v>178.82033333333337</v>
      </c>
      <c r="U13" s="32">
        <v>37.101444444444432</v>
      </c>
      <c r="V13" s="32">
        <v>25.393888888888881</v>
      </c>
      <c r="W13" s="32">
        <v>43.463111111111097</v>
      </c>
      <c r="X13" s="32">
        <v>0</v>
      </c>
      <c r="Y13" s="32">
        <v>0</v>
      </c>
      <c r="Z13" s="32">
        <v>0</v>
      </c>
      <c r="AA13" s="32">
        <v>11.42044444444444</v>
      </c>
      <c r="AB13" s="32">
        <v>0</v>
      </c>
      <c r="AC13" s="32">
        <v>32.042666666666655</v>
      </c>
      <c r="AD13" s="32">
        <v>0</v>
      </c>
      <c r="AE13" s="32">
        <v>0</v>
      </c>
      <c r="AF13" t="s">
        <v>14</v>
      </c>
      <c r="AG13">
        <v>6</v>
      </c>
      <c r="AH13"/>
    </row>
    <row r="14" spans="1:34" x14ac:dyDescent="0.25">
      <c r="A14" t="s">
        <v>222</v>
      </c>
      <c r="B14" t="s">
        <v>114</v>
      </c>
      <c r="C14" t="s">
        <v>148</v>
      </c>
      <c r="D14" t="s">
        <v>176</v>
      </c>
      <c r="E14" s="32">
        <v>56.344444444444441</v>
      </c>
      <c r="F14" s="32">
        <v>3.5610826267008475</v>
      </c>
      <c r="G14" s="32">
        <v>3.2972135673437188</v>
      </c>
      <c r="H14" s="32">
        <v>0.38610924866890167</v>
      </c>
      <c r="I14" s="32">
        <v>0.30722934332478802</v>
      </c>
      <c r="J14" s="32">
        <v>200.64722222222218</v>
      </c>
      <c r="K14" s="32">
        <v>185.77966666666663</v>
      </c>
      <c r="L14" s="32">
        <v>21.755111111111113</v>
      </c>
      <c r="M14" s="32">
        <v>17.310666666666666</v>
      </c>
      <c r="N14" s="32">
        <v>0</v>
      </c>
      <c r="O14" s="32">
        <v>4.4444444444444446</v>
      </c>
      <c r="P14" s="32">
        <v>42.906555555555556</v>
      </c>
      <c r="Q14" s="32">
        <v>32.483444444444444</v>
      </c>
      <c r="R14" s="32">
        <v>10.423111111111114</v>
      </c>
      <c r="S14" s="32">
        <v>135.98555555555552</v>
      </c>
      <c r="T14" s="32">
        <v>103.39377777777773</v>
      </c>
      <c r="U14" s="32">
        <v>26.542444444444463</v>
      </c>
      <c r="V14" s="32">
        <v>6.0493333333333323</v>
      </c>
      <c r="W14" s="32">
        <v>0</v>
      </c>
      <c r="X14" s="32">
        <v>0</v>
      </c>
      <c r="Y14" s="32">
        <v>0</v>
      </c>
      <c r="Z14" s="32">
        <v>0</v>
      </c>
      <c r="AA14" s="32">
        <v>0</v>
      </c>
      <c r="AB14" s="32">
        <v>0</v>
      </c>
      <c r="AC14" s="32">
        <v>0</v>
      </c>
      <c r="AD14" s="32">
        <v>0</v>
      </c>
      <c r="AE14" s="32">
        <v>0</v>
      </c>
      <c r="AF14" t="s">
        <v>46</v>
      </c>
      <c r="AG14">
        <v>6</v>
      </c>
      <c r="AH14"/>
    </row>
    <row r="15" spans="1:34" x14ac:dyDescent="0.25">
      <c r="A15" t="s">
        <v>222</v>
      </c>
      <c r="B15" t="s">
        <v>106</v>
      </c>
      <c r="C15" t="s">
        <v>142</v>
      </c>
      <c r="D15" t="s">
        <v>178</v>
      </c>
      <c r="E15" s="32">
        <v>63.81111111111111</v>
      </c>
      <c r="F15" s="32">
        <v>3.3711178826397346</v>
      </c>
      <c r="G15" s="32">
        <v>3.0325126240640774</v>
      </c>
      <c r="H15" s="32">
        <v>0.8971965871495734</v>
      </c>
      <c r="I15" s="32">
        <v>0.77624760578095076</v>
      </c>
      <c r="J15" s="32">
        <v>215.11477777777773</v>
      </c>
      <c r="K15" s="32">
        <v>193.50799999999995</v>
      </c>
      <c r="L15" s="32">
        <v>57.251111111111108</v>
      </c>
      <c r="M15" s="32">
        <v>49.533222222222221</v>
      </c>
      <c r="N15" s="32">
        <v>5.7623333333333333</v>
      </c>
      <c r="O15" s="32">
        <v>1.9555555555555555</v>
      </c>
      <c r="P15" s="32">
        <v>36.756999999999998</v>
      </c>
      <c r="Q15" s="32">
        <v>22.868111111111112</v>
      </c>
      <c r="R15" s="32">
        <v>13.888888888888886</v>
      </c>
      <c r="S15" s="32">
        <v>121.10666666666664</v>
      </c>
      <c r="T15" s="32">
        <v>116.88699999999997</v>
      </c>
      <c r="U15" s="32">
        <v>4.2196666666666669</v>
      </c>
      <c r="V15" s="32">
        <v>0</v>
      </c>
      <c r="W15" s="32">
        <v>92.092555555555549</v>
      </c>
      <c r="X15" s="32">
        <v>32.688444444444443</v>
      </c>
      <c r="Y15" s="32">
        <v>2.2222222222222223E-2</v>
      </c>
      <c r="Z15" s="32">
        <v>0</v>
      </c>
      <c r="AA15" s="32">
        <v>0</v>
      </c>
      <c r="AB15" s="32">
        <v>0</v>
      </c>
      <c r="AC15" s="32">
        <v>59.381888888888881</v>
      </c>
      <c r="AD15" s="32">
        <v>0</v>
      </c>
      <c r="AE15" s="32">
        <v>0</v>
      </c>
      <c r="AF15" t="s">
        <v>38</v>
      </c>
      <c r="AG15">
        <v>6</v>
      </c>
      <c r="AH15"/>
    </row>
    <row r="16" spans="1:34" x14ac:dyDescent="0.25">
      <c r="A16" t="s">
        <v>222</v>
      </c>
      <c r="B16" t="s">
        <v>75</v>
      </c>
      <c r="C16" t="s">
        <v>145</v>
      </c>
      <c r="D16" t="s">
        <v>173</v>
      </c>
      <c r="E16" s="32">
        <v>107.94444444444444</v>
      </c>
      <c r="F16" s="32">
        <v>3.0769418425115798</v>
      </c>
      <c r="G16" s="32">
        <v>2.8850756562017499</v>
      </c>
      <c r="H16" s="32">
        <v>0.49314256304683479</v>
      </c>
      <c r="I16" s="32">
        <v>0.33786412763767371</v>
      </c>
      <c r="J16" s="32">
        <v>332.13877777777776</v>
      </c>
      <c r="K16" s="32">
        <v>311.4278888888889</v>
      </c>
      <c r="L16" s="32">
        <v>53.231999999999999</v>
      </c>
      <c r="M16" s="32">
        <v>36.470555555555556</v>
      </c>
      <c r="N16" s="32">
        <v>10.939222222222218</v>
      </c>
      <c r="O16" s="32">
        <v>5.822222222222222</v>
      </c>
      <c r="P16" s="32">
        <v>67.311444444444433</v>
      </c>
      <c r="Q16" s="32">
        <v>63.361999999999988</v>
      </c>
      <c r="R16" s="32">
        <v>3.9494444444444436</v>
      </c>
      <c r="S16" s="32">
        <v>211.5953333333334</v>
      </c>
      <c r="T16" s="32">
        <v>158.14866666666668</v>
      </c>
      <c r="U16" s="32">
        <v>47.660111111111142</v>
      </c>
      <c r="V16" s="32">
        <v>5.7865555555555552</v>
      </c>
      <c r="W16" s="32">
        <v>26.024777777777782</v>
      </c>
      <c r="X16" s="32">
        <v>0</v>
      </c>
      <c r="Y16" s="32">
        <v>0</v>
      </c>
      <c r="Z16" s="32">
        <v>0</v>
      </c>
      <c r="AA16" s="32">
        <v>24.011333333333337</v>
      </c>
      <c r="AB16" s="32">
        <v>0</v>
      </c>
      <c r="AC16" s="32">
        <v>2.0134444444444441</v>
      </c>
      <c r="AD16" s="32">
        <v>0</v>
      </c>
      <c r="AE16" s="32">
        <v>0</v>
      </c>
      <c r="AF16" t="s">
        <v>7</v>
      </c>
      <c r="AG16">
        <v>6</v>
      </c>
      <c r="AH16"/>
    </row>
    <row r="17" spans="1:34" x14ac:dyDescent="0.25">
      <c r="A17" t="s">
        <v>222</v>
      </c>
      <c r="B17" t="s">
        <v>116</v>
      </c>
      <c r="C17" t="s">
        <v>141</v>
      </c>
      <c r="D17" t="s">
        <v>183</v>
      </c>
      <c r="E17" s="32">
        <v>83.977777777777774</v>
      </c>
      <c r="F17" s="32">
        <v>3.3686054511775603</v>
      </c>
      <c r="G17" s="32">
        <v>3.0901045250066148</v>
      </c>
      <c r="H17" s="32">
        <v>0.23946679015612599</v>
      </c>
      <c r="I17" s="32">
        <v>9.9747287642233409E-2</v>
      </c>
      <c r="J17" s="32">
        <v>282.88799999999998</v>
      </c>
      <c r="K17" s="32">
        <v>259.50011111111104</v>
      </c>
      <c r="L17" s="32">
        <v>20.109888888888889</v>
      </c>
      <c r="M17" s="32">
        <v>8.3765555555555569</v>
      </c>
      <c r="N17" s="32">
        <v>6.2222222222222223</v>
      </c>
      <c r="O17" s="32">
        <v>5.5111111111111111</v>
      </c>
      <c r="P17" s="32">
        <v>66.593222222222224</v>
      </c>
      <c r="Q17" s="32">
        <v>54.93866666666667</v>
      </c>
      <c r="R17" s="32">
        <v>11.654555555555554</v>
      </c>
      <c r="S17" s="32">
        <v>196.18488888888885</v>
      </c>
      <c r="T17" s="32">
        <v>168.24988888888885</v>
      </c>
      <c r="U17" s="32">
        <v>0</v>
      </c>
      <c r="V17" s="32">
        <v>27.934999999999992</v>
      </c>
      <c r="W17" s="32">
        <v>10.553555555555558</v>
      </c>
      <c r="X17" s="32">
        <v>0</v>
      </c>
      <c r="Y17" s="32">
        <v>0</v>
      </c>
      <c r="Z17" s="32">
        <v>0</v>
      </c>
      <c r="AA17" s="32">
        <v>10.553555555555558</v>
      </c>
      <c r="AB17" s="32">
        <v>0</v>
      </c>
      <c r="AC17" s="32">
        <v>0</v>
      </c>
      <c r="AD17" s="32">
        <v>0</v>
      </c>
      <c r="AE17" s="32">
        <v>0</v>
      </c>
      <c r="AF17" t="s">
        <v>48</v>
      </c>
      <c r="AG17">
        <v>6</v>
      </c>
      <c r="AH17"/>
    </row>
    <row r="18" spans="1:34" x14ac:dyDescent="0.25">
      <c r="A18" t="s">
        <v>222</v>
      </c>
      <c r="B18" t="s">
        <v>110</v>
      </c>
      <c r="C18" t="s">
        <v>143</v>
      </c>
      <c r="D18" t="s">
        <v>168</v>
      </c>
      <c r="E18" s="32">
        <v>33.9</v>
      </c>
      <c r="F18" s="32">
        <v>2.9962176335627659</v>
      </c>
      <c r="G18" s="32">
        <v>2.6641396263520156</v>
      </c>
      <c r="H18" s="32">
        <v>0.37436905932481157</v>
      </c>
      <c r="I18" s="32">
        <v>0.12294985250737464</v>
      </c>
      <c r="J18" s="32">
        <v>101.57177777777777</v>
      </c>
      <c r="K18" s="32">
        <v>90.314333333333323</v>
      </c>
      <c r="L18" s="32">
        <v>12.691111111111113</v>
      </c>
      <c r="M18" s="32">
        <v>4.1680000000000001</v>
      </c>
      <c r="N18" s="32">
        <v>3.8120000000000003</v>
      </c>
      <c r="O18" s="32">
        <v>4.7111111111111112</v>
      </c>
      <c r="P18" s="32">
        <v>26.495777777777782</v>
      </c>
      <c r="Q18" s="32">
        <v>23.761444444444447</v>
      </c>
      <c r="R18" s="32">
        <v>2.7343333333333337</v>
      </c>
      <c r="S18" s="32">
        <v>62.384888888888881</v>
      </c>
      <c r="T18" s="32">
        <v>54.418111111111102</v>
      </c>
      <c r="U18" s="32">
        <v>7.9667777777777786</v>
      </c>
      <c r="V18" s="32">
        <v>0</v>
      </c>
      <c r="W18" s="32">
        <v>2.1085555555555553</v>
      </c>
      <c r="X18" s="32">
        <v>0</v>
      </c>
      <c r="Y18" s="32">
        <v>0</v>
      </c>
      <c r="Z18" s="32">
        <v>0</v>
      </c>
      <c r="AA18" s="32">
        <v>0</v>
      </c>
      <c r="AB18" s="32">
        <v>0</v>
      </c>
      <c r="AC18" s="32">
        <v>2.1085555555555553</v>
      </c>
      <c r="AD18" s="32">
        <v>0</v>
      </c>
      <c r="AE18" s="32">
        <v>0</v>
      </c>
      <c r="AF18" t="s">
        <v>42</v>
      </c>
      <c r="AG18">
        <v>6</v>
      </c>
      <c r="AH18"/>
    </row>
    <row r="19" spans="1:34" x14ac:dyDescent="0.25">
      <c r="A19" t="s">
        <v>222</v>
      </c>
      <c r="B19" t="s">
        <v>101</v>
      </c>
      <c r="C19" t="s">
        <v>138</v>
      </c>
      <c r="D19" t="s">
        <v>187</v>
      </c>
      <c r="E19" s="32">
        <v>69.733333333333334</v>
      </c>
      <c r="F19" s="32">
        <v>2.9856548757170174</v>
      </c>
      <c r="G19" s="32">
        <v>2.8052852135117909</v>
      </c>
      <c r="H19" s="32">
        <v>0.63054493307839365</v>
      </c>
      <c r="I19" s="32">
        <v>0.45017527087316744</v>
      </c>
      <c r="J19" s="32">
        <v>208.19966666666667</v>
      </c>
      <c r="K19" s="32">
        <v>195.62188888888889</v>
      </c>
      <c r="L19" s="32">
        <v>43.969999999999985</v>
      </c>
      <c r="M19" s="32">
        <v>31.392222222222209</v>
      </c>
      <c r="N19" s="32">
        <v>7.7777777777777777</v>
      </c>
      <c r="O19" s="32">
        <v>4.8</v>
      </c>
      <c r="P19" s="32">
        <v>36.870888888888892</v>
      </c>
      <c r="Q19" s="32">
        <v>36.870888888888892</v>
      </c>
      <c r="R19" s="32">
        <v>0</v>
      </c>
      <c r="S19" s="32">
        <v>127.35877777777777</v>
      </c>
      <c r="T19" s="32">
        <v>105.40655555555556</v>
      </c>
      <c r="U19" s="32">
        <v>21.952222222222222</v>
      </c>
      <c r="V19" s="32">
        <v>0</v>
      </c>
      <c r="W19" s="32">
        <v>0</v>
      </c>
      <c r="X19" s="32">
        <v>0</v>
      </c>
      <c r="Y19" s="32">
        <v>0</v>
      </c>
      <c r="Z19" s="32">
        <v>0</v>
      </c>
      <c r="AA19" s="32">
        <v>0</v>
      </c>
      <c r="AB19" s="32">
        <v>0</v>
      </c>
      <c r="AC19" s="32">
        <v>0</v>
      </c>
      <c r="AD19" s="32">
        <v>0</v>
      </c>
      <c r="AE19" s="32">
        <v>0</v>
      </c>
      <c r="AF19" t="s">
        <v>33</v>
      </c>
      <c r="AG19">
        <v>6</v>
      </c>
      <c r="AH19"/>
    </row>
    <row r="20" spans="1:34" x14ac:dyDescent="0.25">
      <c r="A20" t="s">
        <v>222</v>
      </c>
      <c r="B20" t="s">
        <v>135</v>
      </c>
      <c r="C20" t="s">
        <v>167</v>
      </c>
      <c r="D20" t="s">
        <v>172</v>
      </c>
      <c r="E20" s="32">
        <v>29.077777777777779</v>
      </c>
      <c r="F20" s="32">
        <v>2.5440657241115781</v>
      </c>
      <c r="G20" s="32">
        <v>2.3759342758884219</v>
      </c>
      <c r="H20" s="32">
        <v>0.63689338937714945</v>
      </c>
      <c r="I20" s="32">
        <v>0.46876194115399311</v>
      </c>
      <c r="J20" s="32">
        <v>73.975777777777779</v>
      </c>
      <c r="K20" s="32">
        <v>69.086888888888893</v>
      </c>
      <c r="L20" s="32">
        <v>18.519444444444446</v>
      </c>
      <c r="M20" s="32">
        <v>13.630555555555556</v>
      </c>
      <c r="N20" s="32">
        <v>0</v>
      </c>
      <c r="O20" s="32">
        <v>4.8888888888888893</v>
      </c>
      <c r="P20" s="32">
        <v>6.8555555555555552</v>
      </c>
      <c r="Q20" s="32">
        <v>6.8555555555555552</v>
      </c>
      <c r="R20" s="32">
        <v>0</v>
      </c>
      <c r="S20" s="32">
        <v>48.600777777777779</v>
      </c>
      <c r="T20" s="32">
        <v>39.75633333333333</v>
      </c>
      <c r="U20" s="32">
        <v>8.844444444444445</v>
      </c>
      <c r="V20" s="32">
        <v>0</v>
      </c>
      <c r="W20" s="32">
        <v>10.148</v>
      </c>
      <c r="X20" s="32">
        <v>0</v>
      </c>
      <c r="Y20" s="32">
        <v>0</v>
      </c>
      <c r="Z20" s="32">
        <v>0</v>
      </c>
      <c r="AA20" s="32">
        <v>0</v>
      </c>
      <c r="AB20" s="32">
        <v>0</v>
      </c>
      <c r="AC20" s="32">
        <v>10.148</v>
      </c>
      <c r="AD20" s="32">
        <v>0</v>
      </c>
      <c r="AE20" s="32">
        <v>0</v>
      </c>
      <c r="AF20" t="s">
        <v>67</v>
      </c>
      <c r="AG20">
        <v>6</v>
      </c>
      <c r="AH20"/>
    </row>
    <row r="21" spans="1:34" x14ac:dyDescent="0.25">
      <c r="A21" t="s">
        <v>222</v>
      </c>
      <c r="B21" t="s">
        <v>128</v>
      </c>
      <c r="C21" t="s">
        <v>149</v>
      </c>
      <c r="D21" t="s">
        <v>177</v>
      </c>
      <c r="E21" s="32">
        <v>76.277777777777771</v>
      </c>
      <c r="F21" s="32">
        <v>3.3640888565185731</v>
      </c>
      <c r="G21" s="32">
        <v>3.1776941005098336</v>
      </c>
      <c r="H21" s="32">
        <v>0.44699198834668624</v>
      </c>
      <c r="I21" s="32">
        <v>0.34233066278222885</v>
      </c>
      <c r="J21" s="32">
        <v>256.60522222222227</v>
      </c>
      <c r="K21" s="32">
        <v>242.3874444444445</v>
      </c>
      <c r="L21" s="32">
        <v>34.095555555555563</v>
      </c>
      <c r="M21" s="32">
        <v>26.112222222222233</v>
      </c>
      <c r="N21" s="32">
        <v>2.1555555555555554</v>
      </c>
      <c r="O21" s="32">
        <v>5.8277777777777775</v>
      </c>
      <c r="P21" s="32">
        <v>56.590111111111142</v>
      </c>
      <c r="Q21" s="32">
        <v>50.3556666666667</v>
      </c>
      <c r="R21" s="32">
        <v>6.2344444444444456</v>
      </c>
      <c r="S21" s="32">
        <v>165.91955555555558</v>
      </c>
      <c r="T21" s="32">
        <v>115.39677777777779</v>
      </c>
      <c r="U21" s="32">
        <v>50.522777777777783</v>
      </c>
      <c r="V21" s="32">
        <v>0</v>
      </c>
      <c r="W21" s="32">
        <v>14.294111111111109</v>
      </c>
      <c r="X21" s="32">
        <v>0</v>
      </c>
      <c r="Y21" s="32">
        <v>2.1555555555555554</v>
      </c>
      <c r="Z21" s="32">
        <v>0</v>
      </c>
      <c r="AA21" s="32">
        <v>12.138555555555554</v>
      </c>
      <c r="AB21" s="32">
        <v>0</v>
      </c>
      <c r="AC21" s="32">
        <v>0</v>
      </c>
      <c r="AD21" s="32">
        <v>0</v>
      </c>
      <c r="AE21" s="32">
        <v>0</v>
      </c>
      <c r="AF21" t="s">
        <v>60</v>
      </c>
      <c r="AG21">
        <v>6</v>
      </c>
      <c r="AH21"/>
    </row>
    <row r="22" spans="1:34" x14ac:dyDescent="0.25">
      <c r="A22" t="s">
        <v>222</v>
      </c>
      <c r="B22" t="s">
        <v>122</v>
      </c>
      <c r="C22" t="s">
        <v>137</v>
      </c>
      <c r="D22" t="s">
        <v>169</v>
      </c>
      <c r="E22" s="32">
        <v>101.88888888888889</v>
      </c>
      <c r="F22" s="32">
        <v>4.9185103598691393</v>
      </c>
      <c r="G22" s="32">
        <v>4.3632791712104693</v>
      </c>
      <c r="H22" s="32">
        <v>1.2924667393675027</v>
      </c>
      <c r="I22" s="32">
        <v>0.73723555070883318</v>
      </c>
      <c r="J22" s="32">
        <v>501.14155555555561</v>
      </c>
      <c r="K22" s="32">
        <v>444.56966666666671</v>
      </c>
      <c r="L22" s="32">
        <v>131.68799999999999</v>
      </c>
      <c r="M22" s="32">
        <v>75.11611111111111</v>
      </c>
      <c r="N22" s="32">
        <v>55.233888888888877</v>
      </c>
      <c r="O22" s="32">
        <v>1.3379999999999999</v>
      </c>
      <c r="P22" s="32">
        <v>31.769444444444449</v>
      </c>
      <c r="Q22" s="32">
        <v>31.769444444444449</v>
      </c>
      <c r="R22" s="32">
        <v>0</v>
      </c>
      <c r="S22" s="32">
        <v>337.68411111111118</v>
      </c>
      <c r="T22" s="32">
        <v>285.36355555555559</v>
      </c>
      <c r="U22" s="32">
        <v>23.14811111111111</v>
      </c>
      <c r="V22" s="32">
        <v>29.172444444444455</v>
      </c>
      <c r="W22" s="32">
        <v>0</v>
      </c>
      <c r="X22" s="32">
        <v>0</v>
      </c>
      <c r="Y22" s="32">
        <v>0</v>
      </c>
      <c r="Z22" s="32">
        <v>0</v>
      </c>
      <c r="AA22" s="32">
        <v>0</v>
      </c>
      <c r="AB22" s="32">
        <v>0</v>
      </c>
      <c r="AC22" s="32">
        <v>0</v>
      </c>
      <c r="AD22" s="32">
        <v>0</v>
      </c>
      <c r="AE22" s="32">
        <v>0</v>
      </c>
      <c r="AF22" t="s">
        <v>54</v>
      </c>
      <c r="AG22">
        <v>6</v>
      </c>
      <c r="AH22"/>
    </row>
    <row r="23" spans="1:34" x14ac:dyDescent="0.25">
      <c r="A23" t="s">
        <v>222</v>
      </c>
      <c r="B23" t="s">
        <v>86</v>
      </c>
      <c r="C23" t="s">
        <v>153</v>
      </c>
      <c r="D23" t="s">
        <v>180</v>
      </c>
      <c r="E23" s="32">
        <v>26.322222222222223</v>
      </c>
      <c r="F23" s="32">
        <v>3.6241367665681725</v>
      </c>
      <c r="G23" s="32">
        <v>3.4932798649219081</v>
      </c>
      <c r="H23" s="32">
        <v>0.53242718446601944</v>
      </c>
      <c r="I23" s="32">
        <v>0.40241452089489232</v>
      </c>
      <c r="J23" s="32">
        <v>95.39533333333334</v>
      </c>
      <c r="K23" s="32">
        <v>91.950888888888898</v>
      </c>
      <c r="L23" s="32">
        <v>14.014666666666667</v>
      </c>
      <c r="M23" s="32">
        <v>10.592444444444444</v>
      </c>
      <c r="N23" s="32">
        <v>0</v>
      </c>
      <c r="O23" s="32">
        <v>3.4222222222222221</v>
      </c>
      <c r="P23" s="32">
        <v>21.315555555555555</v>
      </c>
      <c r="Q23" s="32">
        <v>21.293333333333333</v>
      </c>
      <c r="R23" s="32">
        <v>2.2222222222222223E-2</v>
      </c>
      <c r="S23" s="32">
        <v>60.065111111111122</v>
      </c>
      <c r="T23" s="32">
        <v>42.983888888888899</v>
      </c>
      <c r="U23" s="32">
        <v>0</v>
      </c>
      <c r="V23" s="32">
        <v>17.081222222222223</v>
      </c>
      <c r="W23" s="32">
        <v>10.549999999999999</v>
      </c>
      <c r="X23" s="32">
        <v>5.333333333333333</v>
      </c>
      <c r="Y23" s="32">
        <v>0</v>
      </c>
      <c r="Z23" s="32">
        <v>3.4222222222222221</v>
      </c>
      <c r="AA23" s="32">
        <v>1.7722222222222221</v>
      </c>
      <c r="AB23" s="32">
        <v>2.2222222222222223E-2</v>
      </c>
      <c r="AC23" s="32">
        <v>0</v>
      </c>
      <c r="AD23" s="32">
        <v>0</v>
      </c>
      <c r="AE23" s="32">
        <v>0</v>
      </c>
      <c r="AF23" t="s">
        <v>18</v>
      </c>
      <c r="AG23">
        <v>6</v>
      </c>
      <c r="AH23"/>
    </row>
    <row r="24" spans="1:34" x14ac:dyDescent="0.25">
      <c r="A24" t="s">
        <v>222</v>
      </c>
      <c r="B24" t="s">
        <v>99</v>
      </c>
      <c r="C24" t="s">
        <v>146</v>
      </c>
      <c r="D24" t="s">
        <v>174</v>
      </c>
      <c r="E24" s="32">
        <v>55.866666666666667</v>
      </c>
      <c r="F24" s="32">
        <v>3.363820604614161</v>
      </c>
      <c r="G24" s="32">
        <v>3.1572295147175815</v>
      </c>
      <c r="H24" s="32">
        <v>0.82994033412887835</v>
      </c>
      <c r="I24" s="32">
        <v>0.63050914876690545</v>
      </c>
      <c r="J24" s="32">
        <v>187.92544444444445</v>
      </c>
      <c r="K24" s="32">
        <v>176.38388888888889</v>
      </c>
      <c r="L24" s="32">
        <v>46.366000000000007</v>
      </c>
      <c r="M24" s="32">
        <v>35.224444444444451</v>
      </c>
      <c r="N24" s="32">
        <v>5.4526666666666674</v>
      </c>
      <c r="O24" s="32">
        <v>5.6888888888888891</v>
      </c>
      <c r="P24" s="32">
        <v>33.963222222222228</v>
      </c>
      <c r="Q24" s="32">
        <v>33.56322222222223</v>
      </c>
      <c r="R24" s="32">
        <v>0.4</v>
      </c>
      <c r="S24" s="32">
        <v>107.59622222222222</v>
      </c>
      <c r="T24" s="32">
        <v>105.55622222222222</v>
      </c>
      <c r="U24" s="32">
        <v>0</v>
      </c>
      <c r="V24" s="32">
        <v>2.04</v>
      </c>
      <c r="W24" s="32">
        <v>1.0955555555555554</v>
      </c>
      <c r="X24" s="32">
        <v>0.69555555555555548</v>
      </c>
      <c r="Y24" s="32">
        <v>0</v>
      </c>
      <c r="Z24" s="32">
        <v>0</v>
      </c>
      <c r="AA24" s="32">
        <v>0</v>
      </c>
      <c r="AB24" s="32">
        <v>0.4</v>
      </c>
      <c r="AC24" s="32">
        <v>0</v>
      </c>
      <c r="AD24" s="32">
        <v>0</v>
      </c>
      <c r="AE24" s="32">
        <v>0</v>
      </c>
      <c r="AF24" t="s">
        <v>31</v>
      </c>
      <c r="AG24">
        <v>6</v>
      </c>
      <c r="AH24"/>
    </row>
    <row r="25" spans="1:34" x14ac:dyDescent="0.25">
      <c r="A25" t="s">
        <v>222</v>
      </c>
      <c r="B25" t="s">
        <v>98</v>
      </c>
      <c r="C25" t="s">
        <v>158</v>
      </c>
      <c r="D25" t="s">
        <v>186</v>
      </c>
      <c r="E25" s="32">
        <v>42.222222222222221</v>
      </c>
      <c r="F25" s="32">
        <v>3.1422736842105254</v>
      </c>
      <c r="G25" s="32">
        <v>2.9466605263157883</v>
      </c>
      <c r="H25" s="32">
        <v>0.38755789473684205</v>
      </c>
      <c r="I25" s="32">
        <v>0.1987868421052631</v>
      </c>
      <c r="J25" s="32">
        <v>132.67377777777773</v>
      </c>
      <c r="K25" s="32">
        <v>124.41455555555551</v>
      </c>
      <c r="L25" s="32">
        <v>16.363555555555553</v>
      </c>
      <c r="M25" s="32">
        <v>8.393222222222219</v>
      </c>
      <c r="N25" s="32">
        <v>5.5564444444444456</v>
      </c>
      <c r="O25" s="32">
        <v>2.4138888888888888</v>
      </c>
      <c r="P25" s="32">
        <v>28.497666666666657</v>
      </c>
      <c r="Q25" s="32">
        <v>28.208777777777769</v>
      </c>
      <c r="R25" s="32">
        <v>0.28888888888888886</v>
      </c>
      <c r="S25" s="32">
        <v>87.81255555555552</v>
      </c>
      <c r="T25" s="32">
        <v>87.81255555555552</v>
      </c>
      <c r="U25" s="32">
        <v>0</v>
      </c>
      <c r="V25" s="32">
        <v>0</v>
      </c>
      <c r="W25" s="32">
        <v>2.7027777777777775</v>
      </c>
      <c r="X25" s="32">
        <v>0</v>
      </c>
      <c r="Y25" s="32">
        <v>0</v>
      </c>
      <c r="Z25" s="32">
        <v>2.4138888888888888</v>
      </c>
      <c r="AA25" s="32">
        <v>0</v>
      </c>
      <c r="AB25" s="32">
        <v>0.28888888888888886</v>
      </c>
      <c r="AC25" s="32">
        <v>0</v>
      </c>
      <c r="AD25" s="32">
        <v>0</v>
      </c>
      <c r="AE25" s="32">
        <v>0</v>
      </c>
      <c r="AF25" t="s">
        <v>30</v>
      </c>
      <c r="AG25">
        <v>6</v>
      </c>
      <c r="AH25"/>
    </row>
    <row r="26" spans="1:34" x14ac:dyDescent="0.25">
      <c r="A26" t="s">
        <v>222</v>
      </c>
      <c r="B26" t="s">
        <v>88</v>
      </c>
      <c r="C26" t="s">
        <v>150</v>
      </c>
      <c r="D26" t="s">
        <v>170</v>
      </c>
      <c r="E26" s="32">
        <v>48.87777777777778</v>
      </c>
      <c r="F26" s="32">
        <v>3.5055944532848375</v>
      </c>
      <c r="G26" s="32">
        <v>3.2634576040009091</v>
      </c>
      <c r="H26" s="32">
        <v>0.91814503296203687</v>
      </c>
      <c r="I26" s="32">
        <v>0.68055467151625371</v>
      </c>
      <c r="J26" s="32">
        <v>171.34566666666669</v>
      </c>
      <c r="K26" s="32">
        <v>159.51055555555556</v>
      </c>
      <c r="L26" s="32">
        <v>44.876888888888892</v>
      </c>
      <c r="M26" s="32">
        <v>33.264000000000003</v>
      </c>
      <c r="N26" s="32">
        <v>4.980444444444446</v>
      </c>
      <c r="O26" s="32">
        <v>6.6324444444444444</v>
      </c>
      <c r="P26" s="32">
        <v>29.832444444444441</v>
      </c>
      <c r="Q26" s="32">
        <v>29.61022222222222</v>
      </c>
      <c r="R26" s="32">
        <v>0.22222222222222221</v>
      </c>
      <c r="S26" s="32">
        <v>96.63633333333334</v>
      </c>
      <c r="T26" s="32">
        <v>96.63633333333334</v>
      </c>
      <c r="U26" s="32">
        <v>0</v>
      </c>
      <c r="V26" s="32">
        <v>0</v>
      </c>
      <c r="W26" s="32">
        <v>10.292666666666667</v>
      </c>
      <c r="X26" s="32">
        <v>3.0380000000000016</v>
      </c>
      <c r="Y26" s="32">
        <v>0</v>
      </c>
      <c r="Z26" s="32">
        <v>6.6324444444444444</v>
      </c>
      <c r="AA26" s="32">
        <v>0.13333333333333333</v>
      </c>
      <c r="AB26" s="32">
        <v>0.22222222222222221</v>
      </c>
      <c r="AC26" s="32">
        <v>0.26666666666666666</v>
      </c>
      <c r="AD26" s="32">
        <v>0</v>
      </c>
      <c r="AE26" s="32">
        <v>0</v>
      </c>
      <c r="AF26" t="s">
        <v>20</v>
      </c>
      <c r="AG26">
        <v>6</v>
      </c>
      <c r="AH26"/>
    </row>
    <row r="27" spans="1:34" x14ac:dyDescent="0.25">
      <c r="A27" t="s">
        <v>222</v>
      </c>
      <c r="B27" t="s">
        <v>93</v>
      </c>
      <c r="C27" t="s">
        <v>148</v>
      </c>
      <c r="D27" t="s">
        <v>176</v>
      </c>
      <c r="E27" s="32">
        <v>61.944444444444443</v>
      </c>
      <c r="F27" s="32">
        <v>3.9519443946188346</v>
      </c>
      <c r="G27" s="32">
        <v>3.6705488789237668</v>
      </c>
      <c r="H27" s="32">
        <v>0.39038026905829593</v>
      </c>
      <c r="I27" s="32">
        <v>0.11221345291479817</v>
      </c>
      <c r="J27" s="32">
        <v>244.80100000000002</v>
      </c>
      <c r="K27" s="32">
        <v>227.3701111111111</v>
      </c>
      <c r="L27" s="32">
        <v>24.181888888888885</v>
      </c>
      <c r="M27" s="32">
        <v>6.9509999999999978</v>
      </c>
      <c r="N27" s="32">
        <v>11.604333333333331</v>
      </c>
      <c r="O27" s="32">
        <v>5.6265555555555551</v>
      </c>
      <c r="P27" s="32">
        <v>65.285777777777767</v>
      </c>
      <c r="Q27" s="32">
        <v>65.085777777777764</v>
      </c>
      <c r="R27" s="32">
        <v>0.2</v>
      </c>
      <c r="S27" s="32">
        <v>155.33333333333334</v>
      </c>
      <c r="T27" s="32">
        <v>131.94577777777778</v>
      </c>
      <c r="U27" s="32">
        <v>0</v>
      </c>
      <c r="V27" s="32">
        <v>23.387555555555558</v>
      </c>
      <c r="W27" s="32">
        <v>5.3415555555555558</v>
      </c>
      <c r="X27" s="32">
        <v>0.40388888888888891</v>
      </c>
      <c r="Y27" s="32">
        <v>0</v>
      </c>
      <c r="Z27" s="32">
        <v>4.7376666666666667</v>
      </c>
      <c r="AA27" s="32">
        <v>0</v>
      </c>
      <c r="AB27" s="32">
        <v>0.2</v>
      </c>
      <c r="AC27" s="32">
        <v>0</v>
      </c>
      <c r="AD27" s="32">
        <v>0</v>
      </c>
      <c r="AE27" s="32">
        <v>0</v>
      </c>
      <c r="AF27" t="s">
        <v>25</v>
      </c>
      <c r="AG27">
        <v>6</v>
      </c>
      <c r="AH27"/>
    </row>
    <row r="28" spans="1:34" x14ac:dyDescent="0.25">
      <c r="A28" t="s">
        <v>222</v>
      </c>
      <c r="B28" t="s">
        <v>117</v>
      </c>
      <c r="C28" t="s">
        <v>163</v>
      </c>
      <c r="D28" t="s">
        <v>171</v>
      </c>
      <c r="E28" s="32">
        <v>46.466666666666669</v>
      </c>
      <c r="F28" s="32">
        <v>2.2860760401721669</v>
      </c>
      <c r="G28" s="32">
        <v>2.0573075083692016</v>
      </c>
      <c r="H28" s="32">
        <v>0.41830942132950738</v>
      </c>
      <c r="I28" s="32">
        <v>0.25363701578192255</v>
      </c>
      <c r="J28" s="32">
        <v>106.22633333333336</v>
      </c>
      <c r="K28" s="32">
        <v>95.596222222222238</v>
      </c>
      <c r="L28" s="32">
        <v>19.437444444444445</v>
      </c>
      <c r="M28" s="32">
        <v>11.785666666666668</v>
      </c>
      <c r="N28" s="32">
        <v>1.4222222222222223</v>
      </c>
      <c r="O28" s="32">
        <v>6.2295555555555566</v>
      </c>
      <c r="P28" s="32">
        <v>41.006666666666675</v>
      </c>
      <c r="Q28" s="32">
        <v>38.028333333333343</v>
      </c>
      <c r="R28" s="32">
        <v>2.9783333333333335</v>
      </c>
      <c r="S28" s="32">
        <v>45.782222222222224</v>
      </c>
      <c r="T28" s="32">
        <v>45.61577777777778</v>
      </c>
      <c r="U28" s="32">
        <v>0</v>
      </c>
      <c r="V28" s="32">
        <v>0.16644444444444445</v>
      </c>
      <c r="W28" s="32">
        <v>11.936222222222222</v>
      </c>
      <c r="X28" s="32">
        <v>0.25</v>
      </c>
      <c r="Y28" s="32">
        <v>0</v>
      </c>
      <c r="Z28" s="32">
        <v>0</v>
      </c>
      <c r="AA28" s="32">
        <v>3.7071111111111117</v>
      </c>
      <c r="AB28" s="32">
        <v>0</v>
      </c>
      <c r="AC28" s="32">
        <v>7.9791111111111102</v>
      </c>
      <c r="AD28" s="32">
        <v>0</v>
      </c>
      <c r="AE28" s="32">
        <v>0</v>
      </c>
      <c r="AF28" t="s">
        <v>49</v>
      </c>
      <c r="AG28">
        <v>6</v>
      </c>
      <c r="AH28"/>
    </row>
    <row r="29" spans="1:34" x14ac:dyDescent="0.25">
      <c r="A29" t="s">
        <v>222</v>
      </c>
      <c r="B29" t="s">
        <v>72</v>
      </c>
      <c r="C29" t="s">
        <v>146</v>
      </c>
      <c r="D29" t="s">
        <v>174</v>
      </c>
      <c r="E29" s="32">
        <v>33.077777777777776</v>
      </c>
      <c r="F29" s="32">
        <v>4.3311219348337255</v>
      </c>
      <c r="G29" s="32">
        <v>4.0946422573060133</v>
      </c>
      <c r="H29" s="32">
        <v>0.84019146792072552</v>
      </c>
      <c r="I29" s="32">
        <v>0.60371179039301315</v>
      </c>
      <c r="J29" s="32">
        <v>143.26388888888889</v>
      </c>
      <c r="K29" s="32">
        <v>135.44166666666666</v>
      </c>
      <c r="L29" s="32">
        <v>27.791666666666664</v>
      </c>
      <c r="M29" s="32">
        <v>19.969444444444445</v>
      </c>
      <c r="N29" s="32">
        <v>2.4944444444444445</v>
      </c>
      <c r="O29" s="32">
        <v>5.3277777777777775</v>
      </c>
      <c r="P29" s="32">
        <v>19</v>
      </c>
      <c r="Q29" s="32">
        <v>19</v>
      </c>
      <c r="R29" s="32">
        <v>0</v>
      </c>
      <c r="S29" s="32">
        <v>96.472222222222229</v>
      </c>
      <c r="T29" s="32">
        <v>96.472222222222229</v>
      </c>
      <c r="U29" s="32">
        <v>0</v>
      </c>
      <c r="V29" s="32">
        <v>0</v>
      </c>
      <c r="W29" s="32">
        <v>0</v>
      </c>
      <c r="X29" s="32">
        <v>0</v>
      </c>
      <c r="Y29" s="32">
        <v>0</v>
      </c>
      <c r="Z29" s="32">
        <v>0</v>
      </c>
      <c r="AA29" s="32">
        <v>0</v>
      </c>
      <c r="AB29" s="32">
        <v>0</v>
      </c>
      <c r="AC29" s="32">
        <v>0</v>
      </c>
      <c r="AD29" s="32">
        <v>0</v>
      </c>
      <c r="AE29" s="32">
        <v>0</v>
      </c>
      <c r="AF29" t="s">
        <v>4</v>
      </c>
      <c r="AG29">
        <v>6</v>
      </c>
      <c r="AH29"/>
    </row>
    <row r="30" spans="1:34" x14ac:dyDescent="0.25">
      <c r="A30" t="s">
        <v>222</v>
      </c>
      <c r="B30" t="s">
        <v>74</v>
      </c>
      <c r="C30" t="s">
        <v>146</v>
      </c>
      <c r="D30" t="s">
        <v>174</v>
      </c>
      <c r="E30" s="32">
        <v>108.13333333333334</v>
      </c>
      <c r="F30" s="32">
        <v>3.1619708179202615</v>
      </c>
      <c r="G30" s="32">
        <v>2.9555528154541708</v>
      </c>
      <c r="H30" s="32">
        <v>0.40243937525688456</v>
      </c>
      <c r="I30" s="32">
        <v>0.29494656802301683</v>
      </c>
      <c r="J30" s="32">
        <v>341.91444444444431</v>
      </c>
      <c r="K30" s="32">
        <v>319.59377777777769</v>
      </c>
      <c r="L30" s="32">
        <v>43.51711111111112</v>
      </c>
      <c r="M30" s="32">
        <v>31.893555555555558</v>
      </c>
      <c r="N30" s="32">
        <v>6.645777777777778</v>
      </c>
      <c r="O30" s="32">
        <v>4.9777777777777779</v>
      </c>
      <c r="P30" s="32">
        <v>94.043222222222184</v>
      </c>
      <c r="Q30" s="32">
        <v>83.346111111111071</v>
      </c>
      <c r="R30" s="32">
        <v>10.697111111111111</v>
      </c>
      <c r="S30" s="32">
        <v>204.35411111111105</v>
      </c>
      <c r="T30" s="32">
        <v>157.01822222222216</v>
      </c>
      <c r="U30" s="32">
        <v>20.52622222222222</v>
      </c>
      <c r="V30" s="32">
        <v>26.809666666666665</v>
      </c>
      <c r="W30" s="32">
        <v>16.832777777777778</v>
      </c>
      <c r="X30" s="32">
        <v>1.2061111111111111</v>
      </c>
      <c r="Y30" s="32">
        <v>0</v>
      </c>
      <c r="Z30" s="32">
        <v>0</v>
      </c>
      <c r="AA30" s="32">
        <v>2.8608888888888893</v>
      </c>
      <c r="AB30" s="32">
        <v>0</v>
      </c>
      <c r="AC30" s="32">
        <v>12.765777777777778</v>
      </c>
      <c r="AD30" s="32">
        <v>0</v>
      </c>
      <c r="AE30" s="32">
        <v>0</v>
      </c>
      <c r="AF30" t="s">
        <v>6</v>
      </c>
      <c r="AG30">
        <v>6</v>
      </c>
      <c r="AH30"/>
    </row>
    <row r="31" spans="1:34" x14ac:dyDescent="0.25">
      <c r="A31" t="s">
        <v>222</v>
      </c>
      <c r="B31" t="s">
        <v>133</v>
      </c>
      <c r="C31" t="s">
        <v>165</v>
      </c>
      <c r="D31" t="s">
        <v>180</v>
      </c>
      <c r="E31" s="32">
        <v>40.833333333333336</v>
      </c>
      <c r="F31" s="32">
        <v>3.7072653061224488</v>
      </c>
      <c r="G31" s="32">
        <v>3.3644081632653058</v>
      </c>
      <c r="H31" s="32">
        <v>0.76527619047619033</v>
      </c>
      <c r="I31" s="32">
        <v>0.42241904761904753</v>
      </c>
      <c r="J31" s="32">
        <v>151.38</v>
      </c>
      <c r="K31" s="32">
        <v>137.38</v>
      </c>
      <c r="L31" s="32">
        <v>31.248777777777775</v>
      </c>
      <c r="M31" s="32">
        <v>17.248777777777775</v>
      </c>
      <c r="N31" s="32">
        <v>8.7555555555555564</v>
      </c>
      <c r="O31" s="32">
        <v>5.2444444444444445</v>
      </c>
      <c r="P31" s="32">
        <v>23.463777777777775</v>
      </c>
      <c r="Q31" s="32">
        <v>23.463777777777775</v>
      </c>
      <c r="R31" s="32">
        <v>0</v>
      </c>
      <c r="S31" s="32">
        <v>96.667444444444442</v>
      </c>
      <c r="T31" s="32">
        <v>76.505111111111106</v>
      </c>
      <c r="U31" s="32">
        <v>1.6816666666666666</v>
      </c>
      <c r="V31" s="32">
        <v>18.480666666666657</v>
      </c>
      <c r="W31" s="32">
        <v>48.945999999999998</v>
      </c>
      <c r="X31" s="32">
        <v>11.462666666666665</v>
      </c>
      <c r="Y31" s="32">
        <v>0</v>
      </c>
      <c r="Z31" s="32">
        <v>0</v>
      </c>
      <c r="AA31" s="32">
        <v>12.75111111111111</v>
      </c>
      <c r="AB31" s="32">
        <v>0</v>
      </c>
      <c r="AC31" s="32">
        <v>24.732222222222227</v>
      </c>
      <c r="AD31" s="32">
        <v>0</v>
      </c>
      <c r="AE31" s="32">
        <v>0</v>
      </c>
      <c r="AF31" t="s">
        <v>65</v>
      </c>
      <c r="AG31">
        <v>6</v>
      </c>
      <c r="AH31"/>
    </row>
    <row r="32" spans="1:34" x14ac:dyDescent="0.25">
      <c r="A32" t="s">
        <v>222</v>
      </c>
      <c r="B32" t="s">
        <v>131</v>
      </c>
      <c r="C32" t="s">
        <v>148</v>
      </c>
      <c r="D32" t="s">
        <v>176</v>
      </c>
      <c r="E32" s="32">
        <v>37.31111111111111</v>
      </c>
      <c r="F32" s="32">
        <v>4.5783680762358543</v>
      </c>
      <c r="G32" s="32">
        <v>4.3107891602144131</v>
      </c>
      <c r="H32" s="32">
        <v>0.63599463966646819</v>
      </c>
      <c r="I32" s="32">
        <v>0.37377605717689105</v>
      </c>
      <c r="J32" s="32">
        <v>170.82399999999998</v>
      </c>
      <c r="K32" s="32">
        <v>160.84033333333332</v>
      </c>
      <c r="L32" s="32">
        <v>23.729666666666667</v>
      </c>
      <c r="M32" s="32">
        <v>13.946000000000002</v>
      </c>
      <c r="N32" s="32">
        <v>4.5392222222222216</v>
      </c>
      <c r="O32" s="32">
        <v>5.2444444444444445</v>
      </c>
      <c r="P32" s="32">
        <v>67.066888888888883</v>
      </c>
      <c r="Q32" s="32">
        <v>66.86688888888888</v>
      </c>
      <c r="R32" s="32">
        <v>0.2</v>
      </c>
      <c r="S32" s="32">
        <v>80.027444444444441</v>
      </c>
      <c r="T32" s="32">
        <v>80.027444444444441</v>
      </c>
      <c r="U32" s="32">
        <v>0</v>
      </c>
      <c r="V32" s="32">
        <v>0</v>
      </c>
      <c r="W32" s="32">
        <v>0.2</v>
      </c>
      <c r="X32" s="32">
        <v>0</v>
      </c>
      <c r="Y32" s="32">
        <v>0</v>
      </c>
      <c r="Z32" s="32">
        <v>0</v>
      </c>
      <c r="AA32" s="32">
        <v>0</v>
      </c>
      <c r="AB32" s="32">
        <v>0.2</v>
      </c>
      <c r="AC32" s="32">
        <v>0</v>
      </c>
      <c r="AD32" s="32">
        <v>0</v>
      </c>
      <c r="AE32" s="32">
        <v>0</v>
      </c>
      <c r="AF32" t="s">
        <v>63</v>
      </c>
      <c r="AG32">
        <v>6</v>
      </c>
      <c r="AH32"/>
    </row>
    <row r="33" spans="1:34" x14ac:dyDescent="0.25">
      <c r="A33" t="s">
        <v>222</v>
      </c>
      <c r="B33" t="s">
        <v>73</v>
      </c>
      <c r="C33" t="s">
        <v>146</v>
      </c>
      <c r="D33" t="s">
        <v>174</v>
      </c>
      <c r="E33" s="32">
        <v>107.87777777777778</v>
      </c>
      <c r="F33" s="32">
        <v>3.1121433721289522</v>
      </c>
      <c r="G33" s="32">
        <v>2.9200525285817283</v>
      </c>
      <c r="H33" s="32">
        <v>0.4620640642702647</v>
      </c>
      <c r="I33" s="32">
        <v>0.31284787310742607</v>
      </c>
      <c r="J33" s="32">
        <v>335.73111111111109</v>
      </c>
      <c r="K33" s="32">
        <v>315.00877777777777</v>
      </c>
      <c r="L33" s="32">
        <v>49.846444444444444</v>
      </c>
      <c r="M33" s="32">
        <v>33.749333333333333</v>
      </c>
      <c r="N33" s="32">
        <v>9.1255555555555539</v>
      </c>
      <c r="O33" s="32">
        <v>6.9715555555555548</v>
      </c>
      <c r="P33" s="32">
        <v>97.804888888888883</v>
      </c>
      <c r="Q33" s="32">
        <v>93.179666666666662</v>
      </c>
      <c r="R33" s="32">
        <v>4.625222222222221</v>
      </c>
      <c r="S33" s="32">
        <v>188.07977777777776</v>
      </c>
      <c r="T33" s="32">
        <v>157.79288888888888</v>
      </c>
      <c r="U33" s="32">
        <v>12.292222222222222</v>
      </c>
      <c r="V33" s="32">
        <v>17.99466666666666</v>
      </c>
      <c r="W33" s="32">
        <v>30.947000000000003</v>
      </c>
      <c r="X33" s="32">
        <v>12.349666666666668</v>
      </c>
      <c r="Y33" s="32">
        <v>0</v>
      </c>
      <c r="Z33" s="32">
        <v>0</v>
      </c>
      <c r="AA33" s="32">
        <v>11.145</v>
      </c>
      <c r="AB33" s="32">
        <v>0</v>
      </c>
      <c r="AC33" s="32">
        <v>7.4523333333333346</v>
      </c>
      <c r="AD33" s="32">
        <v>0</v>
      </c>
      <c r="AE33" s="32">
        <v>0</v>
      </c>
      <c r="AF33" t="s">
        <v>5</v>
      </c>
      <c r="AG33">
        <v>6</v>
      </c>
      <c r="AH33"/>
    </row>
    <row r="34" spans="1:34" x14ac:dyDescent="0.25">
      <c r="A34" t="s">
        <v>222</v>
      </c>
      <c r="B34" t="s">
        <v>111</v>
      </c>
      <c r="C34" t="s">
        <v>141</v>
      </c>
      <c r="D34" t="s">
        <v>183</v>
      </c>
      <c r="E34" s="32">
        <v>94.711111111111109</v>
      </c>
      <c r="F34" s="32">
        <v>3.1163256687001408</v>
      </c>
      <c r="G34" s="32">
        <v>2.8005654622243079</v>
      </c>
      <c r="H34" s="32">
        <v>0.64145354293758794</v>
      </c>
      <c r="I34" s="32">
        <v>0.40464805255748465</v>
      </c>
      <c r="J34" s="32">
        <v>295.15066666666667</v>
      </c>
      <c r="K34" s="32">
        <v>265.24466666666666</v>
      </c>
      <c r="L34" s="32">
        <v>60.752777777777773</v>
      </c>
      <c r="M34" s="32">
        <v>38.324666666666658</v>
      </c>
      <c r="N34" s="32">
        <v>16.739222222222224</v>
      </c>
      <c r="O34" s="32">
        <v>5.6888888888888891</v>
      </c>
      <c r="P34" s="32">
        <v>71.240666666666684</v>
      </c>
      <c r="Q34" s="32">
        <v>63.762777777777792</v>
      </c>
      <c r="R34" s="32">
        <v>7.4778888888888879</v>
      </c>
      <c r="S34" s="32">
        <v>163.1572222222222</v>
      </c>
      <c r="T34" s="32">
        <v>98.373222222222182</v>
      </c>
      <c r="U34" s="32">
        <v>64.78400000000002</v>
      </c>
      <c r="V34" s="32">
        <v>0</v>
      </c>
      <c r="W34" s="32">
        <v>7.3441111111111113</v>
      </c>
      <c r="X34" s="32">
        <v>1.9113333333333336</v>
      </c>
      <c r="Y34" s="32">
        <v>0</v>
      </c>
      <c r="Z34" s="32">
        <v>0</v>
      </c>
      <c r="AA34" s="32">
        <v>0.51200000000000001</v>
      </c>
      <c r="AB34" s="32">
        <v>0</v>
      </c>
      <c r="AC34" s="32">
        <v>4.9207777777777775</v>
      </c>
      <c r="AD34" s="32">
        <v>0</v>
      </c>
      <c r="AE34" s="32">
        <v>0</v>
      </c>
      <c r="AF34" t="s">
        <v>43</v>
      </c>
      <c r="AG34">
        <v>6</v>
      </c>
      <c r="AH34"/>
    </row>
    <row r="35" spans="1:34" x14ac:dyDescent="0.25">
      <c r="A35" t="s">
        <v>222</v>
      </c>
      <c r="B35" t="s">
        <v>85</v>
      </c>
      <c r="C35" t="s">
        <v>152</v>
      </c>
      <c r="D35" t="s">
        <v>177</v>
      </c>
      <c r="E35" s="32">
        <v>56.755555555555553</v>
      </c>
      <c r="F35" s="32">
        <v>3.3915524667188723</v>
      </c>
      <c r="G35" s="32">
        <v>3.0934259984338288</v>
      </c>
      <c r="H35" s="32">
        <v>0.54978073610023492</v>
      </c>
      <c r="I35" s="32">
        <v>0.28905833985904461</v>
      </c>
      <c r="J35" s="32">
        <v>192.48944444444444</v>
      </c>
      <c r="K35" s="32">
        <v>175.56911111111108</v>
      </c>
      <c r="L35" s="32">
        <v>31.203111111111109</v>
      </c>
      <c r="M35" s="32">
        <v>16.405666666666665</v>
      </c>
      <c r="N35" s="32">
        <v>9.9547777777777782</v>
      </c>
      <c r="O35" s="32">
        <v>4.8426666666666671</v>
      </c>
      <c r="P35" s="32">
        <v>39.374333333333333</v>
      </c>
      <c r="Q35" s="32">
        <v>37.251444444444445</v>
      </c>
      <c r="R35" s="32">
        <v>2.1228888888888893</v>
      </c>
      <c r="S35" s="32">
        <v>121.91199999999998</v>
      </c>
      <c r="T35" s="32">
        <v>45.61855555555556</v>
      </c>
      <c r="U35" s="32">
        <v>57.774555555555544</v>
      </c>
      <c r="V35" s="32">
        <v>18.518888888888888</v>
      </c>
      <c r="W35" s="32">
        <v>5.0470000000000006</v>
      </c>
      <c r="X35" s="32">
        <v>2.7764444444444445</v>
      </c>
      <c r="Y35" s="32">
        <v>1.4666666666666666</v>
      </c>
      <c r="Z35" s="32">
        <v>0</v>
      </c>
      <c r="AA35" s="32">
        <v>0.50922222222222224</v>
      </c>
      <c r="AB35" s="32">
        <v>0</v>
      </c>
      <c r="AC35" s="32">
        <v>0.29466666666666669</v>
      </c>
      <c r="AD35" s="32">
        <v>0</v>
      </c>
      <c r="AE35" s="32">
        <v>0</v>
      </c>
      <c r="AF35" t="s">
        <v>17</v>
      </c>
      <c r="AG35">
        <v>6</v>
      </c>
      <c r="AH35"/>
    </row>
    <row r="36" spans="1:34" x14ac:dyDescent="0.25">
      <c r="A36" t="s">
        <v>222</v>
      </c>
      <c r="B36" t="s">
        <v>120</v>
      </c>
      <c r="C36" t="s">
        <v>156</v>
      </c>
      <c r="D36" t="s">
        <v>185</v>
      </c>
      <c r="E36" s="32">
        <v>53.711111111111109</v>
      </c>
      <c r="F36" s="32">
        <v>3.2808978071990067</v>
      </c>
      <c r="G36" s="32">
        <v>2.9832540339263547</v>
      </c>
      <c r="H36" s="32">
        <v>0.64706868018204389</v>
      </c>
      <c r="I36" s="32">
        <v>0.35321472900289608</v>
      </c>
      <c r="J36" s="32">
        <v>176.22066666666663</v>
      </c>
      <c r="K36" s="32">
        <v>160.23388888888886</v>
      </c>
      <c r="L36" s="32">
        <v>34.754777777777775</v>
      </c>
      <c r="M36" s="32">
        <v>18.97155555555555</v>
      </c>
      <c r="N36" s="32">
        <v>9.6808888888888891</v>
      </c>
      <c r="O36" s="32">
        <v>6.1023333333333349</v>
      </c>
      <c r="P36" s="32">
        <v>23.507444444444449</v>
      </c>
      <c r="Q36" s="32">
        <v>23.303888888888892</v>
      </c>
      <c r="R36" s="32">
        <v>0.20355555555555555</v>
      </c>
      <c r="S36" s="32">
        <v>117.95844444444442</v>
      </c>
      <c r="T36" s="32">
        <v>88.747222222222206</v>
      </c>
      <c r="U36" s="32">
        <v>19.391777777777776</v>
      </c>
      <c r="V36" s="32">
        <v>9.8194444444444411</v>
      </c>
      <c r="W36" s="32">
        <v>5.4974444444444437</v>
      </c>
      <c r="X36" s="32">
        <v>0.27100000000000002</v>
      </c>
      <c r="Y36" s="32">
        <v>0</v>
      </c>
      <c r="Z36" s="32">
        <v>0.58977777777777773</v>
      </c>
      <c r="AA36" s="32">
        <v>4.6366666666666658</v>
      </c>
      <c r="AB36" s="32">
        <v>0</v>
      </c>
      <c r="AC36" s="32">
        <v>0</v>
      </c>
      <c r="AD36" s="32">
        <v>0</v>
      </c>
      <c r="AE36" s="32">
        <v>0</v>
      </c>
      <c r="AF36" t="s">
        <v>52</v>
      </c>
      <c r="AG36">
        <v>6</v>
      </c>
      <c r="AH36"/>
    </row>
    <row r="37" spans="1:34" x14ac:dyDescent="0.25">
      <c r="A37" t="s">
        <v>222</v>
      </c>
      <c r="B37" t="s">
        <v>118</v>
      </c>
      <c r="C37" t="s">
        <v>164</v>
      </c>
      <c r="D37" t="s">
        <v>170</v>
      </c>
      <c r="E37" s="32">
        <v>19.822222222222223</v>
      </c>
      <c r="F37" s="32">
        <v>4.0202354260089672</v>
      </c>
      <c r="G37" s="32">
        <v>4.0202354260089672</v>
      </c>
      <c r="H37" s="32">
        <v>0.97794843049327351</v>
      </c>
      <c r="I37" s="32">
        <v>0.97794843049327351</v>
      </c>
      <c r="J37" s="32">
        <v>79.689999999999984</v>
      </c>
      <c r="K37" s="32">
        <v>79.689999999999984</v>
      </c>
      <c r="L37" s="32">
        <v>19.385111111111112</v>
      </c>
      <c r="M37" s="32">
        <v>19.385111111111112</v>
      </c>
      <c r="N37" s="32">
        <v>0</v>
      </c>
      <c r="O37" s="32">
        <v>0</v>
      </c>
      <c r="P37" s="32">
        <v>11.88</v>
      </c>
      <c r="Q37" s="32">
        <v>11.88</v>
      </c>
      <c r="R37" s="32">
        <v>0</v>
      </c>
      <c r="S37" s="32">
        <v>48.424888888888887</v>
      </c>
      <c r="T37" s="32">
        <v>45.568777777777775</v>
      </c>
      <c r="U37" s="32">
        <v>0</v>
      </c>
      <c r="V37" s="32">
        <v>2.8561111111111113</v>
      </c>
      <c r="W37" s="32">
        <v>0</v>
      </c>
      <c r="X37" s="32">
        <v>0</v>
      </c>
      <c r="Y37" s="32">
        <v>0</v>
      </c>
      <c r="Z37" s="32">
        <v>0</v>
      </c>
      <c r="AA37" s="32">
        <v>0</v>
      </c>
      <c r="AB37" s="32">
        <v>0</v>
      </c>
      <c r="AC37" s="32">
        <v>0</v>
      </c>
      <c r="AD37" s="32">
        <v>0</v>
      </c>
      <c r="AE37" s="32">
        <v>0</v>
      </c>
      <c r="AF37" t="s">
        <v>50</v>
      </c>
      <c r="AG37">
        <v>6</v>
      </c>
      <c r="AH37"/>
    </row>
    <row r="38" spans="1:34" x14ac:dyDescent="0.25">
      <c r="A38" t="s">
        <v>222</v>
      </c>
      <c r="B38" t="s">
        <v>103</v>
      </c>
      <c r="C38" t="s">
        <v>159</v>
      </c>
      <c r="D38" t="s">
        <v>188</v>
      </c>
      <c r="E38" s="32">
        <v>36.966666666666669</v>
      </c>
      <c r="F38" s="32">
        <v>3.8752329425909231</v>
      </c>
      <c r="G38" s="32">
        <v>3.6900811541929666</v>
      </c>
      <c r="H38" s="32">
        <v>0.73997595431319507</v>
      </c>
      <c r="I38" s="32">
        <v>0.55482416591523898</v>
      </c>
      <c r="J38" s="32">
        <v>143.25444444444446</v>
      </c>
      <c r="K38" s="32">
        <v>136.41</v>
      </c>
      <c r="L38" s="32">
        <v>27.354444444444447</v>
      </c>
      <c r="M38" s="32">
        <v>20.51</v>
      </c>
      <c r="N38" s="32">
        <v>6.8444444444444441</v>
      </c>
      <c r="O38" s="32">
        <v>0</v>
      </c>
      <c r="P38" s="32">
        <v>32.619444444444447</v>
      </c>
      <c r="Q38" s="32">
        <v>32.619444444444447</v>
      </c>
      <c r="R38" s="32">
        <v>0</v>
      </c>
      <c r="S38" s="32">
        <v>83.280555555555551</v>
      </c>
      <c r="T38" s="32">
        <v>83.280555555555551</v>
      </c>
      <c r="U38" s="32">
        <v>0</v>
      </c>
      <c r="V38" s="32">
        <v>0</v>
      </c>
      <c r="W38" s="32">
        <v>20.947222222222223</v>
      </c>
      <c r="X38" s="32">
        <v>5.8972222222222221</v>
      </c>
      <c r="Y38" s="32">
        <v>0</v>
      </c>
      <c r="Z38" s="32">
        <v>0</v>
      </c>
      <c r="AA38" s="32">
        <v>15.05</v>
      </c>
      <c r="AB38" s="32">
        <v>0</v>
      </c>
      <c r="AC38" s="32">
        <v>0</v>
      </c>
      <c r="AD38" s="32">
        <v>0</v>
      </c>
      <c r="AE38" s="32">
        <v>0</v>
      </c>
      <c r="AF38" t="s">
        <v>35</v>
      </c>
      <c r="AG38">
        <v>6</v>
      </c>
      <c r="AH38"/>
    </row>
    <row r="39" spans="1:34" x14ac:dyDescent="0.25">
      <c r="A39" t="s">
        <v>222</v>
      </c>
      <c r="B39" t="s">
        <v>134</v>
      </c>
      <c r="C39" t="s">
        <v>166</v>
      </c>
      <c r="D39" t="s">
        <v>172</v>
      </c>
      <c r="E39" s="32">
        <v>20.844444444444445</v>
      </c>
      <c r="F39" s="32">
        <v>4.839909381663114</v>
      </c>
      <c r="G39" s="32">
        <v>4.0944349680170591</v>
      </c>
      <c r="H39" s="32">
        <v>1.4228624733475483</v>
      </c>
      <c r="I39" s="32">
        <v>0.67738805970149285</v>
      </c>
      <c r="J39" s="32">
        <v>100.88522222222225</v>
      </c>
      <c r="K39" s="32">
        <v>85.346222222222252</v>
      </c>
      <c r="L39" s="32">
        <v>29.658777777777786</v>
      </c>
      <c r="M39" s="32">
        <v>14.119777777777784</v>
      </c>
      <c r="N39" s="32">
        <v>9.5556666666666654</v>
      </c>
      <c r="O39" s="32">
        <v>5.9833333333333334</v>
      </c>
      <c r="P39" s="32">
        <v>13.848333333333334</v>
      </c>
      <c r="Q39" s="32">
        <v>13.848333333333334</v>
      </c>
      <c r="R39" s="32">
        <v>0</v>
      </c>
      <c r="S39" s="32">
        <v>57.378111111111131</v>
      </c>
      <c r="T39" s="32">
        <v>51.287888888888908</v>
      </c>
      <c r="U39" s="32">
        <v>6.0902222222222226</v>
      </c>
      <c r="V39" s="32">
        <v>0</v>
      </c>
      <c r="W39" s="32">
        <v>10.46788888888889</v>
      </c>
      <c r="X39" s="32">
        <v>4.535222222222222</v>
      </c>
      <c r="Y39" s="32">
        <v>0</v>
      </c>
      <c r="Z39" s="32">
        <v>0</v>
      </c>
      <c r="AA39" s="32">
        <v>5.932666666666667</v>
      </c>
      <c r="AB39" s="32">
        <v>0</v>
      </c>
      <c r="AC39" s="32">
        <v>0</v>
      </c>
      <c r="AD39" s="32">
        <v>0</v>
      </c>
      <c r="AE39" s="32">
        <v>0</v>
      </c>
      <c r="AF39" t="s">
        <v>66</v>
      </c>
      <c r="AG39">
        <v>6</v>
      </c>
      <c r="AH39"/>
    </row>
    <row r="40" spans="1:34" x14ac:dyDescent="0.25">
      <c r="A40" t="s">
        <v>222</v>
      </c>
      <c r="B40" t="s">
        <v>80</v>
      </c>
      <c r="C40" t="s">
        <v>142</v>
      </c>
      <c r="D40" t="s">
        <v>178</v>
      </c>
      <c r="E40" s="32">
        <v>81.86666666666666</v>
      </c>
      <c r="F40" s="32">
        <v>3.253694353963084</v>
      </c>
      <c r="G40" s="32">
        <v>3.0415580890336598</v>
      </c>
      <c r="H40" s="32">
        <v>0.27003800217155272</v>
      </c>
      <c r="I40" s="32">
        <v>0.11218512486427798</v>
      </c>
      <c r="J40" s="32">
        <v>266.36911111111112</v>
      </c>
      <c r="K40" s="32">
        <v>249.00222222222226</v>
      </c>
      <c r="L40" s="32">
        <v>22.107111111111113</v>
      </c>
      <c r="M40" s="32">
        <v>9.184222222222223</v>
      </c>
      <c r="N40" s="32">
        <v>7.9451111111111103</v>
      </c>
      <c r="O40" s="32">
        <v>4.9777777777777779</v>
      </c>
      <c r="P40" s="32">
        <v>72.778444444444446</v>
      </c>
      <c r="Q40" s="32">
        <v>68.334444444444443</v>
      </c>
      <c r="R40" s="32">
        <v>4.4440000000000026</v>
      </c>
      <c r="S40" s="32">
        <v>171.4835555555556</v>
      </c>
      <c r="T40" s="32">
        <v>133.70822222222225</v>
      </c>
      <c r="U40" s="32">
        <v>37.775333333333343</v>
      </c>
      <c r="V40" s="32">
        <v>0</v>
      </c>
      <c r="W40" s="32">
        <v>18.905111111111111</v>
      </c>
      <c r="X40" s="32">
        <v>0</v>
      </c>
      <c r="Y40" s="32">
        <v>0</v>
      </c>
      <c r="Z40" s="32">
        <v>0</v>
      </c>
      <c r="AA40" s="32">
        <v>2.0013333333333332</v>
      </c>
      <c r="AB40" s="32">
        <v>0</v>
      </c>
      <c r="AC40" s="32">
        <v>16.903777777777776</v>
      </c>
      <c r="AD40" s="32">
        <v>0</v>
      </c>
      <c r="AE40" s="32">
        <v>0</v>
      </c>
      <c r="AF40" t="s">
        <v>12</v>
      </c>
      <c r="AG40">
        <v>6</v>
      </c>
      <c r="AH40"/>
    </row>
    <row r="41" spans="1:34" x14ac:dyDescent="0.25">
      <c r="A41" t="s">
        <v>222</v>
      </c>
      <c r="B41" t="s">
        <v>109</v>
      </c>
      <c r="C41" t="s">
        <v>161</v>
      </c>
      <c r="D41" t="s">
        <v>181</v>
      </c>
      <c r="E41" s="32">
        <v>70.2</v>
      </c>
      <c r="F41" s="32">
        <v>6.3184472934472948</v>
      </c>
      <c r="G41" s="32">
        <v>5.9662171573282698</v>
      </c>
      <c r="H41" s="32">
        <v>1.2206805951250395</v>
      </c>
      <c r="I41" s="32">
        <v>0.8684504590060147</v>
      </c>
      <c r="J41" s="32">
        <v>443.55500000000012</v>
      </c>
      <c r="K41" s="32">
        <v>418.82844444444459</v>
      </c>
      <c r="L41" s="32">
        <v>85.691777777777773</v>
      </c>
      <c r="M41" s="32">
        <v>60.965222222222231</v>
      </c>
      <c r="N41" s="32">
        <v>17.024888888888881</v>
      </c>
      <c r="O41" s="32">
        <v>7.7016666666666653</v>
      </c>
      <c r="P41" s="32">
        <v>65.624111111111105</v>
      </c>
      <c r="Q41" s="32">
        <v>65.624111111111105</v>
      </c>
      <c r="R41" s="32">
        <v>0</v>
      </c>
      <c r="S41" s="32">
        <v>292.23911111111124</v>
      </c>
      <c r="T41" s="32">
        <v>258.67288888888902</v>
      </c>
      <c r="U41" s="32">
        <v>12.253555555555559</v>
      </c>
      <c r="V41" s="32">
        <v>21.312666666666669</v>
      </c>
      <c r="W41" s="32">
        <v>153.36233333333334</v>
      </c>
      <c r="X41" s="32">
        <v>4.5155555555555562</v>
      </c>
      <c r="Y41" s="32">
        <v>4.1222222222222218</v>
      </c>
      <c r="Z41" s="32">
        <v>0</v>
      </c>
      <c r="AA41" s="32">
        <v>48.549111111111102</v>
      </c>
      <c r="AB41" s="32">
        <v>0</v>
      </c>
      <c r="AC41" s="32">
        <v>96.175444444444452</v>
      </c>
      <c r="AD41" s="32">
        <v>0</v>
      </c>
      <c r="AE41" s="32">
        <v>0</v>
      </c>
      <c r="AF41" t="s">
        <v>41</v>
      </c>
      <c r="AG41">
        <v>6</v>
      </c>
      <c r="AH41"/>
    </row>
    <row r="42" spans="1:34" x14ac:dyDescent="0.25">
      <c r="A42" t="s">
        <v>222</v>
      </c>
      <c r="B42" t="s">
        <v>112</v>
      </c>
      <c r="C42" t="s">
        <v>144</v>
      </c>
      <c r="D42" t="s">
        <v>182</v>
      </c>
      <c r="E42" s="32">
        <v>86.911111111111111</v>
      </c>
      <c r="F42" s="32">
        <v>3.3816402454615191</v>
      </c>
      <c r="G42" s="32">
        <v>3.3816402454615191</v>
      </c>
      <c r="H42" s="32">
        <v>0.74087701355152147</v>
      </c>
      <c r="I42" s="32">
        <v>0.74087701355152147</v>
      </c>
      <c r="J42" s="32">
        <v>293.90211111111114</v>
      </c>
      <c r="K42" s="32">
        <v>293.90211111111114</v>
      </c>
      <c r="L42" s="32">
        <v>64.390444444444455</v>
      </c>
      <c r="M42" s="32">
        <v>64.390444444444455</v>
      </c>
      <c r="N42" s="32">
        <v>0</v>
      </c>
      <c r="O42" s="32">
        <v>0</v>
      </c>
      <c r="P42" s="32">
        <v>35.874444444444457</v>
      </c>
      <c r="Q42" s="32">
        <v>35.874444444444457</v>
      </c>
      <c r="R42" s="32">
        <v>0</v>
      </c>
      <c r="S42" s="32">
        <v>193.63722222222219</v>
      </c>
      <c r="T42" s="32">
        <v>193.63722222222219</v>
      </c>
      <c r="U42" s="32">
        <v>0</v>
      </c>
      <c r="V42" s="32">
        <v>0</v>
      </c>
      <c r="W42" s="32">
        <v>22.499888888888893</v>
      </c>
      <c r="X42" s="32">
        <v>0</v>
      </c>
      <c r="Y42" s="32">
        <v>0</v>
      </c>
      <c r="Z42" s="32">
        <v>0</v>
      </c>
      <c r="AA42" s="32">
        <v>0</v>
      </c>
      <c r="AB42" s="32">
        <v>0</v>
      </c>
      <c r="AC42" s="32">
        <v>22.499888888888893</v>
      </c>
      <c r="AD42" s="32">
        <v>0</v>
      </c>
      <c r="AE42" s="32">
        <v>0</v>
      </c>
      <c r="AF42" t="s">
        <v>44</v>
      </c>
      <c r="AG42">
        <v>6</v>
      </c>
      <c r="AH42"/>
    </row>
    <row r="43" spans="1:34" x14ac:dyDescent="0.25">
      <c r="A43" t="s">
        <v>222</v>
      </c>
      <c r="B43" t="s">
        <v>107</v>
      </c>
      <c r="C43" t="s">
        <v>139</v>
      </c>
      <c r="D43" t="s">
        <v>189</v>
      </c>
      <c r="E43" s="32">
        <v>81.266666666666666</v>
      </c>
      <c r="F43" s="32">
        <v>3.3924911129340987</v>
      </c>
      <c r="G43" s="32">
        <v>3.1043450916051407</v>
      </c>
      <c r="H43" s="32">
        <v>1.0026975663111839</v>
      </c>
      <c r="I43" s="32">
        <v>0.78069182389937097</v>
      </c>
      <c r="J43" s="32">
        <v>275.69644444444441</v>
      </c>
      <c r="K43" s="32">
        <v>252.27977777777778</v>
      </c>
      <c r="L43" s="32">
        <v>81.48588888888888</v>
      </c>
      <c r="M43" s="32">
        <v>63.444222222222216</v>
      </c>
      <c r="N43" s="32">
        <v>14.052777777777777</v>
      </c>
      <c r="O43" s="32">
        <v>3.9888888888888889</v>
      </c>
      <c r="P43" s="32">
        <v>29.541666666666668</v>
      </c>
      <c r="Q43" s="32">
        <v>24.166666666666668</v>
      </c>
      <c r="R43" s="32">
        <v>5.375</v>
      </c>
      <c r="S43" s="32">
        <v>164.66888888888889</v>
      </c>
      <c r="T43" s="32">
        <v>133.40444444444444</v>
      </c>
      <c r="U43" s="32">
        <v>10.933333333333334</v>
      </c>
      <c r="V43" s="32">
        <v>20.33111111111111</v>
      </c>
      <c r="W43" s="32">
        <v>0</v>
      </c>
      <c r="X43" s="32">
        <v>0</v>
      </c>
      <c r="Y43" s="32">
        <v>0</v>
      </c>
      <c r="Z43" s="32">
        <v>0</v>
      </c>
      <c r="AA43" s="32">
        <v>0</v>
      </c>
      <c r="AB43" s="32">
        <v>0</v>
      </c>
      <c r="AC43" s="32">
        <v>0</v>
      </c>
      <c r="AD43" s="32">
        <v>0</v>
      </c>
      <c r="AE43" s="32">
        <v>0</v>
      </c>
      <c r="AF43" t="s">
        <v>39</v>
      </c>
      <c r="AG43">
        <v>6</v>
      </c>
      <c r="AH43"/>
    </row>
    <row r="44" spans="1:34" x14ac:dyDescent="0.25">
      <c r="A44" t="s">
        <v>222</v>
      </c>
      <c r="B44" t="s">
        <v>87</v>
      </c>
      <c r="C44" t="s">
        <v>146</v>
      </c>
      <c r="D44" t="s">
        <v>174</v>
      </c>
      <c r="E44" s="32">
        <v>115.75555555555556</v>
      </c>
      <c r="F44" s="32">
        <v>3.5207122288347086</v>
      </c>
      <c r="G44" s="32">
        <v>3.2524832021501244</v>
      </c>
      <c r="H44" s="32">
        <v>0.54675753503551561</v>
      </c>
      <c r="I44" s="32">
        <v>0.47097523516989842</v>
      </c>
      <c r="J44" s="32">
        <v>407.54199999999997</v>
      </c>
      <c r="K44" s="32">
        <v>376.49299999999999</v>
      </c>
      <c r="L44" s="32">
        <v>63.290222222222248</v>
      </c>
      <c r="M44" s="32">
        <v>54.518000000000022</v>
      </c>
      <c r="N44" s="32">
        <v>3.0833333333333335</v>
      </c>
      <c r="O44" s="32">
        <v>5.6888888888888891</v>
      </c>
      <c r="P44" s="32">
        <v>119.15655555555553</v>
      </c>
      <c r="Q44" s="32">
        <v>96.879777777777747</v>
      </c>
      <c r="R44" s="32">
        <v>22.276777777777781</v>
      </c>
      <c r="S44" s="32">
        <v>225.09522222222222</v>
      </c>
      <c r="T44" s="32">
        <v>179.80944444444444</v>
      </c>
      <c r="U44" s="32">
        <v>0.78433333333333333</v>
      </c>
      <c r="V44" s="32">
        <v>44.501444444444452</v>
      </c>
      <c r="W44" s="32">
        <v>3.0833333333333335</v>
      </c>
      <c r="X44" s="32">
        <v>0</v>
      </c>
      <c r="Y44" s="32">
        <v>3.0833333333333335</v>
      </c>
      <c r="Z44" s="32">
        <v>0</v>
      </c>
      <c r="AA44" s="32">
        <v>0</v>
      </c>
      <c r="AB44" s="32">
        <v>0</v>
      </c>
      <c r="AC44" s="32">
        <v>0</v>
      </c>
      <c r="AD44" s="32">
        <v>0</v>
      </c>
      <c r="AE44" s="32">
        <v>0</v>
      </c>
      <c r="AF44" t="s">
        <v>19</v>
      </c>
      <c r="AG44">
        <v>6</v>
      </c>
      <c r="AH44"/>
    </row>
    <row r="45" spans="1:34" x14ac:dyDescent="0.25">
      <c r="A45" t="s">
        <v>222</v>
      </c>
      <c r="B45" t="s">
        <v>81</v>
      </c>
      <c r="C45" t="s">
        <v>146</v>
      </c>
      <c r="D45" t="s">
        <v>174</v>
      </c>
      <c r="E45" s="32">
        <v>206.73333333333332</v>
      </c>
      <c r="F45" s="32">
        <v>2.8308228528431694</v>
      </c>
      <c r="G45" s="32">
        <v>2.6386885950768573</v>
      </c>
      <c r="H45" s="32">
        <v>0.44208964850048382</v>
      </c>
      <c r="I45" s="32">
        <v>0.38774427603998718</v>
      </c>
      <c r="J45" s="32">
        <v>585.22544444444452</v>
      </c>
      <c r="K45" s="32">
        <v>545.5048888888889</v>
      </c>
      <c r="L45" s="32">
        <v>91.39466666666668</v>
      </c>
      <c r="M45" s="32">
        <v>80.159666666666681</v>
      </c>
      <c r="N45" s="32">
        <v>11.235000000000001</v>
      </c>
      <c r="O45" s="32">
        <v>0</v>
      </c>
      <c r="P45" s="32">
        <v>148.55422222222219</v>
      </c>
      <c r="Q45" s="32">
        <v>120.06866666666664</v>
      </c>
      <c r="R45" s="32">
        <v>28.485555555555557</v>
      </c>
      <c r="S45" s="32">
        <v>345.27655555555566</v>
      </c>
      <c r="T45" s="32">
        <v>242.89377777777787</v>
      </c>
      <c r="U45" s="32">
        <v>65.308111111111103</v>
      </c>
      <c r="V45" s="32">
        <v>37.074666666666673</v>
      </c>
      <c r="W45" s="32">
        <v>3.1861111111111113</v>
      </c>
      <c r="X45" s="32">
        <v>0.10555555555555556</v>
      </c>
      <c r="Y45" s="32">
        <v>0</v>
      </c>
      <c r="Z45" s="32">
        <v>0</v>
      </c>
      <c r="AA45" s="32">
        <v>0</v>
      </c>
      <c r="AB45" s="32">
        <v>0</v>
      </c>
      <c r="AC45" s="32">
        <v>3.0805555555555557</v>
      </c>
      <c r="AD45" s="32">
        <v>0</v>
      </c>
      <c r="AE45" s="32">
        <v>0</v>
      </c>
      <c r="AF45" t="s">
        <v>13</v>
      </c>
      <c r="AG45">
        <v>6</v>
      </c>
      <c r="AH45"/>
    </row>
    <row r="46" spans="1:34" x14ac:dyDescent="0.25">
      <c r="A46" t="s">
        <v>222</v>
      </c>
      <c r="B46" t="s">
        <v>96</v>
      </c>
      <c r="C46" t="s">
        <v>156</v>
      </c>
      <c r="D46" t="s">
        <v>185</v>
      </c>
      <c r="E46" s="32">
        <v>82.388888888888886</v>
      </c>
      <c r="F46" s="32">
        <v>2.5873782872555635</v>
      </c>
      <c r="G46" s="32">
        <v>2.4668172623061366</v>
      </c>
      <c r="H46" s="32">
        <v>0.40149291975724899</v>
      </c>
      <c r="I46" s="32">
        <v>0.2809318948078221</v>
      </c>
      <c r="J46" s="32">
        <v>213.17122222222224</v>
      </c>
      <c r="K46" s="32">
        <v>203.23833333333334</v>
      </c>
      <c r="L46" s="32">
        <v>33.078555555555567</v>
      </c>
      <c r="M46" s="32">
        <v>23.145666666666678</v>
      </c>
      <c r="N46" s="32">
        <v>7.4440000000000017</v>
      </c>
      <c r="O46" s="32">
        <v>2.4888888888888889</v>
      </c>
      <c r="P46" s="32">
        <v>25.993000000000009</v>
      </c>
      <c r="Q46" s="32">
        <v>25.993000000000009</v>
      </c>
      <c r="R46" s="32">
        <v>0</v>
      </c>
      <c r="S46" s="32">
        <v>154.09966666666668</v>
      </c>
      <c r="T46" s="32">
        <v>125.25777777777779</v>
      </c>
      <c r="U46" s="32">
        <v>3.3209999999999997</v>
      </c>
      <c r="V46" s="32">
        <v>25.520888888888877</v>
      </c>
      <c r="W46" s="32">
        <v>4.5355555555555558</v>
      </c>
      <c r="X46" s="32">
        <v>0</v>
      </c>
      <c r="Y46" s="32">
        <v>0</v>
      </c>
      <c r="Z46" s="32">
        <v>0</v>
      </c>
      <c r="AA46" s="32">
        <v>4.5355555555555558</v>
      </c>
      <c r="AB46" s="32">
        <v>0</v>
      </c>
      <c r="AC46" s="32">
        <v>0</v>
      </c>
      <c r="AD46" s="32">
        <v>0</v>
      </c>
      <c r="AE46" s="32">
        <v>0</v>
      </c>
      <c r="AF46" t="s">
        <v>28</v>
      </c>
      <c r="AG46">
        <v>6</v>
      </c>
      <c r="AH46"/>
    </row>
    <row r="47" spans="1:34" x14ac:dyDescent="0.25">
      <c r="A47" t="s">
        <v>222</v>
      </c>
      <c r="B47" t="s">
        <v>102</v>
      </c>
      <c r="C47" t="s">
        <v>138</v>
      </c>
      <c r="D47" t="s">
        <v>187</v>
      </c>
      <c r="E47" s="32">
        <v>80.25555555555556</v>
      </c>
      <c r="F47" s="32">
        <v>4.1366634362453274</v>
      </c>
      <c r="G47" s="32">
        <v>3.9039900318427248</v>
      </c>
      <c r="H47" s="32">
        <v>0.82950159213623165</v>
      </c>
      <c r="I47" s="32">
        <v>0.59682818773362889</v>
      </c>
      <c r="J47" s="32">
        <v>331.99022222222226</v>
      </c>
      <c r="K47" s="32">
        <v>313.31688888888891</v>
      </c>
      <c r="L47" s="32">
        <v>66.572111111111127</v>
      </c>
      <c r="M47" s="32">
        <v>47.898777777777795</v>
      </c>
      <c r="N47" s="32">
        <v>14.384444444444444</v>
      </c>
      <c r="O47" s="32">
        <v>4.2888888888888888</v>
      </c>
      <c r="P47" s="32">
        <v>17.300777777777782</v>
      </c>
      <c r="Q47" s="32">
        <v>17.300777777777782</v>
      </c>
      <c r="R47" s="32">
        <v>0</v>
      </c>
      <c r="S47" s="32">
        <v>248.11733333333336</v>
      </c>
      <c r="T47" s="32">
        <v>210.32744444444447</v>
      </c>
      <c r="U47" s="32">
        <v>6.9557777777777785</v>
      </c>
      <c r="V47" s="32">
        <v>30.834111111111117</v>
      </c>
      <c r="W47" s="32">
        <v>0</v>
      </c>
      <c r="X47" s="32">
        <v>0</v>
      </c>
      <c r="Y47" s="32">
        <v>0</v>
      </c>
      <c r="Z47" s="32">
        <v>0</v>
      </c>
      <c r="AA47" s="32">
        <v>0</v>
      </c>
      <c r="AB47" s="32">
        <v>0</v>
      </c>
      <c r="AC47" s="32">
        <v>0</v>
      </c>
      <c r="AD47" s="32">
        <v>0</v>
      </c>
      <c r="AE47" s="32">
        <v>0</v>
      </c>
      <c r="AF47" t="s">
        <v>34</v>
      </c>
      <c r="AG47">
        <v>6</v>
      </c>
      <c r="AH47"/>
    </row>
    <row r="48" spans="1:34" x14ac:dyDescent="0.25">
      <c r="A48" t="s">
        <v>222</v>
      </c>
      <c r="B48" t="s">
        <v>70</v>
      </c>
      <c r="C48" t="s">
        <v>147</v>
      </c>
      <c r="D48" t="s">
        <v>175</v>
      </c>
      <c r="E48" s="32">
        <v>108.98888888888889</v>
      </c>
      <c r="F48" s="32">
        <v>3.0865480681007238</v>
      </c>
      <c r="G48" s="32">
        <v>2.8891416046487919</v>
      </c>
      <c r="H48" s="32">
        <v>0.54338362728106848</v>
      </c>
      <c r="I48" s="32">
        <v>0.39239473952492615</v>
      </c>
      <c r="J48" s="32">
        <v>336.39944444444444</v>
      </c>
      <c r="K48" s="32">
        <v>314.88433333333336</v>
      </c>
      <c r="L48" s="32">
        <v>59.222777777777786</v>
      </c>
      <c r="M48" s="32">
        <v>42.766666666666673</v>
      </c>
      <c r="N48" s="32">
        <v>11.356111111111112</v>
      </c>
      <c r="O48" s="32">
        <v>5.0999999999999996</v>
      </c>
      <c r="P48" s="32">
        <v>61.956111111111134</v>
      </c>
      <c r="Q48" s="32">
        <v>56.897111111111137</v>
      </c>
      <c r="R48" s="32">
        <v>5.0589999999999984</v>
      </c>
      <c r="S48" s="32">
        <v>215.22055555555556</v>
      </c>
      <c r="T48" s="32">
        <v>159.14233333333331</v>
      </c>
      <c r="U48" s="32">
        <v>18.576333333333327</v>
      </c>
      <c r="V48" s="32">
        <v>37.501888888888907</v>
      </c>
      <c r="W48" s="32">
        <v>40.684333333333313</v>
      </c>
      <c r="X48" s="32">
        <v>9.8166666666666647</v>
      </c>
      <c r="Y48" s="32">
        <v>0</v>
      </c>
      <c r="Z48" s="32">
        <v>0</v>
      </c>
      <c r="AA48" s="32">
        <v>0.74599999999999989</v>
      </c>
      <c r="AB48" s="32">
        <v>0</v>
      </c>
      <c r="AC48" s="32">
        <v>27.749444444444432</v>
      </c>
      <c r="AD48" s="32">
        <v>0</v>
      </c>
      <c r="AE48" s="32">
        <v>2.3722222222222227</v>
      </c>
      <c r="AF48" t="s">
        <v>2</v>
      </c>
      <c r="AG48">
        <v>6</v>
      </c>
      <c r="AH48"/>
    </row>
    <row r="49" spans="1:34" x14ac:dyDescent="0.25">
      <c r="A49" t="s">
        <v>222</v>
      </c>
      <c r="B49" t="s">
        <v>105</v>
      </c>
      <c r="C49" t="s">
        <v>141</v>
      </c>
      <c r="D49" t="s">
        <v>183</v>
      </c>
      <c r="E49" s="32">
        <v>80.355555555555554</v>
      </c>
      <c r="F49" s="32">
        <v>3.237249723451328</v>
      </c>
      <c r="G49" s="32">
        <v>3.0327862278761057</v>
      </c>
      <c r="H49" s="32">
        <v>0.84992809734513264</v>
      </c>
      <c r="I49" s="32">
        <v>0.71152101769911491</v>
      </c>
      <c r="J49" s="32">
        <v>260.13100000000003</v>
      </c>
      <c r="K49" s="32">
        <v>243.70122222222219</v>
      </c>
      <c r="L49" s="32">
        <v>68.296444444444433</v>
      </c>
      <c r="M49" s="32">
        <v>57.174666666666653</v>
      </c>
      <c r="N49" s="32">
        <v>6.7217777777777785</v>
      </c>
      <c r="O49" s="32">
        <v>4.4000000000000004</v>
      </c>
      <c r="P49" s="32">
        <v>21.448111111111114</v>
      </c>
      <c r="Q49" s="32">
        <v>16.140111111111114</v>
      </c>
      <c r="R49" s="32">
        <v>5.3079999999999998</v>
      </c>
      <c r="S49" s="32">
        <v>170.38644444444444</v>
      </c>
      <c r="T49" s="32">
        <v>145.03222222222223</v>
      </c>
      <c r="U49" s="32">
        <v>17.364333333333335</v>
      </c>
      <c r="V49" s="32">
        <v>7.9898888888888884</v>
      </c>
      <c r="W49" s="32">
        <v>1.4487777777777777</v>
      </c>
      <c r="X49" s="32">
        <v>0</v>
      </c>
      <c r="Y49" s="32">
        <v>0</v>
      </c>
      <c r="Z49" s="32">
        <v>0</v>
      </c>
      <c r="AA49" s="32">
        <v>1.3214444444444444</v>
      </c>
      <c r="AB49" s="32">
        <v>0</v>
      </c>
      <c r="AC49" s="32">
        <v>0.12733333333333335</v>
      </c>
      <c r="AD49" s="32">
        <v>0</v>
      </c>
      <c r="AE49" s="32">
        <v>0</v>
      </c>
      <c r="AF49" t="s">
        <v>37</v>
      </c>
      <c r="AG49">
        <v>6</v>
      </c>
      <c r="AH49"/>
    </row>
    <row r="50" spans="1:34" x14ac:dyDescent="0.25">
      <c r="A50" t="s">
        <v>222</v>
      </c>
      <c r="B50" t="s">
        <v>69</v>
      </c>
      <c r="C50" t="s">
        <v>146</v>
      </c>
      <c r="D50" t="s">
        <v>174</v>
      </c>
      <c r="E50" s="32">
        <v>118.3</v>
      </c>
      <c r="F50" s="32">
        <v>3.2249779280548507</v>
      </c>
      <c r="G50" s="32">
        <v>3.0661979900441438</v>
      </c>
      <c r="H50" s="32">
        <v>0.59649196956889283</v>
      </c>
      <c r="I50" s="32">
        <v>0.48628346012961426</v>
      </c>
      <c r="J50" s="32">
        <v>381.51488888888883</v>
      </c>
      <c r="K50" s="32">
        <v>362.73122222222219</v>
      </c>
      <c r="L50" s="32">
        <v>70.565000000000026</v>
      </c>
      <c r="M50" s="32">
        <v>57.527333333333367</v>
      </c>
      <c r="N50" s="32">
        <v>6.0107777777777782</v>
      </c>
      <c r="O50" s="32">
        <v>7.0268888888888883</v>
      </c>
      <c r="P50" s="32">
        <v>73.37522222222222</v>
      </c>
      <c r="Q50" s="32">
        <v>67.629222222222225</v>
      </c>
      <c r="R50" s="32">
        <v>5.7460000000000013</v>
      </c>
      <c r="S50" s="32">
        <v>237.57466666666659</v>
      </c>
      <c r="T50" s="32">
        <v>202.7108888888888</v>
      </c>
      <c r="U50" s="32">
        <v>7.3293333333333335</v>
      </c>
      <c r="V50" s="32">
        <v>27.53444444444445</v>
      </c>
      <c r="W50" s="32">
        <v>93.346000000000004</v>
      </c>
      <c r="X50" s="32">
        <v>30.988</v>
      </c>
      <c r="Y50" s="32">
        <v>0</v>
      </c>
      <c r="Z50" s="32">
        <v>0</v>
      </c>
      <c r="AA50" s="32">
        <v>23.970333333333336</v>
      </c>
      <c r="AB50" s="32">
        <v>0</v>
      </c>
      <c r="AC50" s="32">
        <v>38.387666666666661</v>
      </c>
      <c r="AD50" s="32">
        <v>0</v>
      </c>
      <c r="AE50" s="32">
        <v>0</v>
      </c>
      <c r="AF50" t="s">
        <v>1</v>
      </c>
      <c r="AG50">
        <v>6</v>
      </c>
      <c r="AH50"/>
    </row>
    <row r="51" spans="1:34" x14ac:dyDescent="0.25">
      <c r="A51" t="s">
        <v>222</v>
      </c>
      <c r="B51" t="s">
        <v>68</v>
      </c>
      <c r="C51" t="s">
        <v>145</v>
      </c>
      <c r="D51" t="s">
        <v>173</v>
      </c>
      <c r="E51" s="32">
        <v>54.666666666666664</v>
      </c>
      <c r="F51" s="32">
        <v>3.2902621951219504</v>
      </c>
      <c r="G51" s="32">
        <v>3.2302012195121939</v>
      </c>
      <c r="H51" s="32">
        <v>0.46011382113821148</v>
      </c>
      <c r="I51" s="32">
        <v>0.46011382113821148</v>
      </c>
      <c r="J51" s="32">
        <v>179.86766666666662</v>
      </c>
      <c r="K51" s="32">
        <v>176.58433333333326</v>
      </c>
      <c r="L51" s="32">
        <v>25.152888888888892</v>
      </c>
      <c r="M51" s="32">
        <v>25.152888888888892</v>
      </c>
      <c r="N51" s="32">
        <v>0</v>
      </c>
      <c r="O51" s="32">
        <v>0</v>
      </c>
      <c r="P51" s="32">
        <v>37.594444444444441</v>
      </c>
      <c r="Q51" s="32">
        <v>34.31111111111111</v>
      </c>
      <c r="R51" s="32">
        <v>3.2833333333333332</v>
      </c>
      <c r="S51" s="32">
        <v>117.12033333333326</v>
      </c>
      <c r="T51" s="32">
        <v>107.96622222222216</v>
      </c>
      <c r="U51" s="32">
        <v>9.1541111111111118</v>
      </c>
      <c r="V51" s="32">
        <v>0</v>
      </c>
      <c r="W51" s="32">
        <v>1.4079999999999999</v>
      </c>
      <c r="X51" s="32">
        <v>0.86399999999999988</v>
      </c>
      <c r="Y51" s="32">
        <v>0</v>
      </c>
      <c r="Z51" s="32">
        <v>0</v>
      </c>
      <c r="AA51" s="32">
        <v>0</v>
      </c>
      <c r="AB51" s="32">
        <v>0</v>
      </c>
      <c r="AC51" s="32">
        <v>0.54399999999999993</v>
      </c>
      <c r="AD51" s="32">
        <v>0</v>
      </c>
      <c r="AE51" s="32">
        <v>0</v>
      </c>
      <c r="AF51" t="s">
        <v>0</v>
      </c>
      <c r="AG51">
        <v>6</v>
      </c>
      <c r="AH51"/>
    </row>
    <row r="52" spans="1:34" x14ac:dyDescent="0.25">
      <c r="A52" t="s">
        <v>222</v>
      </c>
      <c r="B52" t="s">
        <v>89</v>
      </c>
      <c r="C52" t="s">
        <v>154</v>
      </c>
      <c r="D52" t="s">
        <v>181</v>
      </c>
      <c r="E52" s="32">
        <v>61.12222222222222</v>
      </c>
      <c r="F52" s="32">
        <v>3.5377258680239954</v>
      </c>
      <c r="G52" s="32">
        <v>3.2530503544810037</v>
      </c>
      <c r="H52" s="32">
        <v>0.33329394655517181</v>
      </c>
      <c r="I52" s="32">
        <v>0.13442101436102527</v>
      </c>
      <c r="J52" s="32">
        <v>216.23366666666664</v>
      </c>
      <c r="K52" s="32">
        <v>198.83366666666666</v>
      </c>
      <c r="L52" s="32">
        <v>20.371666666666666</v>
      </c>
      <c r="M52" s="32">
        <v>8.2161111111111111</v>
      </c>
      <c r="N52" s="32">
        <v>6.4666666666666668</v>
      </c>
      <c r="O52" s="32">
        <v>5.6888888888888891</v>
      </c>
      <c r="P52" s="32">
        <v>54.409555555555563</v>
      </c>
      <c r="Q52" s="32">
        <v>49.165111111111116</v>
      </c>
      <c r="R52" s="32">
        <v>5.2444444444444445</v>
      </c>
      <c r="S52" s="32">
        <v>141.45244444444444</v>
      </c>
      <c r="T52" s="32">
        <v>114.76322222222221</v>
      </c>
      <c r="U52" s="32">
        <v>10.746555555555556</v>
      </c>
      <c r="V52" s="32">
        <v>15.942666666666668</v>
      </c>
      <c r="W52" s="32">
        <v>73.189555555555557</v>
      </c>
      <c r="X52" s="32">
        <v>7.7661111111111101</v>
      </c>
      <c r="Y52" s="32">
        <v>0</v>
      </c>
      <c r="Z52" s="32">
        <v>0</v>
      </c>
      <c r="AA52" s="32">
        <v>36.439555555555565</v>
      </c>
      <c r="AB52" s="32">
        <v>0</v>
      </c>
      <c r="AC52" s="32">
        <v>28.983888888888892</v>
      </c>
      <c r="AD52" s="32">
        <v>0</v>
      </c>
      <c r="AE52" s="32">
        <v>0</v>
      </c>
      <c r="AF52" t="s">
        <v>21</v>
      </c>
      <c r="AG52">
        <v>6</v>
      </c>
      <c r="AH52"/>
    </row>
    <row r="53" spans="1:34" x14ac:dyDescent="0.25">
      <c r="A53" t="s">
        <v>222</v>
      </c>
      <c r="B53" t="s">
        <v>108</v>
      </c>
      <c r="C53" t="s">
        <v>160</v>
      </c>
      <c r="D53" t="s">
        <v>169</v>
      </c>
      <c r="E53" s="32">
        <v>70.511111111111106</v>
      </c>
      <c r="F53" s="32">
        <v>3.2492373148439961</v>
      </c>
      <c r="G53" s="32">
        <v>3.0460636621493857</v>
      </c>
      <c r="H53" s="32">
        <v>0.5827119445319886</v>
      </c>
      <c r="I53" s="32">
        <v>0.38066656161361478</v>
      </c>
      <c r="J53" s="32">
        <v>229.10733333333332</v>
      </c>
      <c r="K53" s="32">
        <v>214.78133333333335</v>
      </c>
      <c r="L53" s="32">
        <v>41.087666666666657</v>
      </c>
      <c r="M53" s="32">
        <v>26.841222222222214</v>
      </c>
      <c r="N53" s="32">
        <v>9.2075555555555528</v>
      </c>
      <c r="O53" s="32">
        <v>5.0388888888888888</v>
      </c>
      <c r="P53" s="32">
        <v>26.565999999999995</v>
      </c>
      <c r="Q53" s="32">
        <v>26.486444444444441</v>
      </c>
      <c r="R53" s="32">
        <v>7.955555555555556E-2</v>
      </c>
      <c r="S53" s="32">
        <v>161.45366666666666</v>
      </c>
      <c r="T53" s="32">
        <v>117.49755555555556</v>
      </c>
      <c r="U53" s="32">
        <v>27.524777777777782</v>
      </c>
      <c r="V53" s="32">
        <v>16.431333333333335</v>
      </c>
      <c r="W53" s="32">
        <v>6.5421111111111108</v>
      </c>
      <c r="X53" s="32">
        <v>0</v>
      </c>
      <c r="Y53" s="32">
        <v>0</v>
      </c>
      <c r="Z53" s="32">
        <v>0</v>
      </c>
      <c r="AA53" s="32">
        <v>0</v>
      </c>
      <c r="AB53" s="32">
        <v>0</v>
      </c>
      <c r="AC53" s="32">
        <v>6.5421111111111108</v>
      </c>
      <c r="AD53" s="32">
        <v>0</v>
      </c>
      <c r="AE53" s="32">
        <v>0</v>
      </c>
      <c r="AF53" t="s">
        <v>40</v>
      </c>
      <c r="AG53">
        <v>6</v>
      </c>
      <c r="AH53"/>
    </row>
    <row r="54" spans="1:34" x14ac:dyDescent="0.25">
      <c r="A54" t="s">
        <v>222</v>
      </c>
      <c r="B54" t="s">
        <v>90</v>
      </c>
      <c r="C54" t="s">
        <v>146</v>
      </c>
      <c r="D54" t="s">
        <v>174</v>
      </c>
      <c r="E54" s="32">
        <v>106.35555555555555</v>
      </c>
      <c r="F54" s="32">
        <v>3.2986491851232755</v>
      </c>
      <c r="G54" s="32">
        <v>3.1227413288758874</v>
      </c>
      <c r="H54" s="32">
        <v>0.38197973255328055</v>
      </c>
      <c r="I54" s="32">
        <v>0.29735582950271638</v>
      </c>
      <c r="J54" s="32">
        <v>350.82966666666658</v>
      </c>
      <c r="K54" s="32">
        <v>332.12088888888883</v>
      </c>
      <c r="L54" s="32">
        <v>40.625666666666682</v>
      </c>
      <c r="M54" s="32">
        <v>31.625444444444458</v>
      </c>
      <c r="N54" s="32">
        <v>3.8668888888888886</v>
      </c>
      <c r="O54" s="32">
        <v>5.1333333333333337</v>
      </c>
      <c r="P54" s="32">
        <v>75.547444444444423</v>
      </c>
      <c r="Q54" s="32">
        <v>65.838888888888874</v>
      </c>
      <c r="R54" s="32">
        <v>9.7085555555555523</v>
      </c>
      <c r="S54" s="32">
        <v>234.65655555555551</v>
      </c>
      <c r="T54" s="32">
        <v>205.77799999999996</v>
      </c>
      <c r="U54" s="32">
        <v>13.421333333333331</v>
      </c>
      <c r="V54" s="32">
        <v>15.45722222222221</v>
      </c>
      <c r="W54" s="32">
        <v>101.71044444444445</v>
      </c>
      <c r="X54" s="32">
        <v>0.9502222222222223</v>
      </c>
      <c r="Y54" s="32">
        <v>0</v>
      </c>
      <c r="Z54" s="32">
        <v>0</v>
      </c>
      <c r="AA54" s="32">
        <v>12.492999999999999</v>
      </c>
      <c r="AB54" s="32">
        <v>0</v>
      </c>
      <c r="AC54" s="32">
        <v>88.26722222222223</v>
      </c>
      <c r="AD54" s="32">
        <v>0</v>
      </c>
      <c r="AE54" s="32">
        <v>0</v>
      </c>
      <c r="AF54" t="s">
        <v>22</v>
      </c>
      <c r="AG54">
        <v>6</v>
      </c>
      <c r="AH54"/>
    </row>
    <row r="55" spans="1:34" x14ac:dyDescent="0.25">
      <c r="A55" t="s">
        <v>222</v>
      </c>
      <c r="B55" t="s">
        <v>84</v>
      </c>
      <c r="C55" t="s">
        <v>151</v>
      </c>
      <c r="D55" t="s">
        <v>179</v>
      </c>
      <c r="E55" s="32">
        <v>50.088888888888889</v>
      </c>
      <c r="F55" s="32">
        <v>3.4281388642413493</v>
      </c>
      <c r="G55" s="32">
        <v>3.1589263531499565</v>
      </c>
      <c r="H55" s="32">
        <v>0.76673025732031952</v>
      </c>
      <c r="I55" s="32">
        <v>0.50569432120674362</v>
      </c>
      <c r="J55" s="32">
        <v>171.7116666666667</v>
      </c>
      <c r="K55" s="32">
        <v>158.22711111111116</v>
      </c>
      <c r="L55" s="32">
        <v>38.404666666666671</v>
      </c>
      <c r="M55" s="32">
        <v>25.329666666666672</v>
      </c>
      <c r="N55" s="32">
        <v>7.4777777777777779</v>
      </c>
      <c r="O55" s="32">
        <v>5.5972222222222223</v>
      </c>
      <c r="P55" s="32">
        <v>21.443888888888893</v>
      </c>
      <c r="Q55" s="32">
        <v>21.034333333333336</v>
      </c>
      <c r="R55" s="32">
        <v>0.40955555555555556</v>
      </c>
      <c r="S55" s="32">
        <v>111.86311111111115</v>
      </c>
      <c r="T55" s="32">
        <v>88.301555555555595</v>
      </c>
      <c r="U55" s="32">
        <v>11.638888888888884</v>
      </c>
      <c r="V55" s="32">
        <v>11.922666666666668</v>
      </c>
      <c r="W55" s="32">
        <v>100.22788888888891</v>
      </c>
      <c r="X55" s="32">
        <v>24.946333333333339</v>
      </c>
      <c r="Y55" s="32">
        <v>0</v>
      </c>
      <c r="Z55" s="32">
        <v>0</v>
      </c>
      <c r="AA55" s="32">
        <v>21.034333333333336</v>
      </c>
      <c r="AB55" s="32">
        <v>0</v>
      </c>
      <c r="AC55" s="32">
        <v>54.247222222222241</v>
      </c>
      <c r="AD55" s="32">
        <v>0</v>
      </c>
      <c r="AE55" s="32">
        <v>0</v>
      </c>
      <c r="AF55" t="s">
        <v>16</v>
      </c>
      <c r="AG55">
        <v>6</v>
      </c>
      <c r="AH55"/>
    </row>
    <row r="56" spans="1:34" x14ac:dyDescent="0.25">
      <c r="A56" t="s">
        <v>222</v>
      </c>
      <c r="B56" t="s">
        <v>104</v>
      </c>
      <c r="C56" t="s">
        <v>146</v>
      </c>
      <c r="D56" t="s">
        <v>174</v>
      </c>
      <c r="E56" s="32">
        <v>53.366666666666667</v>
      </c>
      <c r="F56" s="32">
        <v>3.3105725588174071</v>
      </c>
      <c r="G56" s="32">
        <v>3.1653508224026661</v>
      </c>
      <c r="H56" s="32">
        <v>0.57443264626275248</v>
      </c>
      <c r="I56" s="32">
        <v>0.46949823027274629</v>
      </c>
      <c r="J56" s="32">
        <v>176.67422222222228</v>
      </c>
      <c r="K56" s="32">
        <v>168.92422222222228</v>
      </c>
      <c r="L56" s="32">
        <v>30.655555555555559</v>
      </c>
      <c r="M56" s="32">
        <v>25.055555555555561</v>
      </c>
      <c r="N56" s="32">
        <v>0</v>
      </c>
      <c r="O56" s="32">
        <v>5.6</v>
      </c>
      <c r="P56" s="32">
        <v>23.295333333333335</v>
      </c>
      <c r="Q56" s="32">
        <v>21.145333333333337</v>
      </c>
      <c r="R56" s="32">
        <v>2.15</v>
      </c>
      <c r="S56" s="32">
        <v>122.7233333333334</v>
      </c>
      <c r="T56" s="32">
        <v>122.7233333333334</v>
      </c>
      <c r="U56" s="32">
        <v>0</v>
      </c>
      <c r="V56" s="32">
        <v>0</v>
      </c>
      <c r="W56" s="32">
        <v>10.476222222222223</v>
      </c>
      <c r="X56" s="32">
        <v>0</v>
      </c>
      <c r="Y56" s="32">
        <v>0</v>
      </c>
      <c r="Z56" s="32">
        <v>5.6</v>
      </c>
      <c r="AA56" s="32">
        <v>0.53888888888888886</v>
      </c>
      <c r="AB56" s="32">
        <v>0</v>
      </c>
      <c r="AC56" s="32">
        <v>4.3373333333333335</v>
      </c>
      <c r="AD56" s="32">
        <v>0</v>
      </c>
      <c r="AE56" s="32">
        <v>0</v>
      </c>
      <c r="AF56" t="s">
        <v>36</v>
      </c>
      <c r="AG56">
        <v>6</v>
      </c>
      <c r="AH56"/>
    </row>
    <row r="57" spans="1:34" x14ac:dyDescent="0.25">
      <c r="A57" t="s">
        <v>222</v>
      </c>
      <c r="B57" t="s">
        <v>130</v>
      </c>
      <c r="C57" t="s">
        <v>146</v>
      </c>
      <c r="D57" t="s">
        <v>174</v>
      </c>
      <c r="E57" s="32">
        <v>94.644444444444446</v>
      </c>
      <c r="F57" s="32">
        <v>2.8315555294670109</v>
      </c>
      <c r="G57" s="32">
        <v>2.6113019488142752</v>
      </c>
      <c r="H57" s="32">
        <v>0.79553885888706266</v>
      </c>
      <c r="I57" s="32">
        <v>0.7179114815684432</v>
      </c>
      <c r="J57" s="32">
        <v>267.99099999999999</v>
      </c>
      <c r="K57" s="32">
        <v>247.1452222222222</v>
      </c>
      <c r="L57" s="32">
        <v>75.293333333333337</v>
      </c>
      <c r="M57" s="32">
        <v>67.946333333333328</v>
      </c>
      <c r="N57" s="32">
        <v>2.7525555555555554</v>
      </c>
      <c r="O57" s="32">
        <v>4.5944444444444441</v>
      </c>
      <c r="P57" s="32">
        <v>31.785999999999994</v>
      </c>
      <c r="Q57" s="32">
        <v>18.287222222222219</v>
      </c>
      <c r="R57" s="32">
        <v>13.498777777777777</v>
      </c>
      <c r="S57" s="32">
        <v>160.91166666666666</v>
      </c>
      <c r="T57" s="32">
        <v>135.10766666666666</v>
      </c>
      <c r="U57" s="32">
        <v>0</v>
      </c>
      <c r="V57" s="32">
        <v>25.804000000000002</v>
      </c>
      <c r="W57" s="32">
        <v>145.2413333333333</v>
      </c>
      <c r="X57" s="32">
        <v>57.263999999999996</v>
      </c>
      <c r="Y57" s="32">
        <v>1.6333333333333333</v>
      </c>
      <c r="Z57" s="32">
        <v>1.3055555555555556</v>
      </c>
      <c r="AA57" s="32">
        <v>6.8145555555555548</v>
      </c>
      <c r="AB57" s="32">
        <v>0</v>
      </c>
      <c r="AC57" s="32">
        <v>78.087222222222209</v>
      </c>
      <c r="AD57" s="32">
        <v>0</v>
      </c>
      <c r="AE57" s="32">
        <v>0.13666666666666669</v>
      </c>
      <c r="AF57" t="s">
        <v>62</v>
      </c>
      <c r="AG57">
        <v>6</v>
      </c>
      <c r="AH57"/>
    </row>
    <row r="58" spans="1:34" x14ac:dyDescent="0.25">
      <c r="A58" t="s">
        <v>222</v>
      </c>
      <c r="B58" t="s">
        <v>100</v>
      </c>
      <c r="C58" t="s">
        <v>138</v>
      </c>
      <c r="D58" t="s">
        <v>187</v>
      </c>
      <c r="E58" s="32">
        <v>45.744444444444447</v>
      </c>
      <c r="F58" s="32">
        <v>3.1551785280544085</v>
      </c>
      <c r="G58" s="32">
        <v>3.0164853048336169</v>
      </c>
      <c r="H58" s="32">
        <v>0.5516103959193589</v>
      </c>
      <c r="I58" s="32">
        <v>0.41291717269856704</v>
      </c>
      <c r="J58" s="32">
        <v>144.3318888888889</v>
      </c>
      <c r="K58" s="32">
        <v>137.98744444444446</v>
      </c>
      <c r="L58" s="32">
        <v>25.233111111111118</v>
      </c>
      <c r="M58" s="32">
        <v>18.888666666666673</v>
      </c>
      <c r="N58" s="32">
        <v>3.2</v>
      </c>
      <c r="O58" s="32">
        <v>3.1444444444444444</v>
      </c>
      <c r="P58" s="32">
        <v>33.549333333333344</v>
      </c>
      <c r="Q58" s="32">
        <v>33.549333333333344</v>
      </c>
      <c r="R58" s="32">
        <v>0</v>
      </c>
      <c r="S58" s="32">
        <v>85.549444444444447</v>
      </c>
      <c r="T58" s="32">
        <v>58.295999999999992</v>
      </c>
      <c r="U58" s="32">
        <v>27.253444444444447</v>
      </c>
      <c r="V58" s="32">
        <v>0</v>
      </c>
      <c r="W58" s="32">
        <v>17.22066666666667</v>
      </c>
      <c r="X58" s="32">
        <v>0</v>
      </c>
      <c r="Y58" s="32">
        <v>0</v>
      </c>
      <c r="Z58" s="32">
        <v>0</v>
      </c>
      <c r="AA58" s="32">
        <v>9.4765555555555583</v>
      </c>
      <c r="AB58" s="32">
        <v>0</v>
      </c>
      <c r="AC58" s="32">
        <v>7.7441111111111116</v>
      </c>
      <c r="AD58" s="32">
        <v>0</v>
      </c>
      <c r="AE58" s="32">
        <v>0</v>
      </c>
      <c r="AF58" t="s">
        <v>32</v>
      </c>
      <c r="AG58">
        <v>6</v>
      </c>
      <c r="AH58"/>
    </row>
    <row r="59" spans="1:34" x14ac:dyDescent="0.25">
      <c r="A59" t="s">
        <v>222</v>
      </c>
      <c r="B59" t="s">
        <v>119</v>
      </c>
      <c r="C59" t="s">
        <v>142</v>
      </c>
      <c r="D59" t="s">
        <v>178</v>
      </c>
      <c r="E59" s="32">
        <v>38.077777777777776</v>
      </c>
      <c r="F59" s="32">
        <v>3.1592529909541875</v>
      </c>
      <c r="G59" s="32">
        <v>2.8471695360373501</v>
      </c>
      <c r="H59" s="32">
        <v>0.71471549460169259</v>
      </c>
      <c r="I59" s="32">
        <v>0.58755471257659775</v>
      </c>
      <c r="J59" s="32">
        <v>120.29733333333333</v>
      </c>
      <c r="K59" s="32">
        <v>108.41388888888888</v>
      </c>
      <c r="L59" s="32">
        <v>27.214777777777783</v>
      </c>
      <c r="M59" s="32">
        <v>22.372777777777781</v>
      </c>
      <c r="N59" s="32">
        <v>0.25555555555555554</v>
      </c>
      <c r="O59" s="32">
        <v>4.5864444444444441</v>
      </c>
      <c r="P59" s="32">
        <v>25.592333333333329</v>
      </c>
      <c r="Q59" s="32">
        <v>18.550888888888885</v>
      </c>
      <c r="R59" s="32">
        <v>7.0414444444444459</v>
      </c>
      <c r="S59" s="32">
        <v>67.490222222222215</v>
      </c>
      <c r="T59" s="32">
        <v>67.490222222222215</v>
      </c>
      <c r="U59" s="32">
        <v>0</v>
      </c>
      <c r="V59" s="32">
        <v>0</v>
      </c>
      <c r="W59" s="32">
        <v>37.620333333333335</v>
      </c>
      <c r="X59" s="32">
        <v>12.3</v>
      </c>
      <c r="Y59" s="32">
        <v>0.25555555555555554</v>
      </c>
      <c r="Z59" s="32">
        <v>4.5864444444444441</v>
      </c>
      <c r="AA59" s="32">
        <v>3.5388888888888888</v>
      </c>
      <c r="AB59" s="32">
        <v>0</v>
      </c>
      <c r="AC59" s="32">
        <v>16.939444444444447</v>
      </c>
      <c r="AD59" s="32">
        <v>0</v>
      </c>
      <c r="AE59" s="32">
        <v>0</v>
      </c>
      <c r="AF59" t="s">
        <v>51</v>
      </c>
      <c r="AG59">
        <v>6</v>
      </c>
      <c r="AH59"/>
    </row>
    <row r="60" spans="1:34" x14ac:dyDescent="0.25">
      <c r="A60" t="s">
        <v>222</v>
      </c>
      <c r="B60" t="s">
        <v>113</v>
      </c>
      <c r="C60" t="s">
        <v>162</v>
      </c>
      <c r="D60" t="s">
        <v>190</v>
      </c>
      <c r="E60" s="32">
        <v>67.7</v>
      </c>
      <c r="F60" s="32">
        <v>2.6006253077301822</v>
      </c>
      <c r="G60" s="32">
        <v>2.4170917446249796</v>
      </c>
      <c r="H60" s="32">
        <v>0.46172821270310183</v>
      </c>
      <c r="I60" s="32">
        <v>0.27819464959789908</v>
      </c>
      <c r="J60" s="32">
        <v>176.06233333333336</v>
      </c>
      <c r="K60" s="32">
        <v>163.63711111111112</v>
      </c>
      <c r="L60" s="32">
        <v>31.258999999999993</v>
      </c>
      <c r="M60" s="32">
        <v>18.833777777777769</v>
      </c>
      <c r="N60" s="32">
        <v>10.558555555555557</v>
      </c>
      <c r="O60" s="32">
        <v>1.8666666666666667</v>
      </c>
      <c r="P60" s="32">
        <v>25.811444444444469</v>
      </c>
      <c r="Q60" s="32">
        <v>25.811444444444469</v>
      </c>
      <c r="R60" s="32">
        <v>0</v>
      </c>
      <c r="S60" s="32">
        <v>118.99188888888889</v>
      </c>
      <c r="T60" s="32">
        <v>91.088111111111118</v>
      </c>
      <c r="U60" s="32">
        <v>0</v>
      </c>
      <c r="V60" s="32">
        <v>27.903777777777769</v>
      </c>
      <c r="W60" s="32">
        <v>4.1465555555555556</v>
      </c>
      <c r="X60" s="32">
        <v>0</v>
      </c>
      <c r="Y60" s="32">
        <v>3.7472222222222222</v>
      </c>
      <c r="Z60" s="32">
        <v>0</v>
      </c>
      <c r="AA60" s="32">
        <v>0.39933333333333332</v>
      </c>
      <c r="AB60" s="32">
        <v>0</v>
      </c>
      <c r="AC60" s="32">
        <v>0</v>
      </c>
      <c r="AD60" s="32">
        <v>0</v>
      </c>
      <c r="AE60" s="32">
        <v>0</v>
      </c>
      <c r="AF60" t="s">
        <v>45</v>
      </c>
      <c r="AG60">
        <v>6</v>
      </c>
      <c r="AH60"/>
    </row>
    <row r="61" spans="1:34" x14ac:dyDescent="0.25">
      <c r="A61" t="s">
        <v>222</v>
      </c>
      <c r="B61" t="s">
        <v>129</v>
      </c>
      <c r="C61" t="s">
        <v>147</v>
      </c>
      <c r="D61" t="s">
        <v>175</v>
      </c>
      <c r="E61" s="32">
        <v>60.055555555555557</v>
      </c>
      <c r="F61" s="32">
        <v>3.2369324699352449</v>
      </c>
      <c r="G61" s="32">
        <v>3.1525661424606843</v>
      </c>
      <c r="H61" s="32">
        <v>0.58177613320999078</v>
      </c>
      <c r="I61" s="32">
        <v>0.49740980573543014</v>
      </c>
      <c r="J61" s="32">
        <v>194.39577777777777</v>
      </c>
      <c r="K61" s="32">
        <v>189.3291111111111</v>
      </c>
      <c r="L61" s="32">
        <v>34.93888888888889</v>
      </c>
      <c r="M61" s="32">
        <v>29.872222222222224</v>
      </c>
      <c r="N61" s="32">
        <v>0</v>
      </c>
      <c r="O61" s="32">
        <v>5.0666666666666664</v>
      </c>
      <c r="P61" s="32">
        <v>35.605111111111114</v>
      </c>
      <c r="Q61" s="32">
        <v>35.605111111111114</v>
      </c>
      <c r="R61" s="32">
        <v>0</v>
      </c>
      <c r="S61" s="32">
        <v>123.85177777777777</v>
      </c>
      <c r="T61" s="32">
        <v>123.85177777777777</v>
      </c>
      <c r="U61" s="32">
        <v>0</v>
      </c>
      <c r="V61" s="32">
        <v>0</v>
      </c>
      <c r="W61" s="32">
        <v>38.55833333333333</v>
      </c>
      <c r="X61" s="32">
        <v>11.466666666666667</v>
      </c>
      <c r="Y61" s="32">
        <v>0</v>
      </c>
      <c r="Z61" s="32">
        <v>0</v>
      </c>
      <c r="AA61" s="32">
        <v>2.6555555555555554</v>
      </c>
      <c r="AB61" s="32">
        <v>0</v>
      </c>
      <c r="AC61" s="32">
        <v>24.43611111111111</v>
      </c>
      <c r="AD61" s="32">
        <v>0</v>
      </c>
      <c r="AE61" s="32">
        <v>0</v>
      </c>
      <c r="AF61" t="s">
        <v>61</v>
      </c>
      <c r="AG61">
        <v>6</v>
      </c>
      <c r="AH61"/>
    </row>
    <row r="62" spans="1:34" x14ac:dyDescent="0.25">
      <c r="A62" t="s">
        <v>222</v>
      </c>
      <c r="B62" t="s">
        <v>71</v>
      </c>
      <c r="C62" t="s">
        <v>146</v>
      </c>
      <c r="D62" t="s">
        <v>174</v>
      </c>
      <c r="E62" s="32">
        <v>95.74444444444444</v>
      </c>
      <c r="F62" s="32">
        <v>3.8951317163746078</v>
      </c>
      <c r="G62" s="32">
        <v>3.6984727863525588</v>
      </c>
      <c r="H62" s="32">
        <v>0.56584890333062565</v>
      </c>
      <c r="I62" s="32">
        <v>0.44080654520134627</v>
      </c>
      <c r="J62" s="32">
        <v>372.93722222222215</v>
      </c>
      <c r="K62" s="32">
        <v>354.1082222222222</v>
      </c>
      <c r="L62" s="32">
        <v>54.176888888888897</v>
      </c>
      <c r="M62" s="32">
        <v>42.204777777777785</v>
      </c>
      <c r="N62" s="32">
        <v>7.4387777777777782</v>
      </c>
      <c r="O62" s="32">
        <v>4.5333333333333332</v>
      </c>
      <c r="P62" s="32">
        <v>98.503888888888838</v>
      </c>
      <c r="Q62" s="32">
        <v>91.646999999999949</v>
      </c>
      <c r="R62" s="32">
        <v>6.8568888888888875</v>
      </c>
      <c r="S62" s="32">
        <v>220.25644444444444</v>
      </c>
      <c r="T62" s="32">
        <v>189.5061111111111</v>
      </c>
      <c r="U62" s="32">
        <v>5.8414444444444449</v>
      </c>
      <c r="V62" s="32">
        <v>24.908888888888885</v>
      </c>
      <c r="W62" s="32">
        <v>64.562555555555548</v>
      </c>
      <c r="X62" s="32">
        <v>19.336222222222219</v>
      </c>
      <c r="Y62" s="32">
        <v>0</v>
      </c>
      <c r="Z62" s="32">
        <v>0</v>
      </c>
      <c r="AA62" s="32">
        <v>14.599111111111107</v>
      </c>
      <c r="AB62" s="32">
        <v>0</v>
      </c>
      <c r="AC62" s="32">
        <v>26.449444444444442</v>
      </c>
      <c r="AD62" s="32">
        <v>0</v>
      </c>
      <c r="AE62" s="32">
        <v>4.1777777777777771</v>
      </c>
      <c r="AF62" t="s">
        <v>3</v>
      </c>
      <c r="AG62">
        <v>6</v>
      </c>
      <c r="AH62"/>
    </row>
    <row r="63" spans="1:34" x14ac:dyDescent="0.25">
      <c r="A63" t="s">
        <v>222</v>
      </c>
      <c r="B63" t="s">
        <v>125</v>
      </c>
      <c r="C63" t="s">
        <v>146</v>
      </c>
      <c r="D63" t="s">
        <v>174</v>
      </c>
      <c r="E63" s="32">
        <v>108.05555555555556</v>
      </c>
      <c r="F63" s="32">
        <v>3.8321953727506424</v>
      </c>
      <c r="G63" s="32">
        <v>3.6538580976863755</v>
      </c>
      <c r="H63" s="32">
        <v>0.41226118251928034</v>
      </c>
      <c r="I63" s="32">
        <v>0.37186735218509009</v>
      </c>
      <c r="J63" s="32">
        <v>414.09</v>
      </c>
      <c r="K63" s="32">
        <v>394.81966666666671</v>
      </c>
      <c r="L63" s="32">
        <v>44.547111111111128</v>
      </c>
      <c r="M63" s="32">
        <v>40.182333333333347</v>
      </c>
      <c r="N63" s="32">
        <v>2.1758888888888883</v>
      </c>
      <c r="O63" s="32">
        <v>2.1888888888888891</v>
      </c>
      <c r="P63" s="32">
        <v>105.58688888888888</v>
      </c>
      <c r="Q63" s="32">
        <v>90.681333333333328</v>
      </c>
      <c r="R63" s="32">
        <v>14.905555555555555</v>
      </c>
      <c r="S63" s="32">
        <v>263.95599999999996</v>
      </c>
      <c r="T63" s="32">
        <v>205.62211111111108</v>
      </c>
      <c r="U63" s="32">
        <v>23.931888888888892</v>
      </c>
      <c r="V63" s="32">
        <v>34.401999999999994</v>
      </c>
      <c r="W63" s="32">
        <v>29.315333333333328</v>
      </c>
      <c r="X63" s="32">
        <v>9.2795555555555538</v>
      </c>
      <c r="Y63" s="32">
        <v>0</v>
      </c>
      <c r="Z63" s="32">
        <v>0</v>
      </c>
      <c r="AA63" s="32">
        <v>5.6374444444444443</v>
      </c>
      <c r="AB63" s="32">
        <v>0</v>
      </c>
      <c r="AC63" s="32">
        <v>14.398333333333332</v>
      </c>
      <c r="AD63" s="32">
        <v>0</v>
      </c>
      <c r="AE63" s="32">
        <v>0</v>
      </c>
      <c r="AF63" t="s">
        <v>57</v>
      </c>
      <c r="AG63">
        <v>6</v>
      </c>
      <c r="AH63"/>
    </row>
    <row r="64" spans="1:34" x14ac:dyDescent="0.25">
      <c r="A64" t="s">
        <v>222</v>
      </c>
      <c r="B64" t="s">
        <v>126</v>
      </c>
      <c r="C64" t="s">
        <v>147</v>
      </c>
      <c r="D64" t="s">
        <v>175</v>
      </c>
      <c r="E64" s="32">
        <v>86.466666666666669</v>
      </c>
      <c r="F64" s="32">
        <v>2.8995579542534058</v>
      </c>
      <c r="G64" s="32">
        <v>2.7635916216910825</v>
      </c>
      <c r="H64" s="32">
        <v>0.49593677717810336</v>
      </c>
      <c r="I64" s="32">
        <v>0.43528398869185303</v>
      </c>
      <c r="J64" s="32">
        <v>250.71511111111116</v>
      </c>
      <c r="K64" s="32">
        <v>238.95855555555562</v>
      </c>
      <c r="L64" s="32">
        <v>42.882000000000005</v>
      </c>
      <c r="M64" s="32">
        <v>37.637555555555558</v>
      </c>
      <c r="N64" s="32">
        <v>0</v>
      </c>
      <c r="O64" s="32">
        <v>5.2444444444444445</v>
      </c>
      <c r="P64" s="32">
        <v>40.043777777777777</v>
      </c>
      <c r="Q64" s="32">
        <v>33.531666666666666</v>
      </c>
      <c r="R64" s="32">
        <v>6.5121111111111105</v>
      </c>
      <c r="S64" s="32">
        <v>167.78933333333339</v>
      </c>
      <c r="T64" s="32">
        <v>135.39844444444449</v>
      </c>
      <c r="U64" s="32">
        <v>0</v>
      </c>
      <c r="V64" s="32">
        <v>32.390888888888888</v>
      </c>
      <c r="W64" s="32">
        <v>78.277444444444427</v>
      </c>
      <c r="X64" s="32">
        <v>30.275222222222222</v>
      </c>
      <c r="Y64" s="32">
        <v>0</v>
      </c>
      <c r="Z64" s="32">
        <v>0</v>
      </c>
      <c r="AA64" s="32">
        <v>5.1421111111111113</v>
      </c>
      <c r="AB64" s="32">
        <v>0</v>
      </c>
      <c r="AC64" s="32">
        <v>42.860111111111095</v>
      </c>
      <c r="AD64" s="32">
        <v>0</v>
      </c>
      <c r="AE64" s="32">
        <v>0</v>
      </c>
      <c r="AF64" t="s">
        <v>58</v>
      </c>
      <c r="AG64">
        <v>6</v>
      </c>
      <c r="AH64"/>
    </row>
    <row r="65" spans="1:34" x14ac:dyDescent="0.25">
      <c r="A65" t="s">
        <v>222</v>
      </c>
      <c r="B65" t="s">
        <v>115</v>
      </c>
      <c r="C65" t="s">
        <v>148</v>
      </c>
      <c r="D65" t="s">
        <v>176</v>
      </c>
      <c r="E65" s="32">
        <v>25.644444444444446</v>
      </c>
      <c r="F65" s="32">
        <v>5.0994454072790285</v>
      </c>
      <c r="G65" s="32">
        <v>4.2458838821490454</v>
      </c>
      <c r="H65" s="32">
        <v>1.5882798960138647</v>
      </c>
      <c r="I65" s="32">
        <v>0.73471837088388181</v>
      </c>
      <c r="J65" s="32">
        <v>130.77244444444443</v>
      </c>
      <c r="K65" s="32">
        <v>108.88333333333331</v>
      </c>
      <c r="L65" s="32">
        <v>40.730555555555554</v>
      </c>
      <c r="M65" s="32">
        <v>18.841444444444438</v>
      </c>
      <c r="N65" s="32">
        <v>16.644666666666669</v>
      </c>
      <c r="O65" s="32">
        <v>5.2444444444444445</v>
      </c>
      <c r="P65" s="32">
        <v>24.763222222222222</v>
      </c>
      <c r="Q65" s="32">
        <v>24.763222222222222</v>
      </c>
      <c r="R65" s="32">
        <v>0</v>
      </c>
      <c r="S65" s="32">
        <v>65.278666666666652</v>
      </c>
      <c r="T65" s="32">
        <v>59.820999999999984</v>
      </c>
      <c r="U65" s="32">
        <v>5.4576666666666664</v>
      </c>
      <c r="V65" s="32">
        <v>0</v>
      </c>
      <c r="W65" s="32">
        <v>1.8143333333333336</v>
      </c>
      <c r="X65" s="32">
        <v>0</v>
      </c>
      <c r="Y65" s="32">
        <v>0</v>
      </c>
      <c r="Z65" s="32">
        <v>0</v>
      </c>
      <c r="AA65" s="32">
        <v>0</v>
      </c>
      <c r="AB65" s="32">
        <v>0</v>
      </c>
      <c r="AC65" s="32">
        <v>1.8143333333333336</v>
      </c>
      <c r="AD65" s="32">
        <v>0</v>
      </c>
      <c r="AE65" s="32">
        <v>0</v>
      </c>
      <c r="AF65" t="s">
        <v>47</v>
      </c>
      <c r="AG65">
        <v>6</v>
      </c>
      <c r="AH65"/>
    </row>
    <row r="66" spans="1:34" x14ac:dyDescent="0.25">
      <c r="A66" t="s">
        <v>222</v>
      </c>
      <c r="B66" t="s">
        <v>78</v>
      </c>
      <c r="C66" t="s">
        <v>146</v>
      </c>
      <c r="D66" t="s">
        <v>174</v>
      </c>
      <c r="E66" s="32">
        <v>111.9</v>
      </c>
      <c r="F66" s="32">
        <v>3.521108132260947</v>
      </c>
      <c r="G66" s="32">
        <v>3.2718170985999406</v>
      </c>
      <c r="H66" s="32">
        <v>0.99973488233541852</v>
      </c>
      <c r="I66" s="32">
        <v>0.81077946579287063</v>
      </c>
      <c r="J66" s="32">
        <v>394.012</v>
      </c>
      <c r="K66" s="32">
        <v>366.11633333333339</v>
      </c>
      <c r="L66" s="32">
        <v>111.87033333333333</v>
      </c>
      <c r="M66" s="32">
        <v>90.726222222222233</v>
      </c>
      <c r="N66" s="32">
        <v>15.721888888888889</v>
      </c>
      <c r="O66" s="32">
        <v>5.4222222222222225</v>
      </c>
      <c r="P66" s="32">
        <v>50.577111111111115</v>
      </c>
      <c r="Q66" s="32">
        <v>43.82555555555556</v>
      </c>
      <c r="R66" s="32">
        <v>6.7515555555555542</v>
      </c>
      <c r="S66" s="32">
        <v>231.56455555555559</v>
      </c>
      <c r="T66" s="32">
        <v>163.8748888888889</v>
      </c>
      <c r="U66" s="32">
        <v>42.26700000000001</v>
      </c>
      <c r="V66" s="32">
        <v>25.422666666666675</v>
      </c>
      <c r="W66" s="32">
        <v>105.91755555555557</v>
      </c>
      <c r="X66" s="32">
        <v>53.652000000000001</v>
      </c>
      <c r="Y66" s="32">
        <v>0</v>
      </c>
      <c r="Z66" s="32">
        <v>0</v>
      </c>
      <c r="AA66" s="32">
        <v>5.8727777777777774</v>
      </c>
      <c r="AB66" s="32">
        <v>0</v>
      </c>
      <c r="AC66" s="32">
        <v>46.392777777777781</v>
      </c>
      <c r="AD66" s="32">
        <v>0</v>
      </c>
      <c r="AE66" s="32">
        <v>0</v>
      </c>
      <c r="AF66" t="s">
        <v>10</v>
      </c>
      <c r="AG66">
        <v>6</v>
      </c>
      <c r="AH66"/>
    </row>
    <row r="67" spans="1:34" x14ac:dyDescent="0.25">
      <c r="A67" t="s">
        <v>222</v>
      </c>
      <c r="B67" t="s">
        <v>91</v>
      </c>
      <c r="C67" t="s">
        <v>144</v>
      </c>
      <c r="D67" t="s">
        <v>182</v>
      </c>
      <c r="E67" s="32">
        <v>68.86666666666666</v>
      </c>
      <c r="F67" s="32">
        <v>3.5233898031623103</v>
      </c>
      <c r="G67" s="32">
        <v>3.2846030977734748</v>
      </c>
      <c r="H67" s="32">
        <v>0.60620522749273986</v>
      </c>
      <c r="I67" s="32">
        <v>0.36741852210390463</v>
      </c>
      <c r="J67" s="32">
        <v>242.64411111111107</v>
      </c>
      <c r="K67" s="32">
        <v>226.19966666666662</v>
      </c>
      <c r="L67" s="32">
        <v>41.747333333333344</v>
      </c>
      <c r="M67" s="32">
        <v>25.302888888888898</v>
      </c>
      <c r="N67" s="32">
        <v>11.022222222222222</v>
      </c>
      <c r="O67" s="32">
        <v>5.4222222222222225</v>
      </c>
      <c r="P67" s="32">
        <v>30.838333333333331</v>
      </c>
      <c r="Q67" s="32">
        <v>30.838333333333331</v>
      </c>
      <c r="R67" s="32">
        <v>0</v>
      </c>
      <c r="S67" s="32">
        <v>170.0584444444444</v>
      </c>
      <c r="T67" s="32">
        <v>118.96111111111105</v>
      </c>
      <c r="U67" s="32">
        <v>32.336777777777783</v>
      </c>
      <c r="V67" s="32">
        <v>18.760555555555555</v>
      </c>
      <c r="W67" s="32">
        <v>0</v>
      </c>
      <c r="X67" s="32">
        <v>0</v>
      </c>
      <c r="Y67" s="32">
        <v>0</v>
      </c>
      <c r="Z67" s="32">
        <v>0</v>
      </c>
      <c r="AA67" s="32">
        <v>0</v>
      </c>
      <c r="AB67" s="32">
        <v>0</v>
      </c>
      <c r="AC67" s="32">
        <v>0</v>
      </c>
      <c r="AD67" s="32">
        <v>0</v>
      </c>
      <c r="AE67" s="32">
        <v>0</v>
      </c>
      <c r="AF67" t="s">
        <v>23</v>
      </c>
      <c r="AG67">
        <v>6</v>
      </c>
      <c r="AH67"/>
    </row>
    <row r="68" spans="1:34" x14ac:dyDescent="0.25">
      <c r="A68" t="s">
        <v>222</v>
      </c>
      <c r="B68" t="s">
        <v>132</v>
      </c>
      <c r="C68" t="s">
        <v>141</v>
      </c>
      <c r="D68" t="s">
        <v>183</v>
      </c>
      <c r="E68" s="32">
        <v>25.044444444444444</v>
      </c>
      <c r="F68" s="32">
        <v>5.5092102928127762</v>
      </c>
      <c r="G68" s="32">
        <v>5.0836690328305227</v>
      </c>
      <c r="H68" s="32">
        <v>1.254578527062999</v>
      </c>
      <c r="I68" s="32">
        <v>1.0561889973380654</v>
      </c>
      <c r="J68" s="32">
        <v>137.97511111111109</v>
      </c>
      <c r="K68" s="32">
        <v>127.31766666666664</v>
      </c>
      <c r="L68" s="32">
        <v>31.420222222222218</v>
      </c>
      <c r="M68" s="32">
        <v>26.451666666666661</v>
      </c>
      <c r="N68" s="32">
        <v>2.3416666666666668</v>
      </c>
      <c r="O68" s="32">
        <v>2.6268888888888893</v>
      </c>
      <c r="P68" s="32">
        <v>29.396111111111104</v>
      </c>
      <c r="Q68" s="32">
        <v>23.707222222222214</v>
      </c>
      <c r="R68" s="32">
        <v>5.6888888888888891</v>
      </c>
      <c r="S68" s="32">
        <v>77.158777777777772</v>
      </c>
      <c r="T68" s="32">
        <v>77.158777777777772</v>
      </c>
      <c r="U68" s="32">
        <v>0</v>
      </c>
      <c r="V68" s="32">
        <v>0</v>
      </c>
      <c r="W68" s="32">
        <v>13.199333333333334</v>
      </c>
      <c r="X68" s="32">
        <v>0</v>
      </c>
      <c r="Y68" s="32">
        <v>0</v>
      </c>
      <c r="Z68" s="32">
        <v>0</v>
      </c>
      <c r="AA68" s="32">
        <v>13.199333333333334</v>
      </c>
      <c r="AB68" s="32">
        <v>0</v>
      </c>
      <c r="AC68" s="32">
        <v>0</v>
      </c>
      <c r="AD68" s="32">
        <v>0</v>
      </c>
      <c r="AE68" s="32">
        <v>0</v>
      </c>
      <c r="AF68" t="s">
        <v>64</v>
      </c>
      <c r="AG68">
        <v>6</v>
      </c>
      <c r="AH68"/>
    </row>
    <row r="69" spans="1:34" x14ac:dyDescent="0.25">
      <c r="A69" t="s">
        <v>222</v>
      </c>
      <c r="B69" t="s">
        <v>77</v>
      </c>
      <c r="C69" t="s">
        <v>149</v>
      </c>
      <c r="D69" t="s">
        <v>177</v>
      </c>
      <c r="E69" s="32">
        <v>111.93333333333334</v>
      </c>
      <c r="F69" s="32">
        <v>2.992610680960889</v>
      </c>
      <c r="G69" s="32">
        <v>2.873392892594798</v>
      </c>
      <c r="H69" s="32">
        <v>0.4102928330355371</v>
      </c>
      <c r="I69" s="32">
        <v>0.29107504466944611</v>
      </c>
      <c r="J69" s="32">
        <v>334.97288888888886</v>
      </c>
      <c r="K69" s="32">
        <v>321.62844444444443</v>
      </c>
      <c r="L69" s="32">
        <v>45.925444444444452</v>
      </c>
      <c r="M69" s="32">
        <v>32.581000000000003</v>
      </c>
      <c r="N69" s="32">
        <v>7.833333333333333</v>
      </c>
      <c r="O69" s="32">
        <v>5.5111111111111111</v>
      </c>
      <c r="P69" s="32">
        <v>90.220222222222205</v>
      </c>
      <c r="Q69" s="32">
        <v>90.220222222222205</v>
      </c>
      <c r="R69" s="32">
        <v>0</v>
      </c>
      <c r="S69" s="32">
        <v>198.82722222222219</v>
      </c>
      <c r="T69" s="32">
        <v>106.38099999999999</v>
      </c>
      <c r="U69" s="32">
        <v>87.019888888888858</v>
      </c>
      <c r="V69" s="32">
        <v>5.4263333333333348</v>
      </c>
      <c r="W69" s="32">
        <v>2.0777777777777779</v>
      </c>
      <c r="X69" s="32">
        <v>0</v>
      </c>
      <c r="Y69" s="32">
        <v>2.0777777777777779</v>
      </c>
      <c r="Z69" s="32">
        <v>0</v>
      </c>
      <c r="AA69" s="32">
        <v>0</v>
      </c>
      <c r="AB69" s="32">
        <v>0</v>
      </c>
      <c r="AC69" s="32">
        <v>0</v>
      </c>
      <c r="AD69" s="32">
        <v>0</v>
      </c>
      <c r="AE69" s="32">
        <v>0</v>
      </c>
      <c r="AF69" t="s">
        <v>9</v>
      </c>
      <c r="AG69">
        <v>6</v>
      </c>
      <c r="AH69"/>
    </row>
    <row r="70" spans="1:34" x14ac:dyDescent="0.25">
      <c r="AH70"/>
    </row>
    <row r="71" spans="1:34" x14ac:dyDescent="0.25">
      <c r="AH71"/>
    </row>
    <row r="72" spans="1:34" x14ac:dyDescent="0.25">
      <c r="AH72"/>
    </row>
    <row r="73" spans="1:34" x14ac:dyDescent="0.25">
      <c r="AH73"/>
    </row>
    <row r="74" spans="1:34" x14ac:dyDescent="0.25">
      <c r="AH74"/>
    </row>
    <row r="75" spans="1:34" x14ac:dyDescent="0.25">
      <c r="AH75"/>
    </row>
    <row r="76" spans="1:34" x14ac:dyDescent="0.25">
      <c r="AH76"/>
    </row>
    <row r="77" spans="1:34" x14ac:dyDescent="0.25">
      <c r="AH77"/>
    </row>
    <row r="78" spans="1:34" x14ac:dyDescent="0.25">
      <c r="AH78"/>
    </row>
    <row r="79" spans="1:34" x14ac:dyDescent="0.25">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8" spans="34:34" x14ac:dyDescent="0.25">
      <c r="AH3368"/>
    </row>
  </sheetData>
  <pageMargins left="0.7" right="0.7" top="0.75" bottom="0.75" header="0.3" footer="0.3"/>
  <pageSetup orientation="portrait" horizontalDpi="1200" verticalDpi="1200" r:id="rId1"/>
  <ignoredErrors>
    <ignoredError sqref="AF2:AF6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68"/>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248</v>
      </c>
      <c r="B1" s="29" t="s">
        <v>315</v>
      </c>
      <c r="C1" s="29" t="s">
        <v>316</v>
      </c>
      <c r="D1" s="29" t="s">
        <v>288</v>
      </c>
      <c r="E1" s="29" t="s">
        <v>289</v>
      </c>
      <c r="F1" s="29" t="s">
        <v>292</v>
      </c>
      <c r="G1" s="29" t="s">
        <v>319</v>
      </c>
      <c r="H1" s="35" t="s">
        <v>320</v>
      </c>
      <c r="I1" s="29" t="s">
        <v>293</v>
      </c>
      <c r="J1" s="29" t="s">
        <v>321</v>
      </c>
      <c r="K1" s="35" t="s">
        <v>322</v>
      </c>
      <c r="L1" s="29" t="s">
        <v>294</v>
      </c>
      <c r="M1" s="29" t="s">
        <v>323</v>
      </c>
      <c r="N1" s="35" t="s">
        <v>324</v>
      </c>
      <c r="O1" s="29" t="s">
        <v>295</v>
      </c>
      <c r="P1" s="29" t="s">
        <v>306</v>
      </c>
      <c r="Q1" s="36" t="s">
        <v>325</v>
      </c>
      <c r="R1" s="29" t="s">
        <v>296</v>
      </c>
      <c r="S1" s="29" t="s">
        <v>307</v>
      </c>
      <c r="T1" s="35" t="s">
        <v>326</v>
      </c>
      <c r="U1" s="29" t="s">
        <v>297</v>
      </c>
      <c r="V1" s="29" t="s">
        <v>308</v>
      </c>
      <c r="W1" s="35" t="s">
        <v>327</v>
      </c>
      <c r="X1" s="29" t="s">
        <v>298</v>
      </c>
      <c r="Y1" s="29" t="s">
        <v>309</v>
      </c>
      <c r="Z1" s="35" t="s">
        <v>332</v>
      </c>
      <c r="AA1" s="29" t="s">
        <v>300</v>
      </c>
      <c r="AB1" s="29" t="s">
        <v>310</v>
      </c>
      <c r="AC1" s="35" t="s">
        <v>331</v>
      </c>
      <c r="AD1" s="29" t="s">
        <v>302</v>
      </c>
      <c r="AE1" s="29" t="s">
        <v>311</v>
      </c>
      <c r="AF1" s="35" t="s">
        <v>329</v>
      </c>
      <c r="AG1" s="29" t="s">
        <v>303</v>
      </c>
      <c r="AH1" s="29" t="s">
        <v>312</v>
      </c>
      <c r="AI1" s="35" t="s">
        <v>330</v>
      </c>
      <c r="AJ1" s="29" t="s">
        <v>304</v>
      </c>
      <c r="AK1" s="29" t="s">
        <v>313</v>
      </c>
      <c r="AL1" s="35" t="s">
        <v>333</v>
      </c>
      <c r="AM1" s="29" t="s">
        <v>314</v>
      </c>
      <c r="AN1" s="31" t="s">
        <v>242</v>
      </c>
    </row>
    <row r="2" spans="1:51" x14ac:dyDescent="0.25">
      <c r="A2" t="s">
        <v>222</v>
      </c>
      <c r="B2" t="s">
        <v>121</v>
      </c>
      <c r="C2" t="s">
        <v>146</v>
      </c>
      <c r="D2" t="s">
        <v>174</v>
      </c>
      <c r="E2" s="32">
        <v>41.266666666666666</v>
      </c>
      <c r="F2" s="32">
        <v>169.76955555555554</v>
      </c>
      <c r="G2" s="32">
        <v>0</v>
      </c>
      <c r="H2" s="37">
        <v>0</v>
      </c>
      <c r="I2" s="32">
        <v>146.62844444444443</v>
      </c>
      <c r="J2" s="32">
        <v>0</v>
      </c>
      <c r="K2" s="37">
        <v>0</v>
      </c>
      <c r="L2" s="32">
        <v>23.115555555555556</v>
      </c>
      <c r="M2" s="32">
        <v>0</v>
      </c>
      <c r="N2" s="37">
        <v>0</v>
      </c>
      <c r="O2" s="32">
        <v>15.062444444444443</v>
      </c>
      <c r="P2" s="32">
        <v>0</v>
      </c>
      <c r="Q2" s="37">
        <v>0</v>
      </c>
      <c r="R2" s="32">
        <v>7.5197777777777786</v>
      </c>
      <c r="S2" s="32">
        <v>0</v>
      </c>
      <c r="T2" s="37">
        <v>0</v>
      </c>
      <c r="U2" s="32">
        <v>0.53333333333333333</v>
      </c>
      <c r="V2" s="32">
        <v>0</v>
      </c>
      <c r="W2" s="37">
        <v>0</v>
      </c>
      <c r="X2" s="32">
        <v>23.935111111111119</v>
      </c>
      <c r="Y2" s="32">
        <v>0</v>
      </c>
      <c r="Z2" s="37">
        <v>0</v>
      </c>
      <c r="AA2" s="32">
        <v>15.088000000000003</v>
      </c>
      <c r="AB2" s="32">
        <v>0</v>
      </c>
      <c r="AC2" s="37">
        <v>0</v>
      </c>
      <c r="AD2" s="32">
        <v>107.63088888888888</v>
      </c>
      <c r="AE2" s="32">
        <v>0</v>
      </c>
      <c r="AF2" s="37">
        <v>0</v>
      </c>
      <c r="AG2" s="32">
        <v>0</v>
      </c>
      <c r="AH2" s="32">
        <v>0</v>
      </c>
      <c r="AI2" s="37" t="s">
        <v>328</v>
      </c>
      <c r="AJ2" s="32">
        <v>0</v>
      </c>
      <c r="AK2" s="32">
        <v>0</v>
      </c>
      <c r="AL2" s="37" t="s">
        <v>328</v>
      </c>
      <c r="AM2" t="s">
        <v>53</v>
      </c>
      <c r="AN2" s="34">
        <v>6</v>
      </c>
      <c r="AX2"/>
      <c r="AY2"/>
    </row>
    <row r="3" spans="1:51" x14ac:dyDescent="0.25">
      <c r="A3" t="s">
        <v>222</v>
      </c>
      <c r="B3" t="s">
        <v>95</v>
      </c>
      <c r="C3" t="s">
        <v>146</v>
      </c>
      <c r="D3" t="s">
        <v>174</v>
      </c>
      <c r="E3" s="32">
        <v>120.38888888888889</v>
      </c>
      <c r="F3" s="32">
        <v>462.85355555555549</v>
      </c>
      <c r="G3" s="32">
        <v>103.85866666666668</v>
      </c>
      <c r="H3" s="37">
        <v>0.22438774731244493</v>
      </c>
      <c r="I3" s="32">
        <v>432.48522222222215</v>
      </c>
      <c r="J3" s="32">
        <v>103.85866666666668</v>
      </c>
      <c r="K3" s="37">
        <v>0.24014385077255054</v>
      </c>
      <c r="L3" s="32">
        <v>115.76899999999998</v>
      </c>
      <c r="M3" s="32">
        <v>27.641777777777769</v>
      </c>
      <c r="N3" s="37">
        <v>0.23876666273162742</v>
      </c>
      <c r="O3" s="32">
        <v>90.887888888888881</v>
      </c>
      <c r="P3" s="32">
        <v>27.641777777777769</v>
      </c>
      <c r="Q3" s="37">
        <v>0.3041304855432394</v>
      </c>
      <c r="R3" s="32">
        <v>19.636666666666663</v>
      </c>
      <c r="S3" s="32">
        <v>0</v>
      </c>
      <c r="T3" s="37">
        <v>0</v>
      </c>
      <c r="U3" s="32">
        <v>5.2444444444444445</v>
      </c>
      <c r="V3" s="32">
        <v>0</v>
      </c>
      <c r="W3" s="37">
        <v>0</v>
      </c>
      <c r="X3" s="32">
        <v>71.03066666666669</v>
      </c>
      <c r="Y3" s="32">
        <v>5.5076666666666654</v>
      </c>
      <c r="Z3" s="37">
        <v>7.7539278809152817E-2</v>
      </c>
      <c r="AA3" s="32">
        <v>5.487222222222222</v>
      </c>
      <c r="AB3" s="32">
        <v>0</v>
      </c>
      <c r="AC3" s="37">
        <v>0</v>
      </c>
      <c r="AD3" s="32">
        <v>237.00055555555554</v>
      </c>
      <c r="AE3" s="32">
        <v>70.370333333333349</v>
      </c>
      <c r="AF3" s="37">
        <v>0.29692054167711757</v>
      </c>
      <c r="AG3" s="32">
        <v>10.262555555555553</v>
      </c>
      <c r="AH3" s="32">
        <v>0</v>
      </c>
      <c r="AI3" s="37">
        <v>0</v>
      </c>
      <c r="AJ3" s="32">
        <v>23.303555555555551</v>
      </c>
      <c r="AK3" s="32">
        <v>0.33888888888888885</v>
      </c>
      <c r="AL3" s="37">
        <v>1.4542368355806459E-2</v>
      </c>
      <c r="AM3" t="s">
        <v>27</v>
      </c>
      <c r="AN3" s="34">
        <v>6</v>
      </c>
      <c r="AX3"/>
      <c r="AY3"/>
    </row>
    <row r="4" spans="1:51" x14ac:dyDescent="0.25">
      <c r="A4" t="s">
        <v>222</v>
      </c>
      <c r="B4" t="s">
        <v>127</v>
      </c>
      <c r="C4" t="s">
        <v>136</v>
      </c>
      <c r="D4" t="s">
        <v>189</v>
      </c>
      <c r="E4" s="32">
        <v>30.922222222222221</v>
      </c>
      <c r="F4" s="32">
        <v>150.54822222222222</v>
      </c>
      <c r="G4" s="32">
        <v>9.4645555555555543</v>
      </c>
      <c r="H4" s="37">
        <v>6.2867268811617388E-2</v>
      </c>
      <c r="I4" s="32">
        <v>144.51633333333334</v>
      </c>
      <c r="J4" s="32">
        <v>9.4645555555555543</v>
      </c>
      <c r="K4" s="37">
        <v>6.5491251661672994E-2</v>
      </c>
      <c r="L4" s="32">
        <v>15.77211111111111</v>
      </c>
      <c r="M4" s="32">
        <v>0</v>
      </c>
      <c r="N4" s="37">
        <v>0</v>
      </c>
      <c r="O4" s="32">
        <v>9.7402222222222203</v>
      </c>
      <c r="P4" s="32">
        <v>0</v>
      </c>
      <c r="Q4" s="37">
        <v>0</v>
      </c>
      <c r="R4" s="32">
        <v>6.03188888888889</v>
      </c>
      <c r="S4" s="32">
        <v>0</v>
      </c>
      <c r="T4" s="37">
        <v>0</v>
      </c>
      <c r="U4" s="32">
        <v>0</v>
      </c>
      <c r="V4" s="32">
        <v>0</v>
      </c>
      <c r="W4" s="37" t="s">
        <v>328</v>
      </c>
      <c r="X4" s="32">
        <v>32.569888888888897</v>
      </c>
      <c r="Y4" s="32">
        <v>6.2666666666666666</v>
      </c>
      <c r="Z4" s="37">
        <v>0.19240675606985316</v>
      </c>
      <c r="AA4" s="32">
        <v>0</v>
      </c>
      <c r="AB4" s="32">
        <v>0</v>
      </c>
      <c r="AC4" s="37" t="s">
        <v>328</v>
      </c>
      <c r="AD4" s="32">
        <v>102.20622222222222</v>
      </c>
      <c r="AE4" s="32">
        <v>3.1978888888888881</v>
      </c>
      <c r="AF4" s="37">
        <v>3.1288592997164764E-2</v>
      </c>
      <c r="AG4" s="32">
        <v>0</v>
      </c>
      <c r="AH4" s="32">
        <v>0</v>
      </c>
      <c r="AI4" s="37" t="s">
        <v>328</v>
      </c>
      <c r="AJ4" s="32">
        <v>0</v>
      </c>
      <c r="AK4" s="32">
        <v>0</v>
      </c>
      <c r="AL4" s="37" t="s">
        <v>328</v>
      </c>
      <c r="AM4" t="s">
        <v>59</v>
      </c>
      <c r="AN4" s="34">
        <v>6</v>
      </c>
      <c r="AX4"/>
      <c r="AY4"/>
    </row>
    <row r="5" spans="1:51" x14ac:dyDescent="0.25">
      <c r="A5" t="s">
        <v>222</v>
      </c>
      <c r="B5" t="s">
        <v>123</v>
      </c>
      <c r="C5" t="s">
        <v>146</v>
      </c>
      <c r="D5" t="s">
        <v>174</v>
      </c>
      <c r="E5" s="32">
        <v>56.68888888888889</v>
      </c>
      <c r="F5" s="32">
        <v>226.87444444444444</v>
      </c>
      <c r="G5" s="32">
        <v>21.091111111111111</v>
      </c>
      <c r="H5" s="37">
        <v>9.2963802788620237E-2</v>
      </c>
      <c r="I5" s="32">
        <v>207.84666666666666</v>
      </c>
      <c r="J5" s="32">
        <v>21.091111111111111</v>
      </c>
      <c r="K5" s="37">
        <v>0.10147437747912456</v>
      </c>
      <c r="L5" s="32">
        <v>64.302777777777777</v>
      </c>
      <c r="M5" s="32">
        <v>16.147222222222222</v>
      </c>
      <c r="N5" s="37">
        <v>0.25111235906518642</v>
      </c>
      <c r="O5" s="32">
        <v>45.274999999999999</v>
      </c>
      <c r="P5" s="32">
        <v>16.147222222222222</v>
      </c>
      <c r="Q5" s="37">
        <v>0.35664764709491381</v>
      </c>
      <c r="R5" s="32">
        <v>13.96111111111111</v>
      </c>
      <c r="S5" s="32">
        <v>0</v>
      </c>
      <c r="T5" s="37">
        <v>0</v>
      </c>
      <c r="U5" s="32">
        <v>5.0666666666666664</v>
      </c>
      <c r="V5" s="32">
        <v>0</v>
      </c>
      <c r="W5" s="37">
        <v>0</v>
      </c>
      <c r="X5" s="32">
        <v>9.5549999999999997</v>
      </c>
      <c r="Y5" s="32">
        <v>0.96611111111111114</v>
      </c>
      <c r="Z5" s="37">
        <v>0.10111052968195826</v>
      </c>
      <c r="AA5" s="32">
        <v>0</v>
      </c>
      <c r="AB5" s="32">
        <v>0</v>
      </c>
      <c r="AC5" s="37" t="s">
        <v>328</v>
      </c>
      <c r="AD5" s="32">
        <v>124.66666666666667</v>
      </c>
      <c r="AE5" s="32">
        <v>3.9777777777777779</v>
      </c>
      <c r="AF5" s="37">
        <v>3.1907308377896612E-2</v>
      </c>
      <c r="AG5" s="32">
        <v>4.0972222222222223</v>
      </c>
      <c r="AH5" s="32">
        <v>0</v>
      </c>
      <c r="AI5" s="37">
        <v>0</v>
      </c>
      <c r="AJ5" s="32">
        <v>24.252777777777776</v>
      </c>
      <c r="AK5" s="32">
        <v>0</v>
      </c>
      <c r="AL5" s="37">
        <v>0</v>
      </c>
      <c r="AM5" t="s">
        <v>55</v>
      </c>
      <c r="AN5" s="34">
        <v>6</v>
      </c>
      <c r="AX5"/>
      <c r="AY5"/>
    </row>
    <row r="6" spans="1:51" x14ac:dyDescent="0.25">
      <c r="A6" t="s">
        <v>222</v>
      </c>
      <c r="B6" t="s">
        <v>97</v>
      </c>
      <c r="C6" t="s">
        <v>157</v>
      </c>
      <c r="D6" t="s">
        <v>183</v>
      </c>
      <c r="E6" s="32">
        <v>76.86666666666666</v>
      </c>
      <c r="F6" s="32">
        <v>272.22188888888888</v>
      </c>
      <c r="G6" s="32">
        <v>5.35</v>
      </c>
      <c r="H6" s="37">
        <v>1.9653085289492191E-2</v>
      </c>
      <c r="I6" s="32">
        <v>257.06944444444446</v>
      </c>
      <c r="J6" s="32">
        <v>1.9833333333333334</v>
      </c>
      <c r="K6" s="37">
        <v>7.7151655951158893E-3</v>
      </c>
      <c r="L6" s="32">
        <v>50.971000000000004</v>
      </c>
      <c r="M6" s="32">
        <v>5.35</v>
      </c>
      <c r="N6" s="37">
        <v>0.10496164485687939</v>
      </c>
      <c r="O6" s="32">
        <v>36.44122222222223</v>
      </c>
      <c r="P6" s="32">
        <v>1.9833333333333334</v>
      </c>
      <c r="Q6" s="37">
        <v>5.4425543721853445E-2</v>
      </c>
      <c r="R6" s="32">
        <v>6.5520000000000005</v>
      </c>
      <c r="S6" s="32">
        <v>3.3666666666666667</v>
      </c>
      <c r="T6" s="37">
        <v>0.51383801383801375</v>
      </c>
      <c r="U6" s="32">
        <v>7.9777777777777779</v>
      </c>
      <c r="V6" s="32">
        <v>0</v>
      </c>
      <c r="W6" s="37">
        <v>0</v>
      </c>
      <c r="X6" s="32">
        <v>45.492222222222217</v>
      </c>
      <c r="Y6" s="32">
        <v>0</v>
      </c>
      <c r="Z6" s="37">
        <v>0</v>
      </c>
      <c r="AA6" s="32">
        <v>0.6226666666666667</v>
      </c>
      <c r="AB6" s="32">
        <v>0</v>
      </c>
      <c r="AC6" s="37">
        <v>0</v>
      </c>
      <c r="AD6" s="32">
        <v>124.39533333333331</v>
      </c>
      <c r="AE6" s="32">
        <v>0</v>
      </c>
      <c r="AF6" s="37">
        <v>0</v>
      </c>
      <c r="AG6" s="32">
        <v>44.368666666666677</v>
      </c>
      <c r="AH6" s="32">
        <v>0</v>
      </c>
      <c r="AI6" s="37">
        <v>0</v>
      </c>
      <c r="AJ6" s="32">
        <v>6.3719999999999999</v>
      </c>
      <c r="AK6" s="32">
        <v>0</v>
      </c>
      <c r="AL6" s="37">
        <v>0</v>
      </c>
      <c r="AM6" t="s">
        <v>29</v>
      </c>
      <c r="AN6" s="34">
        <v>6</v>
      </c>
      <c r="AX6"/>
      <c r="AY6"/>
    </row>
    <row r="7" spans="1:51" x14ac:dyDescent="0.25">
      <c r="A7" t="s">
        <v>222</v>
      </c>
      <c r="B7" t="s">
        <v>124</v>
      </c>
      <c r="C7" t="s">
        <v>146</v>
      </c>
      <c r="D7" t="s">
        <v>174</v>
      </c>
      <c r="E7" s="32">
        <v>129.84444444444443</v>
      </c>
      <c r="F7" s="32">
        <v>379.24766666666665</v>
      </c>
      <c r="G7" s="32">
        <v>130.3438888888889</v>
      </c>
      <c r="H7" s="37">
        <v>0.34369068117023505</v>
      </c>
      <c r="I7" s="32">
        <v>368.97611111111109</v>
      </c>
      <c r="J7" s="32">
        <v>130.3438888888889</v>
      </c>
      <c r="K7" s="37">
        <v>0.35325834102478787</v>
      </c>
      <c r="L7" s="32">
        <v>74.818666666666658</v>
      </c>
      <c r="M7" s="32">
        <v>31.182000000000013</v>
      </c>
      <c r="N7" s="37">
        <v>0.41676765156645423</v>
      </c>
      <c r="O7" s="32">
        <v>65.649999999999991</v>
      </c>
      <c r="P7" s="32">
        <v>31.182000000000013</v>
      </c>
      <c r="Q7" s="37">
        <v>0.47497334348819525</v>
      </c>
      <c r="R7" s="32">
        <v>2.0258888888888889</v>
      </c>
      <c r="S7" s="32">
        <v>0</v>
      </c>
      <c r="T7" s="37">
        <v>0</v>
      </c>
      <c r="U7" s="32">
        <v>7.142777777777777</v>
      </c>
      <c r="V7" s="32">
        <v>0</v>
      </c>
      <c r="W7" s="37">
        <v>0</v>
      </c>
      <c r="X7" s="32">
        <v>68.654888888888891</v>
      </c>
      <c r="Y7" s="32">
        <v>14.595666666666661</v>
      </c>
      <c r="Z7" s="37">
        <v>0.21259471689318871</v>
      </c>
      <c r="AA7" s="32">
        <v>1.102888888888889</v>
      </c>
      <c r="AB7" s="32">
        <v>0</v>
      </c>
      <c r="AC7" s="37">
        <v>0</v>
      </c>
      <c r="AD7" s="32">
        <v>196.66744444444444</v>
      </c>
      <c r="AE7" s="32">
        <v>84.566222222222208</v>
      </c>
      <c r="AF7" s="37">
        <v>0.42999603956368526</v>
      </c>
      <c r="AG7" s="32">
        <v>22.192444444444462</v>
      </c>
      <c r="AH7" s="32">
        <v>0</v>
      </c>
      <c r="AI7" s="37">
        <v>0</v>
      </c>
      <c r="AJ7" s="32">
        <v>15.811333333333335</v>
      </c>
      <c r="AK7" s="32">
        <v>0</v>
      </c>
      <c r="AL7" s="37">
        <v>0</v>
      </c>
      <c r="AM7" t="s">
        <v>56</v>
      </c>
      <c r="AN7" s="34">
        <v>6</v>
      </c>
      <c r="AX7"/>
      <c r="AY7"/>
    </row>
    <row r="8" spans="1:51" x14ac:dyDescent="0.25">
      <c r="A8" t="s">
        <v>222</v>
      </c>
      <c r="B8" t="s">
        <v>94</v>
      </c>
      <c r="C8" t="s">
        <v>155</v>
      </c>
      <c r="D8" t="s">
        <v>184</v>
      </c>
      <c r="E8" s="32">
        <v>96.677777777777777</v>
      </c>
      <c r="F8" s="32">
        <v>301.43466666666666</v>
      </c>
      <c r="G8" s="32">
        <v>18.009111111111103</v>
      </c>
      <c r="H8" s="37">
        <v>5.9744658138561051E-2</v>
      </c>
      <c r="I8" s="32">
        <v>280.81633333333332</v>
      </c>
      <c r="J8" s="32">
        <v>18.009111111111103</v>
      </c>
      <c r="K8" s="37">
        <v>6.4131280746173733E-2</v>
      </c>
      <c r="L8" s="32">
        <v>56.007888888888893</v>
      </c>
      <c r="M8" s="32">
        <v>0</v>
      </c>
      <c r="N8" s="37">
        <v>0</v>
      </c>
      <c r="O8" s="32">
        <v>40.806555555555555</v>
      </c>
      <c r="P8" s="32">
        <v>0</v>
      </c>
      <c r="Q8" s="37">
        <v>0</v>
      </c>
      <c r="R8" s="32">
        <v>9.5124444444444443</v>
      </c>
      <c r="S8" s="32">
        <v>0</v>
      </c>
      <c r="T8" s="37">
        <v>0</v>
      </c>
      <c r="U8" s="32">
        <v>5.6888888888888891</v>
      </c>
      <c r="V8" s="32">
        <v>0</v>
      </c>
      <c r="W8" s="37">
        <v>0</v>
      </c>
      <c r="X8" s="32">
        <v>30.1921111111111</v>
      </c>
      <c r="Y8" s="32">
        <v>5.6088888888888881</v>
      </c>
      <c r="Z8" s="37">
        <v>0.18577332562957952</v>
      </c>
      <c r="AA8" s="32">
        <v>5.4170000000000007</v>
      </c>
      <c r="AB8" s="32">
        <v>0</v>
      </c>
      <c r="AC8" s="37">
        <v>0</v>
      </c>
      <c r="AD8" s="32">
        <v>160.17422222222226</v>
      </c>
      <c r="AE8" s="32">
        <v>12.400222222222217</v>
      </c>
      <c r="AF8" s="37">
        <v>7.7417090279473411E-2</v>
      </c>
      <c r="AG8" s="32">
        <v>33.646666666666654</v>
      </c>
      <c r="AH8" s="32">
        <v>0</v>
      </c>
      <c r="AI8" s="37">
        <v>0</v>
      </c>
      <c r="AJ8" s="32">
        <v>15.996777777777773</v>
      </c>
      <c r="AK8" s="32">
        <v>0</v>
      </c>
      <c r="AL8" s="37">
        <v>0</v>
      </c>
      <c r="AM8" t="s">
        <v>26</v>
      </c>
      <c r="AN8" s="34">
        <v>6</v>
      </c>
      <c r="AX8"/>
      <c r="AY8"/>
    </row>
    <row r="9" spans="1:51" x14ac:dyDescent="0.25">
      <c r="A9" t="s">
        <v>222</v>
      </c>
      <c r="B9" t="s">
        <v>92</v>
      </c>
      <c r="C9" t="s">
        <v>140</v>
      </c>
      <c r="D9" t="s">
        <v>183</v>
      </c>
      <c r="E9" s="32">
        <v>70.555555555555557</v>
      </c>
      <c r="F9" s="32">
        <v>194.44088888888885</v>
      </c>
      <c r="G9" s="32">
        <v>17.918333333333337</v>
      </c>
      <c r="H9" s="37">
        <v>9.2153113656935473E-2</v>
      </c>
      <c r="I9" s="32">
        <v>186.29677777777775</v>
      </c>
      <c r="J9" s="32">
        <v>17.918333333333337</v>
      </c>
      <c r="K9" s="37">
        <v>9.6181659967876851E-2</v>
      </c>
      <c r="L9" s="32">
        <v>34.366111111111103</v>
      </c>
      <c r="M9" s="32">
        <v>0</v>
      </c>
      <c r="N9" s="37">
        <v>0</v>
      </c>
      <c r="O9" s="32">
        <v>26.837222222222216</v>
      </c>
      <c r="P9" s="32">
        <v>0</v>
      </c>
      <c r="Q9" s="37">
        <v>0</v>
      </c>
      <c r="R9" s="32">
        <v>4.195555555555555</v>
      </c>
      <c r="S9" s="32">
        <v>0</v>
      </c>
      <c r="T9" s="37">
        <v>0</v>
      </c>
      <c r="U9" s="32">
        <v>3.3333333333333335</v>
      </c>
      <c r="V9" s="32">
        <v>0</v>
      </c>
      <c r="W9" s="37">
        <v>0</v>
      </c>
      <c r="X9" s="32">
        <v>22.261333333333333</v>
      </c>
      <c r="Y9" s="32">
        <v>0</v>
      </c>
      <c r="Z9" s="37">
        <v>0</v>
      </c>
      <c r="AA9" s="32">
        <v>0.61522222222222211</v>
      </c>
      <c r="AB9" s="32">
        <v>0</v>
      </c>
      <c r="AC9" s="37">
        <v>0</v>
      </c>
      <c r="AD9" s="32">
        <v>111.18355555555551</v>
      </c>
      <c r="AE9" s="32">
        <v>17.918333333333337</v>
      </c>
      <c r="AF9" s="37">
        <v>0.16115992372972832</v>
      </c>
      <c r="AG9" s="32">
        <v>20.831333333333333</v>
      </c>
      <c r="AH9" s="32">
        <v>0</v>
      </c>
      <c r="AI9" s="37">
        <v>0</v>
      </c>
      <c r="AJ9" s="32">
        <v>5.1833333333333336</v>
      </c>
      <c r="AK9" s="32">
        <v>0</v>
      </c>
      <c r="AL9" s="37">
        <v>0</v>
      </c>
      <c r="AM9" t="s">
        <v>24</v>
      </c>
      <c r="AN9" s="34">
        <v>6</v>
      </c>
      <c r="AX9"/>
      <c r="AY9"/>
    </row>
    <row r="10" spans="1:51" x14ac:dyDescent="0.25">
      <c r="A10" t="s">
        <v>222</v>
      </c>
      <c r="B10" t="s">
        <v>76</v>
      </c>
      <c r="C10" t="s">
        <v>148</v>
      </c>
      <c r="D10" t="s">
        <v>176</v>
      </c>
      <c r="E10" s="32">
        <v>49.911111111111111</v>
      </c>
      <c r="F10" s="32">
        <v>182.15477777777778</v>
      </c>
      <c r="G10" s="32">
        <v>24.977777777777778</v>
      </c>
      <c r="H10" s="37">
        <v>0.13712392330576012</v>
      </c>
      <c r="I10" s="32">
        <v>151.97655555555556</v>
      </c>
      <c r="J10" s="32">
        <v>20.088888888888889</v>
      </c>
      <c r="K10" s="37">
        <v>0.13218413073946347</v>
      </c>
      <c r="L10" s="32">
        <v>6.899</v>
      </c>
      <c r="M10" s="32">
        <v>4.8888888888888893</v>
      </c>
      <c r="N10" s="37">
        <v>0.70863732263935197</v>
      </c>
      <c r="O10" s="32">
        <v>2.0101111111111107</v>
      </c>
      <c r="P10" s="32">
        <v>0</v>
      </c>
      <c r="Q10" s="37">
        <v>0</v>
      </c>
      <c r="R10" s="32">
        <v>0</v>
      </c>
      <c r="S10" s="32">
        <v>0</v>
      </c>
      <c r="T10" s="37" t="s">
        <v>328</v>
      </c>
      <c r="U10" s="32">
        <v>4.8888888888888893</v>
      </c>
      <c r="V10" s="32">
        <v>4.8888888888888893</v>
      </c>
      <c r="W10" s="37">
        <v>1</v>
      </c>
      <c r="X10" s="32">
        <v>45.782777777777774</v>
      </c>
      <c r="Y10" s="32">
        <v>13.316666666666666</v>
      </c>
      <c r="Z10" s="37">
        <v>0.29086628887621502</v>
      </c>
      <c r="AA10" s="32">
        <v>25.289333333333325</v>
      </c>
      <c r="AB10" s="32">
        <v>0</v>
      </c>
      <c r="AC10" s="37">
        <v>0</v>
      </c>
      <c r="AD10" s="32">
        <v>87.351888888888908</v>
      </c>
      <c r="AE10" s="32">
        <v>6.7722222222222221</v>
      </c>
      <c r="AF10" s="37">
        <v>7.7528057015875743E-2</v>
      </c>
      <c r="AG10" s="32">
        <v>0</v>
      </c>
      <c r="AH10" s="32">
        <v>0</v>
      </c>
      <c r="AI10" s="37" t="s">
        <v>328</v>
      </c>
      <c r="AJ10" s="32">
        <v>16.831777777777781</v>
      </c>
      <c r="AK10" s="32">
        <v>0</v>
      </c>
      <c r="AL10" s="37">
        <v>0</v>
      </c>
      <c r="AM10" t="s">
        <v>8</v>
      </c>
      <c r="AN10" s="34">
        <v>6</v>
      </c>
      <c r="AX10"/>
      <c r="AY10"/>
    </row>
    <row r="11" spans="1:51" x14ac:dyDescent="0.25">
      <c r="A11" t="s">
        <v>222</v>
      </c>
      <c r="B11" t="s">
        <v>83</v>
      </c>
      <c r="C11" t="s">
        <v>146</v>
      </c>
      <c r="D11" t="s">
        <v>174</v>
      </c>
      <c r="E11" s="32">
        <v>60.788888888888891</v>
      </c>
      <c r="F11" s="32">
        <v>262.48655555555553</v>
      </c>
      <c r="G11" s="32">
        <v>60.904333333333334</v>
      </c>
      <c r="H11" s="37">
        <v>0.232028391718687</v>
      </c>
      <c r="I11" s="32">
        <v>239.50444444444443</v>
      </c>
      <c r="J11" s="32">
        <v>60.904333333333334</v>
      </c>
      <c r="K11" s="37">
        <v>0.25429312376481067</v>
      </c>
      <c r="L11" s="32">
        <v>43.759888888888888</v>
      </c>
      <c r="M11" s="32">
        <v>17.176666666666669</v>
      </c>
      <c r="N11" s="37">
        <v>0.39252080164737374</v>
      </c>
      <c r="O11" s="32">
        <v>34.828444444444443</v>
      </c>
      <c r="P11" s="32">
        <v>17.176666666666669</v>
      </c>
      <c r="Q11" s="37">
        <v>0.49317926598948508</v>
      </c>
      <c r="R11" s="32">
        <v>3.6869999999999994</v>
      </c>
      <c r="S11" s="32">
        <v>0</v>
      </c>
      <c r="T11" s="37">
        <v>0</v>
      </c>
      <c r="U11" s="32">
        <v>5.2444444444444445</v>
      </c>
      <c r="V11" s="32">
        <v>0</v>
      </c>
      <c r="W11" s="37">
        <v>0</v>
      </c>
      <c r="X11" s="32">
        <v>46.216888888888882</v>
      </c>
      <c r="Y11" s="32">
        <v>19.319777777777784</v>
      </c>
      <c r="Z11" s="37">
        <v>0.41802419509943473</v>
      </c>
      <c r="AA11" s="32">
        <v>14.050666666666666</v>
      </c>
      <c r="AB11" s="32">
        <v>0</v>
      </c>
      <c r="AC11" s="37">
        <v>0</v>
      </c>
      <c r="AD11" s="32">
        <v>153.03033333333332</v>
      </c>
      <c r="AE11" s="32">
        <v>24.407888888888884</v>
      </c>
      <c r="AF11" s="37">
        <v>0.15949706412599388</v>
      </c>
      <c r="AG11" s="32">
        <v>1.5115555555555558</v>
      </c>
      <c r="AH11" s="32">
        <v>0</v>
      </c>
      <c r="AI11" s="37">
        <v>0</v>
      </c>
      <c r="AJ11" s="32">
        <v>3.9172222222222213</v>
      </c>
      <c r="AK11" s="32">
        <v>0</v>
      </c>
      <c r="AL11" s="37">
        <v>0</v>
      </c>
      <c r="AM11" t="s">
        <v>15</v>
      </c>
      <c r="AN11" s="34">
        <v>6</v>
      </c>
      <c r="AX11"/>
      <c r="AY11"/>
    </row>
    <row r="12" spans="1:51" x14ac:dyDescent="0.25">
      <c r="A12" t="s">
        <v>222</v>
      </c>
      <c r="B12" t="s">
        <v>79</v>
      </c>
      <c r="C12" t="s">
        <v>150</v>
      </c>
      <c r="D12" t="s">
        <v>170</v>
      </c>
      <c r="E12" s="32">
        <v>70.944444444444443</v>
      </c>
      <c r="F12" s="32">
        <v>201.44000000000003</v>
      </c>
      <c r="G12" s="32">
        <v>94.438888888888883</v>
      </c>
      <c r="H12" s="37">
        <v>0.46881894801870966</v>
      </c>
      <c r="I12" s="32">
        <v>179.96800000000005</v>
      </c>
      <c r="J12" s="32">
        <v>92.066666666666663</v>
      </c>
      <c r="K12" s="37">
        <v>0.51157242769084854</v>
      </c>
      <c r="L12" s="32">
        <v>66.924333333333337</v>
      </c>
      <c r="M12" s="32">
        <v>36.172222222222217</v>
      </c>
      <c r="N12" s="37">
        <v>0.54049432277580478</v>
      </c>
      <c r="O12" s="32">
        <v>54.479444444444454</v>
      </c>
      <c r="P12" s="32">
        <v>33.799999999999997</v>
      </c>
      <c r="Q12" s="37">
        <v>0.62041748671772212</v>
      </c>
      <c r="R12" s="32">
        <v>7.2004444444444449</v>
      </c>
      <c r="S12" s="32">
        <v>2.3722222222222222</v>
      </c>
      <c r="T12" s="37">
        <v>0.32945497191531387</v>
      </c>
      <c r="U12" s="32">
        <v>5.2444444444444445</v>
      </c>
      <c r="V12" s="32">
        <v>0</v>
      </c>
      <c r="W12" s="37">
        <v>0</v>
      </c>
      <c r="X12" s="32">
        <v>16.094666666666669</v>
      </c>
      <c r="Y12" s="32">
        <v>4.1333333333333337</v>
      </c>
      <c r="Z12" s="37">
        <v>0.25681385137933893</v>
      </c>
      <c r="AA12" s="32">
        <v>9.0271111111111111</v>
      </c>
      <c r="AB12" s="32">
        <v>0</v>
      </c>
      <c r="AC12" s="37">
        <v>0</v>
      </c>
      <c r="AD12" s="32">
        <v>97.04755555555559</v>
      </c>
      <c r="AE12" s="32">
        <v>54.133333333333333</v>
      </c>
      <c r="AF12" s="37">
        <v>0.55780213137201906</v>
      </c>
      <c r="AG12" s="32">
        <v>9.8147777777777776</v>
      </c>
      <c r="AH12" s="32">
        <v>0</v>
      </c>
      <c r="AI12" s="37">
        <v>0</v>
      </c>
      <c r="AJ12" s="32">
        <v>2.5315555555555558</v>
      </c>
      <c r="AK12" s="32">
        <v>0</v>
      </c>
      <c r="AL12" s="37">
        <v>0</v>
      </c>
      <c r="AM12" t="s">
        <v>11</v>
      </c>
      <c r="AN12" s="34">
        <v>6</v>
      </c>
      <c r="AX12"/>
      <c r="AY12"/>
    </row>
    <row r="13" spans="1:51" x14ac:dyDescent="0.25">
      <c r="A13" t="s">
        <v>222</v>
      </c>
      <c r="B13" t="s">
        <v>82</v>
      </c>
      <c r="C13" t="s">
        <v>148</v>
      </c>
      <c r="D13" t="s">
        <v>176</v>
      </c>
      <c r="E13" s="32">
        <v>117.27777777777777</v>
      </c>
      <c r="F13" s="32">
        <v>412.48455555555563</v>
      </c>
      <c r="G13" s="32">
        <v>43.463111111111097</v>
      </c>
      <c r="H13" s="37">
        <v>0.10536906297636459</v>
      </c>
      <c r="I13" s="32">
        <v>392.74400000000003</v>
      </c>
      <c r="J13" s="32">
        <v>43.463111111111097</v>
      </c>
      <c r="K13" s="37">
        <v>0.11066524532802817</v>
      </c>
      <c r="L13" s="32">
        <v>61.746000000000009</v>
      </c>
      <c r="M13" s="32">
        <v>0</v>
      </c>
      <c r="N13" s="37">
        <v>0</v>
      </c>
      <c r="O13" s="32">
        <v>42.244333333333337</v>
      </c>
      <c r="P13" s="32">
        <v>0</v>
      </c>
      <c r="Q13" s="37">
        <v>0</v>
      </c>
      <c r="R13" s="32">
        <v>14.612777777777779</v>
      </c>
      <c r="S13" s="32">
        <v>0</v>
      </c>
      <c r="T13" s="37">
        <v>0</v>
      </c>
      <c r="U13" s="32">
        <v>4.8888888888888893</v>
      </c>
      <c r="V13" s="32">
        <v>0</v>
      </c>
      <c r="W13" s="37">
        <v>0</v>
      </c>
      <c r="X13" s="32">
        <v>109.18400000000004</v>
      </c>
      <c r="Y13" s="32">
        <v>11.42044444444444</v>
      </c>
      <c r="Z13" s="37">
        <v>0.104598150319135</v>
      </c>
      <c r="AA13" s="32">
        <v>0.2388888888888889</v>
      </c>
      <c r="AB13" s="32">
        <v>0</v>
      </c>
      <c r="AC13" s="37">
        <v>0</v>
      </c>
      <c r="AD13" s="32">
        <v>178.82033333333337</v>
      </c>
      <c r="AE13" s="32">
        <v>32.042666666666655</v>
      </c>
      <c r="AF13" s="37">
        <v>0.17918916752569142</v>
      </c>
      <c r="AG13" s="32">
        <v>37.101444444444432</v>
      </c>
      <c r="AH13" s="32">
        <v>0</v>
      </c>
      <c r="AI13" s="37">
        <v>0</v>
      </c>
      <c r="AJ13" s="32">
        <v>25.393888888888881</v>
      </c>
      <c r="AK13" s="32">
        <v>0</v>
      </c>
      <c r="AL13" s="37">
        <v>0</v>
      </c>
      <c r="AM13" t="s">
        <v>14</v>
      </c>
      <c r="AN13" s="34">
        <v>6</v>
      </c>
      <c r="AX13"/>
      <c r="AY13"/>
    </row>
    <row r="14" spans="1:51" x14ac:dyDescent="0.25">
      <c r="A14" t="s">
        <v>222</v>
      </c>
      <c r="B14" t="s">
        <v>114</v>
      </c>
      <c r="C14" t="s">
        <v>148</v>
      </c>
      <c r="D14" t="s">
        <v>176</v>
      </c>
      <c r="E14" s="32">
        <v>56.344444444444441</v>
      </c>
      <c r="F14" s="32">
        <v>200.64722222222218</v>
      </c>
      <c r="G14" s="32">
        <v>0</v>
      </c>
      <c r="H14" s="37">
        <v>0</v>
      </c>
      <c r="I14" s="32">
        <v>185.77966666666663</v>
      </c>
      <c r="J14" s="32">
        <v>0</v>
      </c>
      <c r="K14" s="37">
        <v>0</v>
      </c>
      <c r="L14" s="32">
        <v>21.755111111111113</v>
      </c>
      <c r="M14" s="32">
        <v>0</v>
      </c>
      <c r="N14" s="37">
        <v>0</v>
      </c>
      <c r="O14" s="32">
        <v>17.310666666666666</v>
      </c>
      <c r="P14" s="32">
        <v>0</v>
      </c>
      <c r="Q14" s="37">
        <v>0</v>
      </c>
      <c r="R14" s="32">
        <v>0</v>
      </c>
      <c r="S14" s="32">
        <v>0</v>
      </c>
      <c r="T14" s="37" t="s">
        <v>328</v>
      </c>
      <c r="U14" s="32">
        <v>4.4444444444444446</v>
      </c>
      <c r="V14" s="32">
        <v>0</v>
      </c>
      <c r="W14" s="37">
        <v>0</v>
      </c>
      <c r="X14" s="32">
        <v>32.483444444444444</v>
      </c>
      <c r="Y14" s="32">
        <v>0</v>
      </c>
      <c r="Z14" s="37">
        <v>0</v>
      </c>
      <c r="AA14" s="32">
        <v>10.423111111111114</v>
      </c>
      <c r="AB14" s="32">
        <v>0</v>
      </c>
      <c r="AC14" s="37">
        <v>0</v>
      </c>
      <c r="AD14" s="32">
        <v>103.39377777777773</v>
      </c>
      <c r="AE14" s="32">
        <v>0</v>
      </c>
      <c r="AF14" s="37">
        <v>0</v>
      </c>
      <c r="AG14" s="32">
        <v>26.542444444444463</v>
      </c>
      <c r="AH14" s="32">
        <v>0</v>
      </c>
      <c r="AI14" s="37">
        <v>0</v>
      </c>
      <c r="AJ14" s="32">
        <v>6.0493333333333323</v>
      </c>
      <c r="AK14" s="32">
        <v>0</v>
      </c>
      <c r="AL14" s="37">
        <v>0</v>
      </c>
      <c r="AM14" t="s">
        <v>46</v>
      </c>
      <c r="AN14" s="34">
        <v>6</v>
      </c>
      <c r="AX14"/>
      <c r="AY14"/>
    </row>
    <row r="15" spans="1:51" x14ac:dyDescent="0.25">
      <c r="A15" t="s">
        <v>222</v>
      </c>
      <c r="B15" t="s">
        <v>106</v>
      </c>
      <c r="C15" t="s">
        <v>142</v>
      </c>
      <c r="D15" t="s">
        <v>178</v>
      </c>
      <c r="E15" s="32">
        <v>63.81111111111111</v>
      </c>
      <c r="F15" s="32">
        <v>215.11477777777773</v>
      </c>
      <c r="G15" s="32">
        <v>92.092555555555549</v>
      </c>
      <c r="H15" s="37">
        <v>0.42810892169709924</v>
      </c>
      <c r="I15" s="32">
        <v>193.50799999999995</v>
      </c>
      <c r="J15" s="32">
        <v>92.070333333333323</v>
      </c>
      <c r="K15" s="37">
        <v>0.47579600498859659</v>
      </c>
      <c r="L15" s="32">
        <v>57.251111111111108</v>
      </c>
      <c r="M15" s="32">
        <v>32.710666666666668</v>
      </c>
      <c r="N15" s="37">
        <v>0.57135426774832132</v>
      </c>
      <c r="O15" s="32">
        <v>49.533222222222221</v>
      </c>
      <c r="P15" s="32">
        <v>32.688444444444443</v>
      </c>
      <c r="Q15" s="37">
        <v>0.65992969925908307</v>
      </c>
      <c r="R15" s="32">
        <v>5.7623333333333333</v>
      </c>
      <c r="S15" s="32">
        <v>2.2222222222222223E-2</v>
      </c>
      <c r="T15" s="37">
        <v>3.8564624669790402E-3</v>
      </c>
      <c r="U15" s="32">
        <v>1.9555555555555555</v>
      </c>
      <c r="V15" s="32">
        <v>0</v>
      </c>
      <c r="W15" s="37">
        <v>0</v>
      </c>
      <c r="X15" s="32">
        <v>22.868111111111112</v>
      </c>
      <c r="Y15" s="32">
        <v>0</v>
      </c>
      <c r="Z15" s="37">
        <v>0</v>
      </c>
      <c r="AA15" s="32">
        <v>13.888888888888886</v>
      </c>
      <c r="AB15" s="32">
        <v>0</v>
      </c>
      <c r="AC15" s="37">
        <v>0</v>
      </c>
      <c r="AD15" s="32">
        <v>116.88699999999997</v>
      </c>
      <c r="AE15" s="32">
        <v>59.381888888888881</v>
      </c>
      <c r="AF15" s="37">
        <v>0.50802817155790547</v>
      </c>
      <c r="AG15" s="32">
        <v>4.2196666666666669</v>
      </c>
      <c r="AH15" s="32">
        <v>0</v>
      </c>
      <c r="AI15" s="37">
        <v>0</v>
      </c>
      <c r="AJ15" s="32">
        <v>0</v>
      </c>
      <c r="AK15" s="32">
        <v>0</v>
      </c>
      <c r="AL15" s="37" t="s">
        <v>328</v>
      </c>
      <c r="AM15" t="s">
        <v>38</v>
      </c>
      <c r="AN15" s="34">
        <v>6</v>
      </c>
      <c r="AX15"/>
      <c r="AY15"/>
    </row>
    <row r="16" spans="1:51" x14ac:dyDescent="0.25">
      <c r="A16" t="s">
        <v>222</v>
      </c>
      <c r="B16" t="s">
        <v>75</v>
      </c>
      <c r="C16" t="s">
        <v>145</v>
      </c>
      <c r="D16" t="s">
        <v>173</v>
      </c>
      <c r="E16" s="32">
        <v>107.94444444444444</v>
      </c>
      <c r="F16" s="32">
        <v>332.13877777777776</v>
      </c>
      <c r="G16" s="32">
        <v>26.024777777777782</v>
      </c>
      <c r="H16" s="37">
        <v>7.8355132008072953E-2</v>
      </c>
      <c r="I16" s="32">
        <v>311.4278888888889</v>
      </c>
      <c r="J16" s="32">
        <v>26.024777777777782</v>
      </c>
      <c r="K16" s="37">
        <v>8.3565983350524176E-2</v>
      </c>
      <c r="L16" s="32">
        <v>53.231999999999999</v>
      </c>
      <c r="M16" s="32">
        <v>0</v>
      </c>
      <c r="N16" s="37">
        <v>0</v>
      </c>
      <c r="O16" s="32">
        <v>36.470555555555556</v>
      </c>
      <c r="P16" s="32">
        <v>0</v>
      </c>
      <c r="Q16" s="37">
        <v>0</v>
      </c>
      <c r="R16" s="32">
        <v>10.939222222222218</v>
      </c>
      <c r="S16" s="32">
        <v>0</v>
      </c>
      <c r="T16" s="37">
        <v>0</v>
      </c>
      <c r="U16" s="32">
        <v>5.822222222222222</v>
      </c>
      <c r="V16" s="32">
        <v>0</v>
      </c>
      <c r="W16" s="37">
        <v>0</v>
      </c>
      <c r="X16" s="32">
        <v>63.361999999999988</v>
      </c>
      <c r="Y16" s="32">
        <v>24.011333333333337</v>
      </c>
      <c r="Z16" s="37">
        <v>0.37895478888503109</v>
      </c>
      <c r="AA16" s="32">
        <v>3.9494444444444436</v>
      </c>
      <c r="AB16" s="32">
        <v>0</v>
      </c>
      <c r="AC16" s="37">
        <v>0</v>
      </c>
      <c r="AD16" s="32">
        <v>158.14866666666668</v>
      </c>
      <c r="AE16" s="32">
        <v>2.0134444444444441</v>
      </c>
      <c r="AF16" s="37">
        <v>1.2731339990922743E-2</v>
      </c>
      <c r="AG16" s="32">
        <v>47.660111111111142</v>
      </c>
      <c r="AH16" s="32">
        <v>0</v>
      </c>
      <c r="AI16" s="37">
        <v>0</v>
      </c>
      <c r="AJ16" s="32">
        <v>5.7865555555555552</v>
      </c>
      <c r="AK16" s="32">
        <v>0</v>
      </c>
      <c r="AL16" s="37">
        <v>0</v>
      </c>
      <c r="AM16" t="s">
        <v>7</v>
      </c>
      <c r="AN16" s="34">
        <v>6</v>
      </c>
      <c r="AX16"/>
      <c r="AY16"/>
    </row>
    <row r="17" spans="1:51" x14ac:dyDescent="0.25">
      <c r="A17" t="s">
        <v>222</v>
      </c>
      <c r="B17" t="s">
        <v>116</v>
      </c>
      <c r="C17" t="s">
        <v>141</v>
      </c>
      <c r="D17" t="s">
        <v>183</v>
      </c>
      <c r="E17" s="32">
        <v>83.977777777777774</v>
      </c>
      <c r="F17" s="32">
        <v>282.88799999999998</v>
      </c>
      <c r="G17" s="32">
        <v>10.553555555555558</v>
      </c>
      <c r="H17" s="37">
        <v>3.7306480146049176E-2</v>
      </c>
      <c r="I17" s="32">
        <v>259.50011111111104</v>
      </c>
      <c r="J17" s="32">
        <v>10.553555555555558</v>
      </c>
      <c r="K17" s="37">
        <v>4.06687901225476E-2</v>
      </c>
      <c r="L17" s="32">
        <v>20.109888888888889</v>
      </c>
      <c r="M17" s="32">
        <v>0</v>
      </c>
      <c r="N17" s="37">
        <v>0</v>
      </c>
      <c r="O17" s="32">
        <v>8.3765555555555569</v>
      </c>
      <c r="P17" s="32">
        <v>0</v>
      </c>
      <c r="Q17" s="37">
        <v>0</v>
      </c>
      <c r="R17" s="32">
        <v>6.2222222222222223</v>
      </c>
      <c r="S17" s="32">
        <v>0</v>
      </c>
      <c r="T17" s="37">
        <v>0</v>
      </c>
      <c r="U17" s="32">
        <v>5.5111111111111111</v>
      </c>
      <c r="V17" s="32">
        <v>0</v>
      </c>
      <c r="W17" s="37">
        <v>0</v>
      </c>
      <c r="X17" s="32">
        <v>54.93866666666667</v>
      </c>
      <c r="Y17" s="32">
        <v>10.553555555555558</v>
      </c>
      <c r="Z17" s="37">
        <v>0.1920970455942789</v>
      </c>
      <c r="AA17" s="32">
        <v>11.654555555555554</v>
      </c>
      <c r="AB17" s="32">
        <v>0</v>
      </c>
      <c r="AC17" s="37">
        <v>0</v>
      </c>
      <c r="AD17" s="32">
        <v>168.24988888888885</v>
      </c>
      <c r="AE17" s="32">
        <v>0</v>
      </c>
      <c r="AF17" s="37">
        <v>0</v>
      </c>
      <c r="AG17" s="32">
        <v>0</v>
      </c>
      <c r="AH17" s="32">
        <v>0</v>
      </c>
      <c r="AI17" s="37" t="s">
        <v>328</v>
      </c>
      <c r="AJ17" s="32">
        <v>27.934999999999992</v>
      </c>
      <c r="AK17" s="32">
        <v>0</v>
      </c>
      <c r="AL17" s="37">
        <v>0</v>
      </c>
      <c r="AM17" t="s">
        <v>48</v>
      </c>
      <c r="AN17" s="34">
        <v>6</v>
      </c>
      <c r="AX17"/>
      <c r="AY17"/>
    </row>
    <row r="18" spans="1:51" x14ac:dyDescent="0.25">
      <c r="A18" t="s">
        <v>222</v>
      </c>
      <c r="B18" t="s">
        <v>110</v>
      </c>
      <c r="C18" t="s">
        <v>143</v>
      </c>
      <c r="D18" t="s">
        <v>168</v>
      </c>
      <c r="E18" s="32">
        <v>33.9</v>
      </c>
      <c r="F18" s="32">
        <v>101.57177777777777</v>
      </c>
      <c r="G18" s="32">
        <v>2.1085555555555553</v>
      </c>
      <c r="H18" s="37">
        <v>2.0759266025339496E-2</v>
      </c>
      <c r="I18" s="32">
        <v>90.314333333333323</v>
      </c>
      <c r="J18" s="32">
        <v>2.1085555555555553</v>
      </c>
      <c r="K18" s="37">
        <v>2.3346854012344539E-2</v>
      </c>
      <c r="L18" s="32">
        <v>12.691111111111113</v>
      </c>
      <c r="M18" s="32">
        <v>0</v>
      </c>
      <c r="N18" s="37">
        <v>0</v>
      </c>
      <c r="O18" s="32">
        <v>4.1680000000000001</v>
      </c>
      <c r="P18" s="32">
        <v>0</v>
      </c>
      <c r="Q18" s="37">
        <v>0</v>
      </c>
      <c r="R18" s="32">
        <v>3.8120000000000003</v>
      </c>
      <c r="S18" s="32">
        <v>0</v>
      </c>
      <c r="T18" s="37">
        <v>0</v>
      </c>
      <c r="U18" s="32">
        <v>4.7111111111111112</v>
      </c>
      <c r="V18" s="32">
        <v>0</v>
      </c>
      <c r="W18" s="37">
        <v>0</v>
      </c>
      <c r="X18" s="32">
        <v>23.761444444444447</v>
      </c>
      <c r="Y18" s="32">
        <v>0</v>
      </c>
      <c r="Z18" s="37">
        <v>0</v>
      </c>
      <c r="AA18" s="32">
        <v>2.7343333333333337</v>
      </c>
      <c r="AB18" s="32">
        <v>0</v>
      </c>
      <c r="AC18" s="37">
        <v>0</v>
      </c>
      <c r="AD18" s="32">
        <v>54.418111111111102</v>
      </c>
      <c r="AE18" s="32">
        <v>2.1085555555555553</v>
      </c>
      <c r="AF18" s="37">
        <v>3.8747312475625968E-2</v>
      </c>
      <c r="AG18" s="32">
        <v>7.9667777777777786</v>
      </c>
      <c r="AH18" s="32">
        <v>0</v>
      </c>
      <c r="AI18" s="37">
        <v>0</v>
      </c>
      <c r="AJ18" s="32">
        <v>0</v>
      </c>
      <c r="AK18" s="32">
        <v>0</v>
      </c>
      <c r="AL18" s="37" t="s">
        <v>328</v>
      </c>
      <c r="AM18" t="s">
        <v>42</v>
      </c>
      <c r="AN18" s="34">
        <v>6</v>
      </c>
      <c r="AX18"/>
      <c r="AY18"/>
    </row>
    <row r="19" spans="1:51" x14ac:dyDescent="0.25">
      <c r="A19" t="s">
        <v>222</v>
      </c>
      <c r="B19" t="s">
        <v>101</v>
      </c>
      <c r="C19" t="s">
        <v>138</v>
      </c>
      <c r="D19" t="s">
        <v>187</v>
      </c>
      <c r="E19" s="32">
        <v>69.733333333333334</v>
      </c>
      <c r="F19" s="32">
        <v>208.19966666666667</v>
      </c>
      <c r="G19" s="32">
        <v>0</v>
      </c>
      <c r="H19" s="37">
        <v>0</v>
      </c>
      <c r="I19" s="32">
        <v>195.62188888888889</v>
      </c>
      <c r="J19" s="32">
        <v>0</v>
      </c>
      <c r="K19" s="37">
        <v>0</v>
      </c>
      <c r="L19" s="32">
        <v>43.969999999999985</v>
      </c>
      <c r="M19" s="32">
        <v>0</v>
      </c>
      <c r="N19" s="37">
        <v>0</v>
      </c>
      <c r="O19" s="32">
        <v>31.392222222222209</v>
      </c>
      <c r="P19" s="32">
        <v>0</v>
      </c>
      <c r="Q19" s="37">
        <v>0</v>
      </c>
      <c r="R19" s="32">
        <v>7.7777777777777777</v>
      </c>
      <c r="S19" s="32">
        <v>0</v>
      </c>
      <c r="T19" s="37">
        <v>0</v>
      </c>
      <c r="U19" s="32">
        <v>4.8</v>
      </c>
      <c r="V19" s="32">
        <v>0</v>
      </c>
      <c r="W19" s="37">
        <v>0</v>
      </c>
      <c r="X19" s="32">
        <v>36.870888888888892</v>
      </c>
      <c r="Y19" s="32">
        <v>0</v>
      </c>
      <c r="Z19" s="37">
        <v>0</v>
      </c>
      <c r="AA19" s="32">
        <v>0</v>
      </c>
      <c r="AB19" s="32">
        <v>0</v>
      </c>
      <c r="AC19" s="37" t="s">
        <v>328</v>
      </c>
      <c r="AD19" s="32">
        <v>105.40655555555556</v>
      </c>
      <c r="AE19" s="32">
        <v>0</v>
      </c>
      <c r="AF19" s="37">
        <v>0</v>
      </c>
      <c r="AG19" s="32">
        <v>21.952222222222222</v>
      </c>
      <c r="AH19" s="32">
        <v>0</v>
      </c>
      <c r="AI19" s="37">
        <v>0</v>
      </c>
      <c r="AJ19" s="32">
        <v>0</v>
      </c>
      <c r="AK19" s="32">
        <v>0</v>
      </c>
      <c r="AL19" s="37" t="s">
        <v>328</v>
      </c>
      <c r="AM19" t="s">
        <v>33</v>
      </c>
      <c r="AN19" s="34">
        <v>6</v>
      </c>
      <c r="AX19"/>
      <c r="AY19"/>
    </row>
    <row r="20" spans="1:51" x14ac:dyDescent="0.25">
      <c r="A20" t="s">
        <v>222</v>
      </c>
      <c r="B20" t="s">
        <v>135</v>
      </c>
      <c r="C20" t="s">
        <v>167</v>
      </c>
      <c r="D20" t="s">
        <v>172</v>
      </c>
      <c r="E20" s="32">
        <v>29.077777777777779</v>
      </c>
      <c r="F20" s="32">
        <v>73.975777777777779</v>
      </c>
      <c r="G20" s="32">
        <v>10.148</v>
      </c>
      <c r="H20" s="37">
        <v>0.13718003791030697</v>
      </c>
      <c r="I20" s="32">
        <v>69.086888888888893</v>
      </c>
      <c r="J20" s="32">
        <v>10.148</v>
      </c>
      <c r="K20" s="37">
        <v>0.14688749433081047</v>
      </c>
      <c r="L20" s="32">
        <v>18.519444444444446</v>
      </c>
      <c r="M20" s="32">
        <v>0</v>
      </c>
      <c r="N20" s="37">
        <v>0</v>
      </c>
      <c r="O20" s="32">
        <v>13.630555555555556</v>
      </c>
      <c r="P20" s="32">
        <v>0</v>
      </c>
      <c r="Q20" s="37">
        <v>0</v>
      </c>
      <c r="R20" s="32">
        <v>0</v>
      </c>
      <c r="S20" s="32">
        <v>0</v>
      </c>
      <c r="T20" s="37" t="s">
        <v>328</v>
      </c>
      <c r="U20" s="32">
        <v>4.8888888888888893</v>
      </c>
      <c r="V20" s="32">
        <v>0</v>
      </c>
      <c r="W20" s="37">
        <v>0</v>
      </c>
      <c r="X20" s="32">
        <v>6.8555555555555552</v>
      </c>
      <c r="Y20" s="32">
        <v>0</v>
      </c>
      <c r="Z20" s="37">
        <v>0</v>
      </c>
      <c r="AA20" s="32">
        <v>0</v>
      </c>
      <c r="AB20" s="32">
        <v>0</v>
      </c>
      <c r="AC20" s="37" t="s">
        <v>328</v>
      </c>
      <c r="AD20" s="32">
        <v>39.75633333333333</v>
      </c>
      <c r="AE20" s="32">
        <v>10.148</v>
      </c>
      <c r="AF20" s="37">
        <v>0.25525492793601018</v>
      </c>
      <c r="AG20" s="32">
        <v>8.844444444444445</v>
      </c>
      <c r="AH20" s="32">
        <v>0</v>
      </c>
      <c r="AI20" s="37">
        <v>0</v>
      </c>
      <c r="AJ20" s="32">
        <v>0</v>
      </c>
      <c r="AK20" s="32">
        <v>0</v>
      </c>
      <c r="AL20" s="37" t="s">
        <v>328</v>
      </c>
      <c r="AM20" t="s">
        <v>67</v>
      </c>
      <c r="AN20" s="34">
        <v>6</v>
      </c>
      <c r="AX20"/>
      <c r="AY20"/>
    </row>
    <row r="21" spans="1:51" x14ac:dyDescent="0.25">
      <c r="A21" t="s">
        <v>222</v>
      </c>
      <c r="B21" t="s">
        <v>128</v>
      </c>
      <c r="C21" t="s">
        <v>149</v>
      </c>
      <c r="D21" t="s">
        <v>177</v>
      </c>
      <c r="E21" s="32">
        <v>76.277777777777771</v>
      </c>
      <c r="F21" s="32">
        <v>256.60522222222227</v>
      </c>
      <c r="G21" s="32">
        <v>14.294111111111109</v>
      </c>
      <c r="H21" s="37">
        <v>5.5704677353496296E-2</v>
      </c>
      <c r="I21" s="32">
        <v>242.3874444444445</v>
      </c>
      <c r="J21" s="32">
        <v>12.138555555555554</v>
      </c>
      <c r="K21" s="37">
        <v>5.0079143263287822E-2</v>
      </c>
      <c r="L21" s="32">
        <v>34.095555555555563</v>
      </c>
      <c r="M21" s="32">
        <v>2.1555555555555554</v>
      </c>
      <c r="N21" s="37">
        <v>6.3221012839731458E-2</v>
      </c>
      <c r="O21" s="32">
        <v>26.112222222222233</v>
      </c>
      <c r="P21" s="32">
        <v>0</v>
      </c>
      <c r="Q21" s="37">
        <v>0</v>
      </c>
      <c r="R21" s="32">
        <v>2.1555555555555554</v>
      </c>
      <c r="S21" s="32">
        <v>2.1555555555555554</v>
      </c>
      <c r="T21" s="37">
        <v>1</v>
      </c>
      <c r="U21" s="32">
        <v>5.8277777777777775</v>
      </c>
      <c r="V21" s="32">
        <v>0</v>
      </c>
      <c r="W21" s="37">
        <v>0</v>
      </c>
      <c r="X21" s="32">
        <v>50.3556666666667</v>
      </c>
      <c r="Y21" s="32">
        <v>12.138555555555554</v>
      </c>
      <c r="Z21" s="37">
        <v>0.24105639660989256</v>
      </c>
      <c r="AA21" s="32">
        <v>6.2344444444444456</v>
      </c>
      <c r="AB21" s="32">
        <v>0</v>
      </c>
      <c r="AC21" s="37">
        <v>0</v>
      </c>
      <c r="AD21" s="32">
        <v>115.39677777777779</v>
      </c>
      <c r="AE21" s="32">
        <v>0</v>
      </c>
      <c r="AF21" s="37">
        <v>0</v>
      </c>
      <c r="AG21" s="32">
        <v>50.522777777777783</v>
      </c>
      <c r="AH21" s="32">
        <v>0</v>
      </c>
      <c r="AI21" s="37">
        <v>0</v>
      </c>
      <c r="AJ21" s="32">
        <v>0</v>
      </c>
      <c r="AK21" s="32">
        <v>0</v>
      </c>
      <c r="AL21" s="37" t="s">
        <v>328</v>
      </c>
      <c r="AM21" t="s">
        <v>60</v>
      </c>
      <c r="AN21" s="34">
        <v>6</v>
      </c>
      <c r="AX21"/>
      <c r="AY21"/>
    </row>
    <row r="22" spans="1:51" x14ac:dyDescent="0.25">
      <c r="A22" t="s">
        <v>222</v>
      </c>
      <c r="B22" t="s">
        <v>122</v>
      </c>
      <c r="C22" t="s">
        <v>137</v>
      </c>
      <c r="D22" t="s">
        <v>169</v>
      </c>
      <c r="E22" s="32">
        <v>101.88888888888889</v>
      </c>
      <c r="F22" s="32">
        <v>501.14155555555561</v>
      </c>
      <c r="G22" s="32">
        <v>0</v>
      </c>
      <c r="H22" s="37">
        <v>0</v>
      </c>
      <c r="I22" s="32">
        <v>444.56966666666671</v>
      </c>
      <c r="J22" s="32">
        <v>0</v>
      </c>
      <c r="K22" s="37">
        <v>0</v>
      </c>
      <c r="L22" s="32">
        <v>131.68799999999999</v>
      </c>
      <c r="M22" s="32">
        <v>0</v>
      </c>
      <c r="N22" s="37">
        <v>0</v>
      </c>
      <c r="O22" s="32">
        <v>75.11611111111111</v>
      </c>
      <c r="P22" s="32">
        <v>0</v>
      </c>
      <c r="Q22" s="37">
        <v>0</v>
      </c>
      <c r="R22" s="32">
        <v>55.233888888888877</v>
      </c>
      <c r="S22" s="32">
        <v>0</v>
      </c>
      <c r="T22" s="37">
        <v>0</v>
      </c>
      <c r="U22" s="32">
        <v>1.3379999999999999</v>
      </c>
      <c r="V22" s="32">
        <v>0</v>
      </c>
      <c r="W22" s="37">
        <v>0</v>
      </c>
      <c r="X22" s="32">
        <v>31.769444444444449</v>
      </c>
      <c r="Y22" s="32">
        <v>0</v>
      </c>
      <c r="Z22" s="37">
        <v>0</v>
      </c>
      <c r="AA22" s="32">
        <v>0</v>
      </c>
      <c r="AB22" s="32">
        <v>0</v>
      </c>
      <c r="AC22" s="37" t="s">
        <v>328</v>
      </c>
      <c r="AD22" s="32">
        <v>285.36355555555559</v>
      </c>
      <c r="AE22" s="32">
        <v>0</v>
      </c>
      <c r="AF22" s="37">
        <v>0</v>
      </c>
      <c r="AG22" s="32">
        <v>23.14811111111111</v>
      </c>
      <c r="AH22" s="32">
        <v>0</v>
      </c>
      <c r="AI22" s="37">
        <v>0</v>
      </c>
      <c r="AJ22" s="32">
        <v>29.172444444444455</v>
      </c>
      <c r="AK22" s="32">
        <v>0</v>
      </c>
      <c r="AL22" s="37">
        <v>0</v>
      </c>
      <c r="AM22" t="s">
        <v>54</v>
      </c>
      <c r="AN22" s="34">
        <v>6</v>
      </c>
      <c r="AX22"/>
      <c r="AY22"/>
    </row>
    <row r="23" spans="1:51" x14ac:dyDescent="0.25">
      <c r="A23" t="s">
        <v>222</v>
      </c>
      <c r="B23" t="s">
        <v>86</v>
      </c>
      <c r="C23" t="s">
        <v>153</v>
      </c>
      <c r="D23" t="s">
        <v>180</v>
      </c>
      <c r="E23" s="32">
        <v>26.322222222222223</v>
      </c>
      <c r="F23" s="32">
        <v>95.39533333333334</v>
      </c>
      <c r="G23" s="32">
        <v>10.549999999999999</v>
      </c>
      <c r="H23" s="37">
        <v>0.110592411927907</v>
      </c>
      <c r="I23" s="32">
        <v>91.950888888888898</v>
      </c>
      <c r="J23" s="32">
        <v>7.1055555555555552</v>
      </c>
      <c r="K23" s="37">
        <v>7.7275550475012014E-2</v>
      </c>
      <c r="L23" s="32">
        <v>14.014666666666667</v>
      </c>
      <c r="M23" s="32">
        <v>8.7555555555555546</v>
      </c>
      <c r="N23" s="37">
        <v>0.62474233342847174</v>
      </c>
      <c r="O23" s="32">
        <v>10.592444444444444</v>
      </c>
      <c r="P23" s="32">
        <v>5.333333333333333</v>
      </c>
      <c r="Q23" s="37">
        <v>0.5035035455041329</v>
      </c>
      <c r="R23" s="32">
        <v>0</v>
      </c>
      <c r="S23" s="32">
        <v>0</v>
      </c>
      <c r="T23" s="37" t="s">
        <v>328</v>
      </c>
      <c r="U23" s="32">
        <v>3.4222222222222221</v>
      </c>
      <c r="V23" s="32">
        <v>3.4222222222222221</v>
      </c>
      <c r="W23" s="37">
        <v>1</v>
      </c>
      <c r="X23" s="32">
        <v>21.293333333333333</v>
      </c>
      <c r="Y23" s="32">
        <v>1.7722222222222221</v>
      </c>
      <c r="Z23" s="37">
        <v>8.3228970987267795E-2</v>
      </c>
      <c r="AA23" s="32">
        <v>2.2222222222222223E-2</v>
      </c>
      <c r="AB23" s="32">
        <v>2.2222222222222223E-2</v>
      </c>
      <c r="AC23" s="37">
        <v>1</v>
      </c>
      <c r="AD23" s="32">
        <v>42.983888888888899</v>
      </c>
      <c r="AE23" s="32">
        <v>0</v>
      </c>
      <c r="AF23" s="37">
        <v>0</v>
      </c>
      <c r="AG23" s="32">
        <v>0</v>
      </c>
      <c r="AH23" s="32">
        <v>0</v>
      </c>
      <c r="AI23" s="37" t="s">
        <v>328</v>
      </c>
      <c r="AJ23" s="32">
        <v>17.081222222222223</v>
      </c>
      <c r="AK23" s="32">
        <v>0</v>
      </c>
      <c r="AL23" s="37">
        <v>0</v>
      </c>
      <c r="AM23" t="s">
        <v>18</v>
      </c>
      <c r="AN23" s="34">
        <v>6</v>
      </c>
      <c r="AX23"/>
      <c r="AY23"/>
    </row>
    <row r="24" spans="1:51" x14ac:dyDescent="0.25">
      <c r="A24" t="s">
        <v>222</v>
      </c>
      <c r="B24" t="s">
        <v>99</v>
      </c>
      <c r="C24" t="s">
        <v>146</v>
      </c>
      <c r="D24" t="s">
        <v>174</v>
      </c>
      <c r="E24" s="32">
        <v>55.866666666666667</v>
      </c>
      <c r="F24" s="32">
        <v>187.92544444444445</v>
      </c>
      <c r="G24" s="32">
        <v>1.0955555555555554</v>
      </c>
      <c r="H24" s="37">
        <v>5.8297350781545149E-3</v>
      </c>
      <c r="I24" s="32">
        <v>176.38388888888889</v>
      </c>
      <c r="J24" s="32">
        <v>0.69555555555555548</v>
      </c>
      <c r="K24" s="37">
        <v>3.9434188685663523E-3</v>
      </c>
      <c r="L24" s="32">
        <v>46.366000000000007</v>
      </c>
      <c r="M24" s="32">
        <v>0.69555555555555548</v>
      </c>
      <c r="N24" s="37">
        <v>1.5001413871275404E-2</v>
      </c>
      <c r="O24" s="32">
        <v>35.224444444444451</v>
      </c>
      <c r="P24" s="32">
        <v>0.69555555555555548</v>
      </c>
      <c r="Q24" s="37">
        <v>1.9746388240489552E-2</v>
      </c>
      <c r="R24" s="32">
        <v>5.4526666666666674</v>
      </c>
      <c r="S24" s="32">
        <v>0</v>
      </c>
      <c r="T24" s="37">
        <v>0</v>
      </c>
      <c r="U24" s="32">
        <v>5.6888888888888891</v>
      </c>
      <c r="V24" s="32">
        <v>0</v>
      </c>
      <c r="W24" s="37">
        <v>0</v>
      </c>
      <c r="X24" s="32">
        <v>33.56322222222223</v>
      </c>
      <c r="Y24" s="32">
        <v>0</v>
      </c>
      <c r="Z24" s="37">
        <v>0</v>
      </c>
      <c r="AA24" s="32">
        <v>0.4</v>
      </c>
      <c r="AB24" s="32">
        <v>0.4</v>
      </c>
      <c r="AC24" s="37">
        <v>1</v>
      </c>
      <c r="AD24" s="32">
        <v>105.55622222222222</v>
      </c>
      <c r="AE24" s="32">
        <v>0</v>
      </c>
      <c r="AF24" s="37">
        <v>0</v>
      </c>
      <c r="AG24" s="32">
        <v>0</v>
      </c>
      <c r="AH24" s="32">
        <v>0</v>
      </c>
      <c r="AI24" s="37" t="s">
        <v>328</v>
      </c>
      <c r="AJ24" s="32">
        <v>2.04</v>
      </c>
      <c r="AK24" s="32">
        <v>0</v>
      </c>
      <c r="AL24" s="37">
        <v>0</v>
      </c>
      <c r="AM24" t="s">
        <v>31</v>
      </c>
      <c r="AN24" s="34">
        <v>6</v>
      </c>
      <c r="AX24"/>
      <c r="AY24"/>
    </row>
    <row r="25" spans="1:51" x14ac:dyDescent="0.25">
      <c r="A25" t="s">
        <v>222</v>
      </c>
      <c r="B25" t="s">
        <v>98</v>
      </c>
      <c r="C25" t="s">
        <v>158</v>
      </c>
      <c r="D25" t="s">
        <v>186</v>
      </c>
      <c r="E25" s="32">
        <v>42.222222222222221</v>
      </c>
      <c r="F25" s="32">
        <v>132.67377777777773</v>
      </c>
      <c r="G25" s="32">
        <v>2.7027777777777775</v>
      </c>
      <c r="H25" s="37">
        <v>2.0371604872100664E-2</v>
      </c>
      <c r="I25" s="32">
        <v>124.41455555555551</v>
      </c>
      <c r="J25" s="32">
        <v>0</v>
      </c>
      <c r="K25" s="37">
        <v>0</v>
      </c>
      <c r="L25" s="32">
        <v>16.363555555555553</v>
      </c>
      <c r="M25" s="32">
        <v>2.4138888888888888</v>
      </c>
      <c r="N25" s="37">
        <v>0.14751616057363248</v>
      </c>
      <c r="O25" s="32">
        <v>8.393222222222219</v>
      </c>
      <c r="P25" s="32">
        <v>0</v>
      </c>
      <c r="Q25" s="37">
        <v>0</v>
      </c>
      <c r="R25" s="32">
        <v>5.5564444444444456</v>
      </c>
      <c r="S25" s="32">
        <v>0</v>
      </c>
      <c r="T25" s="37">
        <v>0</v>
      </c>
      <c r="U25" s="32">
        <v>2.4138888888888888</v>
      </c>
      <c r="V25" s="32">
        <v>2.4138888888888888</v>
      </c>
      <c r="W25" s="37">
        <v>1</v>
      </c>
      <c r="X25" s="32">
        <v>28.208777777777769</v>
      </c>
      <c r="Y25" s="32">
        <v>0</v>
      </c>
      <c r="Z25" s="37">
        <v>0</v>
      </c>
      <c r="AA25" s="32">
        <v>0.28888888888888886</v>
      </c>
      <c r="AB25" s="32">
        <v>0.28888888888888886</v>
      </c>
      <c r="AC25" s="37">
        <v>1</v>
      </c>
      <c r="AD25" s="32">
        <v>87.81255555555552</v>
      </c>
      <c r="AE25" s="32">
        <v>0</v>
      </c>
      <c r="AF25" s="37">
        <v>0</v>
      </c>
      <c r="AG25" s="32">
        <v>0</v>
      </c>
      <c r="AH25" s="32">
        <v>0</v>
      </c>
      <c r="AI25" s="37" t="s">
        <v>328</v>
      </c>
      <c r="AJ25" s="32">
        <v>0</v>
      </c>
      <c r="AK25" s="32">
        <v>0</v>
      </c>
      <c r="AL25" s="37" t="s">
        <v>328</v>
      </c>
      <c r="AM25" t="s">
        <v>30</v>
      </c>
      <c r="AN25" s="34">
        <v>6</v>
      </c>
      <c r="AX25"/>
      <c r="AY25"/>
    </row>
    <row r="26" spans="1:51" x14ac:dyDescent="0.25">
      <c r="A26" t="s">
        <v>222</v>
      </c>
      <c r="B26" t="s">
        <v>88</v>
      </c>
      <c r="C26" t="s">
        <v>150</v>
      </c>
      <c r="D26" t="s">
        <v>170</v>
      </c>
      <c r="E26" s="32">
        <v>48.87777777777778</v>
      </c>
      <c r="F26" s="32">
        <v>171.34566666666669</v>
      </c>
      <c r="G26" s="32">
        <v>10.292666666666667</v>
      </c>
      <c r="H26" s="37">
        <v>6.0069605884401314E-2</v>
      </c>
      <c r="I26" s="32">
        <v>159.51055555555556</v>
      </c>
      <c r="J26" s="32">
        <v>3.4380000000000015</v>
      </c>
      <c r="K26" s="37">
        <v>2.1553432548873472E-2</v>
      </c>
      <c r="L26" s="32">
        <v>44.876888888888892</v>
      </c>
      <c r="M26" s="32">
        <v>9.6704444444444455</v>
      </c>
      <c r="N26" s="37">
        <v>0.21548829885216841</v>
      </c>
      <c r="O26" s="32">
        <v>33.264000000000003</v>
      </c>
      <c r="P26" s="32">
        <v>3.0380000000000016</v>
      </c>
      <c r="Q26" s="37">
        <v>9.1329966329966372E-2</v>
      </c>
      <c r="R26" s="32">
        <v>4.980444444444446</v>
      </c>
      <c r="S26" s="32">
        <v>0</v>
      </c>
      <c r="T26" s="37">
        <v>0</v>
      </c>
      <c r="U26" s="32">
        <v>6.6324444444444444</v>
      </c>
      <c r="V26" s="32">
        <v>6.6324444444444444</v>
      </c>
      <c r="W26" s="37">
        <v>1</v>
      </c>
      <c r="X26" s="32">
        <v>29.61022222222222</v>
      </c>
      <c r="Y26" s="32">
        <v>0.13333333333333333</v>
      </c>
      <c r="Z26" s="37">
        <v>4.5029494318778807E-3</v>
      </c>
      <c r="AA26" s="32">
        <v>0.22222222222222221</v>
      </c>
      <c r="AB26" s="32">
        <v>0.22222222222222221</v>
      </c>
      <c r="AC26" s="37">
        <v>1</v>
      </c>
      <c r="AD26" s="32">
        <v>96.63633333333334</v>
      </c>
      <c r="AE26" s="32">
        <v>0.26666666666666666</v>
      </c>
      <c r="AF26" s="37">
        <v>2.7594865975185314E-3</v>
      </c>
      <c r="AG26" s="32">
        <v>0</v>
      </c>
      <c r="AH26" s="32">
        <v>0</v>
      </c>
      <c r="AI26" s="37" t="s">
        <v>328</v>
      </c>
      <c r="AJ26" s="32">
        <v>0</v>
      </c>
      <c r="AK26" s="32">
        <v>0</v>
      </c>
      <c r="AL26" s="37" t="s">
        <v>328</v>
      </c>
      <c r="AM26" t="s">
        <v>20</v>
      </c>
      <c r="AN26" s="34">
        <v>6</v>
      </c>
      <c r="AX26"/>
      <c r="AY26"/>
    </row>
    <row r="27" spans="1:51" x14ac:dyDescent="0.25">
      <c r="A27" t="s">
        <v>222</v>
      </c>
      <c r="B27" t="s">
        <v>93</v>
      </c>
      <c r="C27" t="s">
        <v>148</v>
      </c>
      <c r="D27" t="s">
        <v>176</v>
      </c>
      <c r="E27" s="32">
        <v>61.944444444444443</v>
      </c>
      <c r="F27" s="32">
        <v>244.80100000000002</v>
      </c>
      <c r="G27" s="32">
        <v>5.3415555555555558</v>
      </c>
      <c r="H27" s="37">
        <v>2.1819990749856234E-2</v>
      </c>
      <c r="I27" s="32">
        <v>227.3701111111111</v>
      </c>
      <c r="J27" s="32">
        <v>0.40388888888888891</v>
      </c>
      <c r="K27" s="37">
        <v>1.7763499648883784E-3</v>
      </c>
      <c r="L27" s="32">
        <v>24.181888888888885</v>
      </c>
      <c r="M27" s="32">
        <v>5.1415555555555557</v>
      </c>
      <c r="N27" s="37">
        <v>0.21262009676663438</v>
      </c>
      <c r="O27" s="32">
        <v>6.9509999999999978</v>
      </c>
      <c r="P27" s="32">
        <v>0.40388888888888891</v>
      </c>
      <c r="Q27" s="37">
        <v>5.810514873958985E-2</v>
      </c>
      <c r="R27" s="32">
        <v>11.604333333333331</v>
      </c>
      <c r="S27" s="32">
        <v>0</v>
      </c>
      <c r="T27" s="37">
        <v>0</v>
      </c>
      <c r="U27" s="32">
        <v>5.6265555555555551</v>
      </c>
      <c r="V27" s="32">
        <v>4.7376666666666667</v>
      </c>
      <c r="W27" s="37">
        <v>0.84201899721558493</v>
      </c>
      <c r="X27" s="32">
        <v>65.085777777777764</v>
      </c>
      <c r="Y27" s="32">
        <v>0</v>
      </c>
      <c r="Z27" s="37">
        <v>0</v>
      </c>
      <c r="AA27" s="32">
        <v>0.2</v>
      </c>
      <c r="AB27" s="32">
        <v>0.2</v>
      </c>
      <c r="AC27" s="37">
        <v>1</v>
      </c>
      <c r="AD27" s="32">
        <v>131.94577777777778</v>
      </c>
      <c r="AE27" s="32">
        <v>0</v>
      </c>
      <c r="AF27" s="37">
        <v>0</v>
      </c>
      <c r="AG27" s="32">
        <v>0</v>
      </c>
      <c r="AH27" s="32">
        <v>0</v>
      </c>
      <c r="AI27" s="37" t="s">
        <v>328</v>
      </c>
      <c r="AJ27" s="32">
        <v>23.387555555555558</v>
      </c>
      <c r="AK27" s="32">
        <v>0</v>
      </c>
      <c r="AL27" s="37">
        <v>0</v>
      </c>
      <c r="AM27" t="s">
        <v>25</v>
      </c>
      <c r="AN27" s="34">
        <v>6</v>
      </c>
      <c r="AX27"/>
      <c r="AY27"/>
    </row>
    <row r="28" spans="1:51" x14ac:dyDescent="0.25">
      <c r="A28" t="s">
        <v>222</v>
      </c>
      <c r="B28" t="s">
        <v>117</v>
      </c>
      <c r="C28" t="s">
        <v>163</v>
      </c>
      <c r="D28" t="s">
        <v>171</v>
      </c>
      <c r="E28" s="32">
        <v>46.466666666666669</v>
      </c>
      <c r="F28" s="32">
        <v>106.22633333333336</v>
      </c>
      <c r="G28" s="32">
        <v>11.936222222222222</v>
      </c>
      <c r="H28" s="37">
        <v>0.11236594399589134</v>
      </c>
      <c r="I28" s="32">
        <v>95.596222222222238</v>
      </c>
      <c r="J28" s="32">
        <v>11.936222222222222</v>
      </c>
      <c r="K28" s="37">
        <v>0.12486081504847935</v>
      </c>
      <c r="L28" s="32">
        <v>19.437444444444445</v>
      </c>
      <c r="M28" s="32">
        <v>0.25</v>
      </c>
      <c r="N28" s="37">
        <v>1.2861773095457222E-2</v>
      </c>
      <c r="O28" s="32">
        <v>11.785666666666668</v>
      </c>
      <c r="P28" s="32">
        <v>0.25</v>
      </c>
      <c r="Q28" s="37">
        <v>2.1212206918007747E-2</v>
      </c>
      <c r="R28" s="32">
        <v>1.4222222222222223</v>
      </c>
      <c r="S28" s="32">
        <v>0</v>
      </c>
      <c r="T28" s="37">
        <v>0</v>
      </c>
      <c r="U28" s="32">
        <v>6.2295555555555566</v>
      </c>
      <c r="V28" s="32">
        <v>0</v>
      </c>
      <c r="W28" s="37">
        <v>0</v>
      </c>
      <c r="X28" s="32">
        <v>38.028333333333343</v>
      </c>
      <c r="Y28" s="32">
        <v>3.7071111111111117</v>
      </c>
      <c r="Z28" s="37">
        <v>9.7482870958788034E-2</v>
      </c>
      <c r="AA28" s="32">
        <v>2.9783333333333335</v>
      </c>
      <c r="AB28" s="32">
        <v>0</v>
      </c>
      <c r="AC28" s="37">
        <v>0</v>
      </c>
      <c r="AD28" s="32">
        <v>45.61577777777778</v>
      </c>
      <c r="AE28" s="32">
        <v>7.9791111111111102</v>
      </c>
      <c r="AF28" s="37">
        <v>0.17491998382625892</v>
      </c>
      <c r="AG28" s="32">
        <v>0</v>
      </c>
      <c r="AH28" s="32">
        <v>0</v>
      </c>
      <c r="AI28" s="37" t="s">
        <v>328</v>
      </c>
      <c r="AJ28" s="32">
        <v>0.16644444444444445</v>
      </c>
      <c r="AK28" s="32">
        <v>0</v>
      </c>
      <c r="AL28" s="37">
        <v>0</v>
      </c>
      <c r="AM28" t="s">
        <v>49</v>
      </c>
      <c r="AN28" s="34">
        <v>6</v>
      </c>
      <c r="AX28"/>
      <c r="AY28"/>
    </row>
    <row r="29" spans="1:51" x14ac:dyDescent="0.25">
      <c r="A29" t="s">
        <v>222</v>
      </c>
      <c r="B29" t="s">
        <v>72</v>
      </c>
      <c r="C29" t="s">
        <v>146</v>
      </c>
      <c r="D29" t="s">
        <v>174</v>
      </c>
      <c r="E29" s="32">
        <v>33.077777777777776</v>
      </c>
      <c r="F29" s="32">
        <v>143.26388888888889</v>
      </c>
      <c r="G29" s="32">
        <v>0</v>
      </c>
      <c r="H29" s="37">
        <v>0</v>
      </c>
      <c r="I29" s="32">
        <v>135.44166666666666</v>
      </c>
      <c r="J29" s="32">
        <v>0</v>
      </c>
      <c r="K29" s="37">
        <v>0</v>
      </c>
      <c r="L29" s="32">
        <v>27.791666666666664</v>
      </c>
      <c r="M29" s="32">
        <v>0</v>
      </c>
      <c r="N29" s="37">
        <v>0</v>
      </c>
      <c r="O29" s="32">
        <v>19.969444444444445</v>
      </c>
      <c r="P29" s="32">
        <v>0</v>
      </c>
      <c r="Q29" s="37">
        <v>0</v>
      </c>
      <c r="R29" s="32">
        <v>2.4944444444444445</v>
      </c>
      <c r="S29" s="32">
        <v>0</v>
      </c>
      <c r="T29" s="37">
        <v>0</v>
      </c>
      <c r="U29" s="32">
        <v>5.3277777777777775</v>
      </c>
      <c r="V29" s="32">
        <v>0</v>
      </c>
      <c r="W29" s="37">
        <v>0</v>
      </c>
      <c r="X29" s="32">
        <v>19</v>
      </c>
      <c r="Y29" s="32">
        <v>0</v>
      </c>
      <c r="Z29" s="37">
        <v>0</v>
      </c>
      <c r="AA29" s="32">
        <v>0</v>
      </c>
      <c r="AB29" s="32">
        <v>0</v>
      </c>
      <c r="AC29" s="37" t="s">
        <v>328</v>
      </c>
      <c r="AD29" s="32">
        <v>96.472222222222229</v>
      </c>
      <c r="AE29" s="32">
        <v>0</v>
      </c>
      <c r="AF29" s="37">
        <v>0</v>
      </c>
      <c r="AG29" s="32">
        <v>0</v>
      </c>
      <c r="AH29" s="32">
        <v>0</v>
      </c>
      <c r="AI29" s="37" t="s">
        <v>328</v>
      </c>
      <c r="AJ29" s="32">
        <v>0</v>
      </c>
      <c r="AK29" s="32">
        <v>0</v>
      </c>
      <c r="AL29" s="37" t="s">
        <v>328</v>
      </c>
      <c r="AM29" t="s">
        <v>4</v>
      </c>
      <c r="AN29" s="34">
        <v>6</v>
      </c>
      <c r="AX29"/>
      <c r="AY29"/>
    </row>
    <row r="30" spans="1:51" x14ac:dyDescent="0.25">
      <c r="A30" t="s">
        <v>222</v>
      </c>
      <c r="B30" t="s">
        <v>74</v>
      </c>
      <c r="C30" t="s">
        <v>146</v>
      </c>
      <c r="D30" t="s">
        <v>174</v>
      </c>
      <c r="E30" s="32">
        <v>108.13333333333334</v>
      </c>
      <c r="F30" s="32">
        <v>341.91444444444431</v>
      </c>
      <c r="G30" s="32">
        <v>16.832777777777778</v>
      </c>
      <c r="H30" s="37">
        <v>4.9230964211319943E-2</v>
      </c>
      <c r="I30" s="32">
        <v>319.59377777777769</v>
      </c>
      <c r="J30" s="32">
        <v>16.832777777777778</v>
      </c>
      <c r="K30" s="37">
        <v>5.2669291294782559E-2</v>
      </c>
      <c r="L30" s="32">
        <v>43.51711111111112</v>
      </c>
      <c r="M30" s="32">
        <v>1.2061111111111111</v>
      </c>
      <c r="N30" s="37">
        <v>2.7715789957462447E-2</v>
      </c>
      <c r="O30" s="32">
        <v>31.893555555555558</v>
      </c>
      <c r="P30" s="32">
        <v>1.2061111111111111</v>
      </c>
      <c r="Q30" s="37">
        <v>3.7816765490764417E-2</v>
      </c>
      <c r="R30" s="32">
        <v>6.645777777777778</v>
      </c>
      <c r="S30" s="32">
        <v>0</v>
      </c>
      <c r="T30" s="37">
        <v>0</v>
      </c>
      <c r="U30" s="32">
        <v>4.9777777777777779</v>
      </c>
      <c r="V30" s="32">
        <v>0</v>
      </c>
      <c r="W30" s="37">
        <v>0</v>
      </c>
      <c r="X30" s="32">
        <v>83.346111111111071</v>
      </c>
      <c r="Y30" s="32">
        <v>2.8608888888888893</v>
      </c>
      <c r="Z30" s="37">
        <v>3.4325403438139508E-2</v>
      </c>
      <c r="AA30" s="32">
        <v>10.697111111111111</v>
      </c>
      <c r="AB30" s="32">
        <v>0</v>
      </c>
      <c r="AC30" s="37">
        <v>0</v>
      </c>
      <c r="AD30" s="32">
        <v>157.01822222222216</v>
      </c>
      <c r="AE30" s="32">
        <v>12.765777777777778</v>
      </c>
      <c r="AF30" s="37">
        <v>8.1301250244133053E-2</v>
      </c>
      <c r="AG30" s="32">
        <v>20.52622222222222</v>
      </c>
      <c r="AH30" s="32">
        <v>0</v>
      </c>
      <c r="AI30" s="37">
        <v>0</v>
      </c>
      <c r="AJ30" s="32">
        <v>26.809666666666665</v>
      </c>
      <c r="AK30" s="32">
        <v>0</v>
      </c>
      <c r="AL30" s="37">
        <v>0</v>
      </c>
      <c r="AM30" t="s">
        <v>6</v>
      </c>
      <c r="AN30" s="34">
        <v>6</v>
      </c>
      <c r="AX30"/>
      <c r="AY30"/>
    </row>
    <row r="31" spans="1:51" x14ac:dyDescent="0.25">
      <c r="A31" t="s">
        <v>222</v>
      </c>
      <c r="B31" t="s">
        <v>133</v>
      </c>
      <c r="C31" t="s">
        <v>165</v>
      </c>
      <c r="D31" t="s">
        <v>180</v>
      </c>
      <c r="E31" s="32">
        <v>40.833333333333336</v>
      </c>
      <c r="F31" s="32">
        <v>151.38</v>
      </c>
      <c r="G31" s="32">
        <v>48.945999999999998</v>
      </c>
      <c r="H31" s="37">
        <v>0.32333201215484214</v>
      </c>
      <c r="I31" s="32">
        <v>137.38</v>
      </c>
      <c r="J31" s="32">
        <v>48.945999999999998</v>
      </c>
      <c r="K31" s="37">
        <v>0.35628184597466878</v>
      </c>
      <c r="L31" s="32">
        <v>31.248777777777775</v>
      </c>
      <c r="M31" s="32">
        <v>11.462666666666665</v>
      </c>
      <c r="N31" s="37">
        <v>0.36681968005859783</v>
      </c>
      <c r="O31" s="32">
        <v>17.248777777777775</v>
      </c>
      <c r="P31" s="32">
        <v>11.462666666666665</v>
      </c>
      <c r="Q31" s="37">
        <v>0.66454950109186484</v>
      </c>
      <c r="R31" s="32">
        <v>8.7555555555555564</v>
      </c>
      <c r="S31" s="32">
        <v>0</v>
      </c>
      <c r="T31" s="37">
        <v>0</v>
      </c>
      <c r="U31" s="32">
        <v>5.2444444444444445</v>
      </c>
      <c r="V31" s="32">
        <v>0</v>
      </c>
      <c r="W31" s="37">
        <v>0</v>
      </c>
      <c r="X31" s="32">
        <v>23.463777777777775</v>
      </c>
      <c r="Y31" s="32">
        <v>12.75111111111111</v>
      </c>
      <c r="Z31" s="37">
        <v>0.54343811264644326</v>
      </c>
      <c r="AA31" s="32">
        <v>0</v>
      </c>
      <c r="AB31" s="32">
        <v>0</v>
      </c>
      <c r="AC31" s="37" t="s">
        <v>328</v>
      </c>
      <c r="AD31" s="32">
        <v>76.505111111111106</v>
      </c>
      <c r="AE31" s="32">
        <v>24.732222222222227</v>
      </c>
      <c r="AF31" s="37">
        <v>0.32327542386420088</v>
      </c>
      <c r="AG31" s="32">
        <v>1.6816666666666666</v>
      </c>
      <c r="AH31" s="32">
        <v>0</v>
      </c>
      <c r="AI31" s="37">
        <v>0</v>
      </c>
      <c r="AJ31" s="32">
        <v>18.480666666666657</v>
      </c>
      <c r="AK31" s="32">
        <v>0</v>
      </c>
      <c r="AL31" s="37">
        <v>0</v>
      </c>
      <c r="AM31" t="s">
        <v>65</v>
      </c>
      <c r="AN31" s="34">
        <v>6</v>
      </c>
      <c r="AX31"/>
      <c r="AY31"/>
    </row>
    <row r="32" spans="1:51" x14ac:dyDescent="0.25">
      <c r="A32" t="s">
        <v>222</v>
      </c>
      <c r="B32" t="s">
        <v>131</v>
      </c>
      <c r="C32" t="s">
        <v>148</v>
      </c>
      <c r="D32" t="s">
        <v>176</v>
      </c>
      <c r="E32" s="32">
        <v>37.31111111111111</v>
      </c>
      <c r="F32" s="32">
        <v>170.82399999999998</v>
      </c>
      <c r="G32" s="32">
        <v>0.2</v>
      </c>
      <c r="H32" s="37">
        <v>1.1707956727391936E-3</v>
      </c>
      <c r="I32" s="32">
        <v>160.84033333333332</v>
      </c>
      <c r="J32" s="32">
        <v>0</v>
      </c>
      <c r="K32" s="37">
        <v>0</v>
      </c>
      <c r="L32" s="32">
        <v>23.729666666666667</v>
      </c>
      <c r="M32" s="32">
        <v>0</v>
      </c>
      <c r="N32" s="37">
        <v>0</v>
      </c>
      <c r="O32" s="32">
        <v>13.946000000000002</v>
      </c>
      <c r="P32" s="32">
        <v>0</v>
      </c>
      <c r="Q32" s="37">
        <v>0</v>
      </c>
      <c r="R32" s="32">
        <v>4.5392222222222216</v>
      </c>
      <c r="S32" s="32">
        <v>0</v>
      </c>
      <c r="T32" s="37">
        <v>0</v>
      </c>
      <c r="U32" s="32">
        <v>5.2444444444444445</v>
      </c>
      <c r="V32" s="32">
        <v>0</v>
      </c>
      <c r="W32" s="37">
        <v>0</v>
      </c>
      <c r="X32" s="32">
        <v>66.86688888888888</v>
      </c>
      <c r="Y32" s="32">
        <v>0</v>
      </c>
      <c r="Z32" s="37">
        <v>0</v>
      </c>
      <c r="AA32" s="32">
        <v>0.2</v>
      </c>
      <c r="AB32" s="32">
        <v>0.2</v>
      </c>
      <c r="AC32" s="37">
        <v>1</v>
      </c>
      <c r="AD32" s="32">
        <v>80.027444444444441</v>
      </c>
      <c r="AE32" s="32">
        <v>0</v>
      </c>
      <c r="AF32" s="37">
        <v>0</v>
      </c>
      <c r="AG32" s="32">
        <v>0</v>
      </c>
      <c r="AH32" s="32">
        <v>0</v>
      </c>
      <c r="AI32" s="37" t="s">
        <v>328</v>
      </c>
      <c r="AJ32" s="32">
        <v>0</v>
      </c>
      <c r="AK32" s="32">
        <v>0</v>
      </c>
      <c r="AL32" s="37" t="s">
        <v>328</v>
      </c>
      <c r="AM32" t="s">
        <v>63</v>
      </c>
      <c r="AN32" s="34">
        <v>6</v>
      </c>
      <c r="AX32"/>
      <c r="AY32"/>
    </row>
    <row r="33" spans="1:51" x14ac:dyDescent="0.25">
      <c r="A33" t="s">
        <v>222</v>
      </c>
      <c r="B33" t="s">
        <v>73</v>
      </c>
      <c r="C33" t="s">
        <v>146</v>
      </c>
      <c r="D33" t="s">
        <v>174</v>
      </c>
      <c r="E33" s="32">
        <v>107.87777777777778</v>
      </c>
      <c r="F33" s="32">
        <v>335.73111111111109</v>
      </c>
      <c r="G33" s="32">
        <v>30.947000000000003</v>
      </c>
      <c r="H33" s="37">
        <v>9.2177933399082618E-2</v>
      </c>
      <c r="I33" s="32">
        <v>315.00877777777777</v>
      </c>
      <c r="J33" s="32">
        <v>30.947000000000003</v>
      </c>
      <c r="K33" s="37">
        <v>9.8241706844853366E-2</v>
      </c>
      <c r="L33" s="32">
        <v>49.846444444444444</v>
      </c>
      <c r="M33" s="32">
        <v>12.349666666666668</v>
      </c>
      <c r="N33" s="37">
        <v>0.24775421405293593</v>
      </c>
      <c r="O33" s="32">
        <v>33.749333333333333</v>
      </c>
      <c r="P33" s="32">
        <v>12.349666666666668</v>
      </c>
      <c r="Q33" s="37">
        <v>0.36592327749683951</v>
      </c>
      <c r="R33" s="32">
        <v>9.1255555555555539</v>
      </c>
      <c r="S33" s="32">
        <v>0</v>
      </c>
      <c r="T33" s="37">
        <v>0</v>
      </c>
      <c r="U33" s="32">
        <v>6.9715555555555548</v>
      </c>
      <c r="V33" s="32">
        <v>0</v>
      </c>
      <c r="W33" s="37">
        <v>0</v>
      </c>
      <c r="X33" s="32">
        <v>93.179666666666662</v>
      </c>
      <c r="Y33" s="32">
        <v>11.145</v>
      </c>
      <c r="Z33" s="37">
        <v>0.11960763972111225</v>
      </c>
      <c r="AA33" s="32">
        <v>4.625222222222221</v>
      </c>
      <c r="AB33" s="32">
        <v>0</v>
      </c>
      <c r="AC33" s="37">
        <v>0</v>
      </c>
      <c r="AD33" s="32">
        <v>157.79288888888888</v>
      </c>
      <c r="AE33" s="32">
        <v>7.4523333333333346</v>
      </c>
      <c r="AF33" s="37">
        <v>4.7228575291380553E-2</v>
      </c>
      <c r="AG33" s="32">
        <v>12.292222222222222</v>
      </c>
      <c r="AH33" s="32">
        <v>0</v>
      </c>
      <c r="AI33" s="37">
        <v>0</v>
      </c>
      <c r="AJ33" s="32">
        <v>17.99466666666666</v>
      </c>
      <c r="AK33" s="32">
        <v>0</v>
      </c>
      <c r="AL33" s="37">
        <v>0</v>
      </c>
      <c r="AM33" t="s">
        <v>5</v>
      </c>
      <c r="AN33" s="34">
        <v>6</v>
      </c>
      <c r="AX33"/>
      <c r="AY33"/>
    </row>
    <row r="34" spans="1:51" x14ac:dyDescent="0.25">
      <c r="A34" t="s">
        <v>222</v>
      </c>
      <c r="B34" t="s">
        <v>111</v>
      </c>
      <c r="C34" t="s">
        <v>141</v>
      </c>
      <c r="D34" t="s">
        <v>183</v>
      </c>
      <c r="E34" s="32">
        <v>94.711111111111109</v>
      </c>
      <c r="F34" s="32">
        <v>295.15066666666667</v>
      </c>
      <c r="G34" s="32">
        <v>7.3441111111111113</v>
      </c>
      <c r="H34" s="37">
        <v>2.4882583509138082E-2</v>
      </c>
      <c r="I34" s="32">
        <v>265.24466666666666</v>
      </c>
      <c r="J34" s="32">
        <v>7.3441111111111113</v>
      </c>
      <c r="K34" s="37">
        <v>2.7688063264022067E-2</v>
      </c>
      <c r="L34" s="32">
        <v>60.752777777777773</v>
      </c>
      <c r="M34" s="32">
        <v>1.9113333333333336</v>
      </c>
      <c r="N34" s="37">
        <v>3.1460838553335473E-2</v>
      </c>
      <c r="O34" s="32">
        <v>38.324666666666658</v>
      </c>
      <c r="P34" s="32">
        <v>1.9113333333333336</v>
      </c>
      <c r="Q34" s="37">
        <v>4.9872145006697184E-2</v>
      </c>
      <c r="R34" s="32">
        <v>16.739222222222224</v>
      </c>
      <c r="S34" s="32">
        <v>0</v>
      </c>
      <c r="T34" s="37">
        <v>0</v>
      </c>
      <c r="U34" s="32">
        <v>5.6888888888888891</v>
      </c>
      <c r="V34" s="32">
        <v>0</v>
      </c>
      <c r="W34" s="37">
        <v>0</v>
      </c>
      <c r="X34" s="32">
        <v>63.762777777777792</v>
      </c>
      <c r="Y34" s="32">
        <v>0.51200000000000001</v>
      </c>
      <c r="Z34" s="37">
        <v>8.0297630975926376E-3</v>
      </c>
      <c r="AA34" s="32">
        <v>7.4778888888888879</v>
      </c>
      <c r="AB34" s="32">
        <v>0</v>
      </c>
      <c r="AC34" s="37">
        <v>0</v>
      </c>
      <c r="AD34" s="32">
        <v>98.373222222222182</v>
      </c>
      <c r="AE34" s="32">
        <v>4.9207777777777775</v>
      </c>
      <c r="AF34" s="37">
        <v>5.0021516695487385E-2</v>
      </c>
      <c r="AG34" s="32">
        <v>64.78400000000002</v>
      </c>
      <c r="AH34" s="32">
        <v>0</v>
      </c>
      <c r="AI34" s="37">
        <v>0</v>
      </c>
      <c r="AJ34" s="32">
        <v>0</v>
      </c>
      <c r="AK34" s="32">
        <v>0</v>
      </c>
      <c r="AL34" s="37" t="s">
        <v>328</v>
      </c>
      <c r="AM34" t="s">
        <v>43</v>
      </c>
      <c r="AN34" s="34">
        <v>6</v>
      </c>
      <c r="AX34"/>
      <c r="AY34"/>
    </row>
    <row r="35" spans="1:51" x14ac:dyDescent="0.25">
      <c r="A35" t="s">
        <v>222</v>
      </c>
      <c r="B35" t="s">
        <v>85</v>
      </c>
      <c r="C35" t="s">
        <v>152</v>
      </c>
      <c r="D35" t="s">
        <v>177</v>
      </c>
      <c r="E35" s="32">
        <v>56.755555555555553</v>
      </c>
      <c r="F35" s="32">
        <v>192.48944444444444</v>
      </c>
      <c r="G35" s="32">
        <v>5.0470000000000006</v>
      </c>
      <c r="H35" s="37">
        <v>2.6219619546237749E-2</v>
      </c>
      <c r="I35" s="32">
        <v>175.56911111111108</v>
      </c>
      <c r="J35" s="32">
        <v>3.5803333333333334</v>
      </c>
      <c r="K35" s="37">
        <v>2.0392729169013534E-2</v>
      </c>
      <c r="L35" s="32">
        <v>31.203111111111109</v>
      </c>
      <c r="M35" s="32">
        <v>4.2431111111111113</v>
      </c>
      <c r="N35" s="37">
        <v>0.13598359137977695</v>
      </c>
      <c r="O35" s="32">
        <v>16.405666666666665</v>
      </c>
      <c r="P35" s="32">
        <v>2.7764444444444445</v>
      </c>
      <c r="Q35" s="37">
        <v>0.16923691678349623</v>
      </c>
      <c r="R35" s="32">
        <v>9.9547777777777782</v>
      </c>
      <c r="S35" s="32">
        <v>1.4666666666666666</v>
      </c>
      <c r="T35" s="37">
        <v>0.14733293895728458</v>
      </c>
      <c r="U35" s="32">
        <v>4.8426666666666671</v>
      </c>
      <c r="V35" s="32">
        <v>0</v>
      </c>
      <c r="W35" s="37">
        <v>0</v>
      </c>
      <c r="X35" s="32">
        <v>37.251444444444445</v>
      </c>
      <c r="Y35" s="32">
        <v>0.50922222222222224</v>
      </c>
      <c r="Z35" s="37">
        <v>1.3669865150642928E-2</v>
      </c>
      <c r="AA35" s="32">
        <v>2.1228888888888893</v>
      </c>
      <c r="AB35" s="32">
        <v>0</v>
      </c>
      <c r="AC35" s="37">
        <v>0</v>
      </c>
      <c r="AD35" s="32">
        <v>45.61855555555556</v>
      </c>
      <c r="AE35" s="32">
        <v>0.29466666666666669</v>
      </c>
      <c r="AF35" s="37">
        <v>6.4593598608753263E-3</v>
      </c>
      <c r="AG35" s="32">
        <v>57.774555555555544</v>
      </c>
      <c r="AH35" s="32">
        <v>0</v>
      </c>
      <c r="AI35" s="37">
        <v>0</v>
      </c>
      <c r="AJ35" s="32">
        <v>18.518888888888888</v>
      </c>
      <c r="AK35" s="32">
        <v>0</v>
      </c>
      <c r="AL35" s="37">
        <v>0</v>
      </c>
      <c r="AM35" t="s">
        <v>17</v>
      </c>
      <c r="AN35" s="34">
        <v>6</v>
      </c>
      <c r="AX35"/>
      <c r="AY35"/>
    </row>
    <row r="36" spans="1:51" x14ac:dyDescent="0.25">
      <c r="A36" t="s">
        <v>222</v>
      </c>
      <c r="B36" t="s">
        <v>120</v>
      </c>
      <c r="C36" t="s">
        <v>156</v>
      </c>
      <c r="D36" t="s">
        <v>185</v>
      </c>
      <c r="E36" s="32">
        <v>53.711111111111109</v>
      </c>
      <c r="F36" s="32">
        <v>176.22066666666663</v>
      </c>
      <c r="G36" s="32">
        <v>5.4974444444444437</v>
      </c>
      <c r="H36" s="37">
        <v>3.1196366172210853E-2</v>
      </c>
      <c r="I36" s="32">
        <v>160.23388888888886</v>
      </c>
      <c r="J36" s="32">
        <v>4.9076666666666657</v>
      </c>
      <c r="K36" s="37">
        <v>3.062814427520881E-2</v>
      </c>
      <c r="L36" s="32">
        <v>34.754777777777775</v>
      </c>
      <c r="M36" s="32">
        <v>0.86077777777777775</v>
      </c>
      <c r="N36" s="37">
        <v>2.476717829363189E-2</v>
      </c>
      <c r="O36" s="32">
        <v>18.97155555555555</v>
      </c>
      <c r="P36" s="32">
        <v>0.27100000000000002</v>
      </c>
      <c r="Q36" s="37">
        <v>1.4284542941479647E-2</v>
      </c>
      <c r="R36" s="32">
        <v>9.6808888888888891</v>
      </c>
      <c r="S36" s="32">
        <v>0</v>
      </c>
      <c r="T36" s="37">
        <v>0</v>
      </c>
      <c r="U36" s="32">
        <v>6.1023333333333349</v>
      </c>
      <c r="V36" s="32">
        <v>0.58977777777777773</v>
      </c>
      <c r="W36" s="37">
        <v>9.6647912456073237E-2</v>
      </c>
      <c r="X36" s="32">
        <v>23.303888888888892</v>
      </c>
      <c r="Y36" s="32">
        <v>4.6366666666666658</v>
      </c>
      <c r="Z36" s="37">
        <v>0.19896536105084983</v>
      </c>
      <c r="AA36" s="32">
        <v>0.20355555555555555</v>
      </c>
      <c r="AB36" s="32">
        <v>0</v>
      </c>
      <c r="AC36" s="37">
        <v>0</v>
      </c>
      <c r="AD36" s="32">
        <v>88.747222222222206</v>
      </c>
      <c r="AE36" s="32">
        <v>0</v>
      </c>
      <c r="AF36" s="37">
        <v>0</v>
      </c>
      <c r="AG36" s="32">
        <v>19.391777777777776</v>
      </c>
      <c r="AH36" s="32">
        <v>0</v>
      </c>
      <c r="AI36" s="37">
        <v>0</v>
      </c>
      <c r="AJ36" s="32">
        <v>9.8194444444444411</v>
      </c>
      <c r="AK36" s="32">
        <v>0</v>
      </c>
      <c r="AL36" s="37">
        <v>0</v>
      </c>
      <c r="AM36" t="s">
        <v>52</v>
      </c>
      <c r="AN36" s="34">
        <v>6</v>
      </c>
      <c r="AX36"/>
      <c r="AY36"/>
    </row>
    <row r="37" spans="1:51" x14ac:dyDescent="0.25">
      <c r="A37" t="s">
        <v>222</v>
      </c>
      <c r="B37" t="s">
        <v>118</v>
      </c>
      <c r="C37" t="s">
        <v>164</v>
      </c>
      <c r="D37" t="s">
        <v>170</v>
      </c>
      <c r="E37" s="32">
        <v>19.822222222222223</v>
      </c>
      <c r="F37" s="32">
        <v>79.689999999999984</v>
      </c>
      <c r="G37" s="32">
        <v>0</v>
      </c>
      <c r="H37" s="37">
        <v>0</v>
      </c>
      <c r="I37" s="32">
        <v>79.689999999999984</v>
      </c>
      <c r="J37" s="32">
        <v>0</v>
      </c>
      <c r="K37" s="37">
        <v>0</v>
      </c>
      <c r="L37" s="32">
        <v>19.385111111111112</v>
      </c>
      <c r="M37" s="32">
        <v>0</v>
      </c>
      <c r="N37" s="37">
        <v>0</v>
      </c>
      <c r="O37" s="32">
        <v>19.385111111111112</v>
      </c>
      <c r="P37" s="32">
        <v>0</v>
      </c>
      <c r="Q37" s="37">
        <v>0</v>
      </c>
      <c r="R37" s="32">
        <v>0</v>
      </c>
      <c r="S37" s="32">
        <v>0</v>
      </c>
      <c r="T37" s="37" t="s">
        <v>328</v>
      </c>
      <c r="U37" s="32">
        <v>0</v>
      </c>
      <c r="V37" s="32">
        <v>0</v>
      </c>
      <c r="W37" s="37" t="s">
        <v>328</v>
      </c>
      <c r="X37" s="32">
        <v>11.88</v>
      </c>
      <c r="Y37" s="32">
        <v>0</v>
      </c>
      <c r="Z37" s="37">
        <v>0</v>
      </c>
      <c r="AA37" s="32">
        <v>0</v>
      </c>
      <c r="AB37" s="32">
        <v>0</v>
      </c>
      <c r="AC37" s="37" t="s">
        <v>328</v>
      </c>
      <c r="AD37" s="32">
        <v>45.568777777777775</v>
      </c>
      <c r="AE37" s="32">
        <v>0</v>
      </c>
      <c r="AF37" s="37">
        <v>0</v>
      </c>
      <c r="AG37" s="32">
        <v>0</v>
      </c>
      <c r="AH37" s="32">
        <v>0</v>
      </c>
      <c r="AI37" s="37" t="s">
        <v>328</v>
      </c>
      <c r="AJ37" s="32">
        <v>2.8561111111111113</v>
      </c>
      <c r="AK37" s="32">
        <v>0</v>
      </c>
      <c r="AL37" s="37">
        <v>0</v>
      </c>
      <c r="AM37" t="s">
        <v>50</v>
      </c>
      <c r="AN37" s="34">
        <v>6</v>
      </c>
      <c r="AX37"/>
      <c r="AY37"/>
    </row>
    <row r="38" spans="1:51" x14ac:dyDescent="0.25">
      <c r="A38" t="s">
        <v>222</v>
      </c>
      <c r="B38" t="s">
        <v>103</v>
      </c>
      <c r="C38" t="s">
        <v>159</v>
      </c>
      <c r="D38" t="s">
        <v>188</v>
      </c>
      <c r="E38" s="32">
        <v>36.966666666666669</v>
      </c>
      <c r="F38" s="32">
        <v>143.25444444444446</v>
      </c>
      <c r="G38" s="32">
        <v>20.947222222222223</v>
      </c>
      <c r="H38" s="37">
        <v>0.14622389066850747</v>
      </c>
      <c r="I38" s="32">
        <v>136.41</v>
      </c>
      <c r="J38" s="32">
        <v>20.947222222222223</v>
      </c>
      <c r="K38" s="37">
        <v>0.15356075230717853</v>
      </c>
      <c r="L38" s="32">
        <v>27.354444444444447</v>
      </c>
      <c r="M38" s="32">
        <v>5.8972222222222221</v>
      </c>
      <c r="N38" s="37">
        <v>0.21558552337625408</v>
      </c>
      <c r="O38" s="32">
        <v>20.51</v>
      </c>
      <c r="P38" s="32">
        <v>5.8972222222222221</v>
      </c>
      <c r="Q38" s="37">
        <v>0.28752911858713903</v>
      </c>
      <c r="R38" s="32">
        <v>6.8444444444444441</v>
      </c>
      <c r="S38" s="32">
        <v>0</v>
      </c>
      <c r="T38" s="37">
        <v>0</v>
      </c>
      <c r="U38" s="32">
        <v>0</v>
      </c>
      <c r="V38" s="32">
        <v>0</v>
      </c>
      <c r="W38" s="37" t="s">
        <v>328</v>
      </c>
      <c r="X38" s="32">
        <v>32.619444444444447</v>
      </c>
      <c r="Y38" s="32">
        <v>15.05</v>
      </c>
      <c r="Z38" s="37">
        <v>0.46138124840330408</v>
      </c>
      <c r="AA38" s="32">
        <v>0</v>
      </c>
      <c r="AB38" s="32">
        <v>0</v>
      </c>
      <c r="AC38" s="37" t="s">
        <v>328</v>
      </c>
      <c r="AD38" s="32">
        <v>83.280555555555551</v>
      </c>
      <c r="AE38" s="32">
        <v>0</v>
      </c>
      <c r="AF38" s="37">
        <v>0</v>
      </c>
      <c r="AG38" s="32">
        <v>0</v>
      </c>
      <c r="AH38" s="32">
        <v>0</v>
      </c>
      <c r="AI38" s="37" t="s">
        <v>328</v>
      </c>
      <c r="AJ38" s="32">
        <v>0</v>
      </c>
      <c r="AK38" s="32">
        <v>0</v>
      </c>
      <c r="AL38" s="37" t="s">
        <v>328</v>
      </c>
      <c r="AM38" t="s">
        <v>35</v>
      </c>
      <c r="AN38" s="34">
        <v>6</v>
      </c>
      <c r="AX38"/>
      <c r="AY38"/>
    </row>
    <row r="39" spans="1:51" x14ac:dyDescent="0.25">
      <c r="A39" t="s">
        <v>222</v>
      </c>
      <c r="B39" t="s">
        <v>134</v>
      </c>
      <c r="C39" t="s">
        <v>166</v>
      </c>
      <c r="D39" t="s">
        <v>172</v>
      </c>
      <c r="E39" s="32">
        <v>20.844444444444445</v>
      </c>
      <c r="F39" s="32">
        <v>100.88522222222225</v>
      </c>
      <c r="G39" s="32">
        <v>10.46788888888889</v>
      </c>
      <c r="H39" s="37">
        <v>0.1037603789565039</v>
      </c>
      <c r="I39" s="32">
        <v>85.346222222222252</v>
      </c>
      <c r="J39" s="32">
        <v>10.46788888888889</v>
      </c>
      <c r="K39" s="37">
        <v>0.12265204734701526</v>
      </c>
      <c r="L39" s="32">
        <v>29.658777777777786</v>
      </c>
      <c r="M39" s="32">
        <v>4.535222222222222</v>
      </c>
      <c r="N39" s="37">
        <v>0.15291332151995471</v>
      </c>
      <c r="O39" s="32">
        <v>14.119777777777784</v>
      </c>
      <c r="P39" s="32">
        <v>4.535222222222222</v>
      </c>
      <c r="Q39" s="37">
        <v>0.3211964305387241</v>
      </c>
      <c r="R39" s="32">
        <v>9.5556666666666654</v>
      </c>
      <c r="S39" s="32">
        <v>0</v>
      </c>
      <c r="T39" s="37">
        <v>0</v>
      </c>
      <c r="U39" s="32">
        <v>5.9833333333333334</v>
      </c>
      <c r="V39" s="32">
        <v>0</v>
      </c>
      <c r="W39" s="37">
        <v>0</v>
      </c>
      <c r="X39" s="32">
        <v>13.848333333333334</v>
      </c>
      <c r="Y39" s="32">
        <v>5.932666666666667</v>
      </c>
      <c r="Z39" s="37">
        <v>0.42840293657479839</v>
      </c>
      <c r="AA39" s="32">
        <v>0</v>
      </c>
      <c r="AB39" s="32">
        <v>0</v>
      </c>
      <c r="AC39" s="37" t="s">
        <v>328</v>
      </c>
      <c r="AD39" s="32">
        <v>51.287888888888908</v>
      </c>
      <c r="AE39" s="32">
        <v>0</v>
      </c>
      <c r="AF39" s="37">
        <v>0</v>
      </c>
      <c r="AG39" s="32">
        <v>6.0902222222222226</v>
      </c>
      <c r="AH39" s="32">
        <v>0</v>
      </c>
      <c r="AI39" s="37">
        <v>0</v>
      </c>
      <c r="AJ39" s="32">
        <v>0</v>
      </c>
      <c r="AK39" s="32">
        <v>0</v>
      </c>
      <c r="AL39" s="37" t="s">
        <v>328</v>
      </c>
      <c r="AM39" t="s">
        <v>66</v>
      </c>
      <c r="AN39" s="34">
        <v>6</v>
      </c>
      <c r="AX39"/>
      <c r="AY39"/>
    </row>
    <row r="40" spans="1:51" x14ac:dyDescent="0.25">
      <c r="A40" t="s">
        <v>222</v>
      </c>
      <c r="B40" t="s">
        <v>80</v>
      </c>
      <c r="C40" t="s">
        <v>142</v>
      </c>
      <c r="D40" t="s">
        <v>178</v>
      </c>
      <c r="E40" s="32">
        <v>81.86666666666666</v>
      </c>
      <c r="F40" s="32">
        <v>266.36911111111112</v>
      </c>
      <c r="G40" s="32">
        <v>18.905111111111111</v>
      </c>
      <c r="H40" s="37">
        <v>7.0973361108770533E-2</v>
      </c>
      <c r="I40" s="32">
        <v>249.00222222222226</v>
      </c>
      <c r="J40" s="32">
        <v>18.905111111111111</v>
      </c>
      <c r="K40" s="37">
        <v>7.5923463422905624E-2</v>
      </c>
      <c r="L40" s="32">
        <v>22.107111111111113</v>
      </c>
      <c r="M40" s="32">
        <v>0</v>
      </c>
      <c r="N40" s="37">
        <v>0</v>
      </c>
      <c r="O40" s="32">
        <v>9.184222222222223</v>
      </c>
      <c r="P40" s="32">
        <v>0</v>
      </c>
      <c r="Q40" s="37">
        <v>0</v>
      </c>
      <c r="R40" s="32">
        <v>7.9451111111111103</v>
      </c>
      <c r="S40" s="32">
        <v>0</v>
      </c>
      <c r="T40" s="37">
        <v>0</v>
      </c>
      <c r="U40" s="32">
        <v>4.9777777777777779</v>
      </c>
      <c r="V40" s="32">
        <v>0</v>
      </c>
      <c r="W40" s="37">
        <v>0</v>
      </c>
      <c r="X40" s="32">
        <v>68.334444444444443</v>
      </c>
      <c r="Y40" s="32">
        <v>2.0013333333333332</v>
      </c>
      <c r="Z40" s="37">
        <v>2.9287328661322578E-2</v>
      </c>
      <c r="AA40" s="32">
        <v>4.4440000000000026</v>
      </c>
      <c r="AB40" s="32">
        <v>0</v>
      </c>
      <c r="AC40" s="37">
        <v>0</v>
      </c>
      <c r="AD40" s="32">
        <v>133.70822222222225</v>
      </c>
      <c r="AE40" s="32">
        <v>16.903777777777776</v>
      </c>
      <c r="AF40" s="37">
        <v>0.12642287435161467</v>
      </c>
      <c r="AG40" s="32">
        <v>37.775333333333343</v>
      </c>
      <c r="AH40" s="32">
        <v>0</v>
      </c>
      <c r="AI40" s="37">
        <v>0</v>
      </c>
      <c r="AJ40" s="32">
        <v>0</v>
      </c>
      <c r="AK40" s="32">
        <v>0</v>
      </c>
      <c r="AL40" s="37" t="s">
        <v>328</v>
      </c>
      <c r="AM40" t="s">
        <v>12</v>
      </c>
      <c r="AN40" s="34">
        <v>6</v>
      </c>
      <c r="AX40"/>
      <c r="AY40"/>
    </row>
    <row r="41" spans="1:51" x14ac:dyDescent="0.25">
      <c r="A41" t="s">
        <v>222</v>
      </c>
      <c r="B41" t="s">
        <v>109</v>
      </c>
      <c r="C41" t="s">
        <v>161</v>
      </c>
      <c r="D41" t="s">
        <v>181</v>
      </c>
      <c r="E41" s="32">
        <v>70.2</v>
      </c>
      <c r="F41" s="32">
        <v>443.55500000000012</v>
      </c>
      <c r="G41" s="32">
        <v>153.36233333333334</v>
      </c>
      <c r="H41" s="37">
        <v>0.34575719658967502</v>
      </c>
      <c r="I41" s="32">
        <v>418.82844444444459</v>
      </c>
      <c r="J41" s="32">
        <v>149.2401111111111</v>
      </c>
      <c r="K41" s="37">
        <v>0.3563275443459214</v>
      </c>
      <c r="L41" s="32">
        <v>85.691777777777773</v>
      </c>
      <c r="M41" s="32">
        <v>8.637777777777778</v>
      </c>
      <c r="N41" s="37">
        <v>0.10080054355013966</v>
      </c>
      <c r="O41" s="32">
        <v>60.965222222222231</v>
      </c>
      <c r="P41" s="32">
        <v>4.5155555555555562</v>
      </c>
      <c r="Q41" s="37">
        <v>7.406772896022687E-2</v>
      </c>
      <c r="R41" s="32">
        <v>17.024888888888881</v>
      </c>
      <c r="S41" s="32">
        <v>4.1222222222222218</v>
      </c>
      <c r="T41" s="37">
        <v>0.24212917036495596</v>
      </c>
      <c r="U41" s="32">
        <v>7.7016666666666653</v>
      </c>
      <c r="V41" s="32">
        <v>0</v>
      </c>
      <c r="W41" s="37">
        <v>0</v>
      </c>
      <c r="X41" s="32">
        <v>65.624111111111105</v>
      </c>
      <c r="Y41" s="32">
        <v>48.549111111111102</v>
      </c>
      <c r="Z41" s="37">
        <v>0.73980599948867021</v>
      </c>
      <c r="AA41" s="32">
        <v>0</v>
      </c>
      <c r="AB41" s="32">
        <v>0</v>
      </c>
      <c r="AC41" s="37" t="s">
        <v>328</v>
      </c>
      <c r="AD41" s="32">
        <v>258.67288888888902</v>
      </c>
      <c r="AE41" s="32">
        <v>96.175444444444452</v>
      </c>
      <c r="AF41" s="37">
        <v>0.37180334150037614</v>
      </c>
      <c r="AG41" s="32">
        <v>12.253555555555559</v>
      </c>
      <c r="AH41" s="32">
        <v>0</v>
      </c>
      <c r="AI41" s="37">
        <v>0</v>
      </c>
      <c r="AJ41" s="32">
        <v>21.312666666666669</v>
      </c>
      <c r="AK41" s="32">
        <v>0</v>
      </c>
      <c r="AL41" s="37">
        <v>0</v>
      </c>
      <c r="AM41" t="s">
        <v>41</v>
      </c>
      <c r="AN41" s="34">
        <v>6</v>
      </c>
      <c r="AX41"/>
      <c r="AY41"/>
    </row>
    <row r="42" spans="1:51" x14ac:dyDescent="0.25">
      <c r="A42" t="s">
        <v>222</v>
      </c>
      <c r="B42" t="s">
        <v>112</v>
      </c>
      <c r="C42" t="s">
        <v>144</v>
      </c>
      <c r="D42" t="s">
        <v>182</v>
      </c>
      <c r="E42" s="32">
        <v>86.911111111111111</v>
      </c>
      <c r="F42" s="32">
        <v>293.90211111111114</v>
      </c>
      <c r="G42" s="32">
        <v>22.499888888888893</v>
      </c>
      <c r="H42" s="37">
        <v>7.655572395797694E-2</v>
      </c>
      <c r="I42" s="32">
        <v>293.90211111111114</v>
      </c>
      <c r="J42" s="32">
        <v>22.499888888888893</v>
      </c>
      <c r="K42" s="37">
        <v>7.655572395797694E-2</v>
      </c>
      <c r="L42" s="32">
        <v>64.390444444444455</v>
      </c>
      <c r="M42" s="32">
        <v>0</v>
      </c>
      <c r="N42" s="37">
        <v>0</v>
      </c>
      <c r="O42" s="32">
        <v>64.390444444444455</v>
      </c>
      <c r="P42" s="32">
        <v>0</v>
      </c>
      <c r="Q42" s="37">
        <v>0</v>
      </c>
      <c r="R42" s="32">
        <v>0</v>
      </c>
      <c r="S42" s="32">
        <v>0</v>
      </c>
      <c r="T42" s="37" t="s">
        <v>328</v>
      </c>
      <c r="U42" s="32">
        <v>0</v>
      </c>
      <c r="V42" s="32">
        <v>0</v>
      </c>
      <c r="W42" s="37" t="s">
        <v>328</v>
      </c>
      <c r="X42" s="32">
        <v>35.874444444444457</v>
      </c>
      <c r="Y42" s="32">
        <v>0</v>
      </c>
      <c r="Z42" s="37">
        <v>0</v>
      </c>
      <c r="AA42" s="32">
        <v>0</v>
      </c>
      <c r="AB42" s="32">
        <v>0</v>
      </c>
      <c r="AC42" s="37" t="s">
        <v>328</v>
      </c>
      <c r="AD42" s="32">
        <v>193.63722222222219</v>
      </c>
      <c r="AE42" s="32">
        <v>22.499888888888893</v>
      </c>
      <c r="AF42" s="37">
        <v>0.11619609407052711</v>
      </c>
      <c r="AG42" s="32">
        <v>0</v>
      </c>
      <c r="AH42" s="32">
        <v>0</v>
      </c>
      <c r="AI42" s="37" t="s">
        <v>328</v>
      </c>
      <c r="AJ42" s="32">
        <v>0</v>
      </c>
      <c r="AK42" s="32">
        <v>0</v>
      </c>
      <c r="AL42" s="37" t="s">
        <v>328</v>
      </c>
      <c r="AM42" t="s">
        <v>44</v>
      </c>
      <c r="AN42" s="34">
        <v>6</v>
      </c>
      <c r="AX42"/>
      <c r="AY42"/>
    </row>
    <row r="43" spans="1:51" x14ac:dyDescent="0.25">
      <c r="A43" t="s">
        <v>222</v>
      </c>
      <c r="B43" t="s">
        <v>107</v>
      </c>
      <c r="C43" t="s">
        <v>139</v>
      </c>
      <c r="D43" t="s">
        <v>189</v>
      </c>
      <c r="E43" s="32">
        <v>81.266666666666666</v>
      </c>
      <c r="F43" s="32">
        <v>275.69644444444441</v>
      </c>
      <c r="G43" s="32">
        <v>0</v>
      </c>
      <c r="H43" s="37">
        <v>0</v>
      </c>
      <c r="I43" s="32">
        <v>252.27977777777778</v>
      </c>
      <c r="J43" s="32">
        <v>0</v>
      </c>
      <c r="K43" s="37">
        <v>0</v>
      </c>
      <c r="L43" s="32">
        <v>81.48588888888888</v>
      </c>
      <c r="M43" s="32">
        <v>0</v>
      </c>
      <c r="N43" s="37">
        <v>0</v>
      </c>
      <c r="O43" s="32">
        <v>63.444222222222216</v>
      </c>
      <c r="P43" s="32">
        <v>0</v>
      </c>
      <c r="Q43" s="37">
        <v>0</v>
      </c>
      <c r="R43" s="32">
        <v>14.052777777777777</v>
      </c>
      <c r="S43" s="32">
        <v>0</v>
      </c>
      <c r="T43" s="37">
        <v>0</v>
      </c>
      <c r="U43" s="32">
        <v>3.9888888888888889</v>
      </c>
      <c r="V43" s="32">
        <v>0</v>
      </c>
      <c r="W43" s="37">
        <v>0</v>
      </c>
      <c r="X43" s="32">
        <v>24.166666666666668</v>
      </c>
      <c r="Y43" s="32">
        <v>0</v>
      </c>
      <c r="Z43" s="37">
        <v>0</v>
      </c>
      <c r="AA43" s="32">
        <v>5.375</v>
      </c>
      <c r="AB43" s="32">
        <v>0</v>
      </c>
      <c r="AC43" s="37">
        <v>0</v>
      </c>
      <c r="AD43" s="32">
        <v>133.40444444444444</v>
      </c>
      <c r="AE43" s="32">
        <v>0</v>
      </c>
      <c r="AF43" s="37">
        <v>0</v>
      </c>
      <c r="AG43" s="32">
        <v>10.933333333333334</v>
      </c>
      <c r="AH43" s="32">
        <v>0</v>
      </c>
      <c r="AI43" s="37">
        <v>0</v>
      </c>
      <c r="AJ43" s="32">
        <v>20.33111111111111</v>
      </c>
      <c r="AK43" s="32">
        <v>0</v>
      </c>
      <c r="AL43" s="37">
        <v>0</v>
      </c>
      <c r="AM43" t="s">
        <v>39</v>
      </c>
      <c r="AN43" s="34">
        <v>6</v>
      </c>
      <c r="AX43"/>
      <c r="AY43"/>
    </row>
    <row r="44" spans="1:51" x14ac:dyDescent="0.25">
      <c r="A44" t="s">
        <v>222</v>
      </c>
      <c r="B44" t="s">
        <v>87</v>
      </c>
      <c r="C44" t="s">
        <v>146</v>
      </c>
      <c r="D44" t="s">
        <v>174</v>
      </c>
      <c r="E44" s="32">
        <v>115.75555555555556</v>
      </c>
      <c r="F44" s="32">
        <v>407.54199999999997</v>
      </c>
      <c r="G44" s="32">
        <v>3.0833333333333335</v>
      </c>
      <c r="H44" s="37">
        <v>7.5656823918352802E-3</v>
      </c>
      <c r="I44" s="32">
        <v>376.49299999999999</v>
      </c>
      <c r="J44" s="32">
        <v>0</v>
      </c>
      <c r="K44" s="37">
        <v>0</v>
      </c>
      <c r="L44" s="32">
        <v>63.290222222222248</v>
      </c>
      <c r="M44" s="32">
        <v>3.0833333333333335</v>
      </c>
      <c r="N44" s="37">
        <v>4.8717372527264158E-2</v>
      </c>
      <c r="O44" s="32">
        <v>54.518000000000022</v>
      </c>
      <c r="P44" s="32">
        <v>0</v>
      </c>
      <c r="Q44" s="37">
        <v>0</v>
      </c>
      <c r="R44" s="32">
        <v>3.0833333333333335</v>
      </c>
      <c r="S44" s="32">
        <v>3.0833333333333335</v>
      </c>
      <c r="T44" s="37">
        <v>1</v>
      </c>
      <c r="U44" s="32">
        <v>5.6888888888888891</v>
      </c>
      <c r="V44" s="32">
        <v>0</v>
      </c>
      <c r="W44" s="37">
        <v>0</v>
      </c>
      <c r="X44" s="32">
        <v>96.879777777777747</v>
      </c>
      <c r="Y44" s="32">
        <v>0</v>
      </c>
      <c r="Z44" s="37">
        <v>0</v>
      </c>
      <c r="AA44" s="32">
        <v>22.276777777777781</v>
      </c>
      <c r="AB44" s="32">
        <v>0</v>
      </c>
      <c r="AC44" s="37">
        <v>0</v>
      </c>
      <c r="AD44" s="32">
        <v>179.80944444444444</v>
      </c>
      <c r="AE44" s="32">
        <v>0</v>
      </c>
      <c r="AF44" s="37">
        <v>0</v>
      </c>
      <c r="AG44" s="32">
        <v>0.78433333333333333</v>
      </c>
      <c r="AH44" s="32">
        <v>0</v>
      </c>
      <c r="AI44" s="37">
        <v>0</v>
      </c>
      <c r="AJ44" s="32">
        <v>44.501444444444452</v>
      </c>
      <c r="AK44" s="32">
        <v>0</v>
      </c>
      <c r="AL44" s="37">
        <v>0</v>
      </c>
      <c r="AM44" t="s">
        <v>19</v>
      </c>
      <c r="AN44" s="34">
        <v>6</v>
      </c>
      <c r="AX44"/>
      <c r="AY44"/>
    </row>
    <row r="45" spans="1:51" x14ac:dyDescent="0.25">
      <c r="A45" t="s">
        <v>222</v>
      </c>
      <c r="B45" t="s">
        <v>81</v>
      </c>
      <c r="C45" t="s">
        <v>146</v>
      </c>
      <c r="D45" t="s">
        <v>174</v>
      </c>
      <c r="E45" s="32">
        <v>206.73333333333332</v>
      </c>
      <c r="F45" s="32">
        <v>585.22544444444452</v>
      </c>
      <c r="G45" s="32">
        <v>3.1861111111111113</v>
      </c>
      <c r="H45" s="37">
        <v>5.4442457028431018E-3</v>
      </c>
      <c r="I45" s="32">
        <v>545.5048888888889</v>
      </c>
      <c r="J45" s="32">
        <v>3.1861111111111113</v>
      </c>
      <c r="K45" s="37">
        <v>5.8406646319902628E-3</v>
      </c>
      <c r="L45" s="32">
        <v>91.39466666666668</v>
      </c>
      <c r="M45" s="32">
        <v>0.10555555555555556</v>
      </c>
      <c r="N45" s="37">
        <v>1.1549421799472858E-3</v>
      </c>
      <c r="O45" s="32">
        <v>80.159666666666681</v>
      </c>
      <c r="P45" s="32">
        <v>0.10555555555555556</v>
      </c>
      <c r="Q45" s="37">
        <v>1.316816298581858E-3</v>
      </c>
      <c r="R45" s="32">
        <v>11.235000000000001</v>
      </c>
      <c r="S45" s="32">
        <v>0</v>
      </c>
      <c r="T45" s="37">
        <v>0</v>
      </c>
      <c r="U45" s="32">
        <v>0</v>
      </c>
      <c r="V45" s="32">
        <v>0</v>
      </c>
      <c r="W45" s="37" t="s">
        <v>328</v>
      </c>
      <c r="X45" s="32">
        <v>120.06866666666664</v>
      </c>
      <c r="Y45" s="32">
        <v>0</v>
      </c>
      <c r="Z45" s="37">
        <v>0</v>
      </c>
      <c r="AA45" s="32">
        <v>28.485555555555557</v>
      </c>
      <c r="AB45" s="32">
        <v>0</v>
      </c>
      <c r="AC45" s="37">
        <v>0</v>
      </c>
      <c r="AD45" s="32">
        <v>242.89377777777787</v>
      </c>
      <c r="AE45" s="32">
        <v>3.0805555555555557</v>
      </c>
      <c r="AF45" s="37">
        <v>1.2682727337601618E-2</v>
      </c>
      <c r="AG45" s="32">
        <v>65.308111111111103</v>
      </c>
      <c r="AH45" s="32">
        <v>0</v>
      </c>
      <c r="AI45" s="37">
        <v>0</v>
      </c>
      <c r="AJ45" s="32">
        <v>37.074666666666673</v>
      </c>
      <c r="AK45" s="32">
        <v>0</v>
      </c>
      <c r="AL45" s="37">
        <v>0</v>
      </c>
      <c r="AM45" t="s">
        <v>13</v>
      </c>
      <c r="AN45" s="34">
        <v>6</v>
      </c>
      <c r="AX45"/>
      <c r="AY45"/>
    </row>
    <row r="46" spans="1:51" x14ac:dyDescent="0.25">
      <c r="A46" t="s">
        <v>222</v>
      </c>
      <c r="B46" t="s">
        <v>96</v>
      </c>
      <c r="C46" t="s">
        <v>156</v>
      </c>
      <c r="D46" t="s">
        <v>185</v>
      </c>
      <c r="E46" s="32">
        <v>82.388888888888886</v>
      </c>
      <c r="F46" s="32">
        <v>213.17122222222224</v>
      </c>
      <c r="G46" s="32">
        <v>4.5355555555555558</v>
      </c>
      <c r="H46" s="37">
        <v>2.1276584654693332E-2</v>
      </c>
      <c r="I46" s="32">
        <v>203.23833333333334</v>
      </c>
      <c r="J46" s="32">
        <v>4.5355555555555558</v>
      </c>
      <c r="K46" s="37">
        <v>2.2316437461218218E-2</v>
      </c>
      <c r="L46" s="32">
        <v>33.078555555555567</v>
      </c>
      <c r="M46" s="32">
        <v>0</v>
      </c>
      <c r="N46" s="37">
        <v>0</v>
      </c>
      <c r="O46" s="32">
        <v>23.145666666666678</v>
      </c>
      <c r="P46" s="32">
        <v>0</v>
      </c>
      <c r="Q46" s="37">
        <v>0</v>
      </c>
      <c r="R46" s="32">
        <v>7.4440000000000017</v>
      </c>
      <c r="S46" s="32">
        <v>0</v>
      </c>
      <c r="T46" s="37">
        <v>0</v>
      </c>
      <c r="U46" s="32">
        <v>2.4888888888888889</v>
      </c>
      <c r="V46" s="32">
        <v>0</v>
      </c>
      <c r="W46" s="37">
        <v>0</v>
      </c>
      <c r="X46" s="32">
        <v>25.993000000000009</v>
      </c>
      <c r="Y46" s="32">
        <v>4.5355555555555558</v>
      </c>
      <c r="Z46" s="37">
        <v>0.17449142290445713</v>
      </c>
      <c r="AA46" s="32">
        <v>0</v>
      </c>
      <c r="AB46" s="32">
        <v>0</v>
      </c>
      <c r="AC46" s="37" t="s">
        <v>328</v>
      </c>
      <c r="AD46" s="32">
        <v>125.25777777777779</v>
      </c>
      <c r="AE46" s="32">
        <v>0</v>
      </c>
      <c r="AF46" s="37">
        <v>0</v>
      </c>
      <c r="AG46" s="32">
        <v>3.3209999999999997</v>
      </c>
      <c r="AH46" s="32">
        <v>0</v>
      </c>
      <c r="AI46" s="37">
        <v>0</v>
      </c>
      <c r="AJ46" s="32">
        <v>25.520888888888877</v>
      </c>
      <c r="AK46" s="32">
        <v>0</v>
      </c>
      <c r="AL46" s="37">
        <v>0</v>
      </c>
      <c r="AM46" t="s">
        <v>28</v>
      </c>
      <c r="AN46" s="34">
        <v>6</v>
      </c>
      <c r="AX46"/>
      <c r="AY46"/>
    </row>
    <row r="47" spans="1:51" x14ac:dyDescent="0.25">
      <c r="A47" t="s">
        <v>222</v>
      </c>
      <c r="B47" t="s">
        <v>102</v>
      </c>
      <c r="C47" t="s">
        <v>138</v>
      </c>
      <c r="D47" t="s">
        <v>187</v>
      </c>
      <c r="E47" s="32">
        <v>80.25555555555556</v>
      </c>
      <c r="F47" s="32">
        <v>331.99022222222226</v>
      </c>
      <c r="G47" s="32">
        <v>0</v>
      </c>
      <c r="H47" s="37">
        <v>0</v>
      </c>
      <c r="I47" s="32">
        <v>313.31688888888891</v>
      </c>
      <c r="J47" s="32">
        <v>0</v>
      </c>
      <c r="K47" s="37">
        <v>0</v>
      </c>
      <c r="L47" s="32">
        <v>66.572111111111127</v>
      </c>
      <c r="M47" s="32">
        <v>0</v>
      </c>
      <c r="N47" s="37">
        <v>0</v>
      </c>
      <c r="O47" s="32">
        <v>47.898777777777795</v>
      </c>
      <c r="P47" s="32">
        <v>0</v>
      </c>
      <c r="Q47" s="37">
        <v>0</v>
      </c>
      <c r="R47" s="32">
        <v>14.384444444444444</v>
      </c>
      <c r="S47" s="32">
        <v>0</v>
      </c>
      <c r="T47" s="37">
        <v>0</v>
      </c>
      <c r="U47" s="32">
        <v>4.2888888888888888</v>
      </c>
      <c r="V47" s="32">
        <v>0</v>
      </c>
      <c r="W47" s="37">
        <v>0</v>
      </c>
      <c r="X47" s="32">
        <v>17.300777777777782</v>
      </c>
      <c r="Y47" s="32">
        <v>0</v>
      </c>
      <c r="Z47" s="37">
        <v>0</v>
      </c>
      <c r="AA47" s="32">
        <v>0</v>
      </c>
      <c r="AB47" s="32">
        <v>0</v>
      </c>
      <c r="AC47" s="37" t="s">
        <v>328</v>
      </c>
      <c r="AD47" s="32">
        <v>210.32744444444447</v>
      </c>
      <c r="AE47" s="32">
        <v>0</v>
      </c>
      <c r="AF47" s="37">
        <v>0</v>
      </c>
      <c r="AG47" s="32">
        <v>6.9557777777777785</v>
      </c>
      <c r="AH47" s="32">
        <v>0</v>
      </c>
      <c r="AI47" s="37">
        <v>0</v>
      </c>
      <c r="AJ47" s="32">
        <v>30.834111111111117</v>
      </c>
      <c r="AK47" s="32">
        <v>0</v>
      </c>
      <c r="AL47" s="37">
        <v>0</v>
      </c>
      <c r="AM47" t="s">
        <v>34</v>
      </c>
      <c r="AN47" s="34">
        <v>6</v>
      </c>
      <c r="AX47"/>
      <c r="AY47"/>
    </row>
    <row r="48" spans="1:51" x14ac:dyDescent="0.25">
      <c r="A48" t="s">
        <v>222</v>
      </c>
      <c r="B48" t="s">
        <v>70</v>
      </c>
      <c r="C48" t="s">
        <v>147</v>
      </c>
      <c r="D48" t="s">
        <v>175</v>
      </c>
      <c r="E48" s="32">
        <v>108.98888888888889</v>
      </c>
      <c r="F48" s="32">
        <v>336.39944444444444</v>
      </c>
      <c r="G48" s="32">
        <v>40.684333333333313</v>
      </c>
      <c r="H48" s="37">
        <v>0.12094054852118589</v>
      </c>
      <c r="I48" s="32">
        <v>314.88433333333336</v>
      </c>
      <c r="J48" s="32">
        <v>40.684333333333313</v>
      </c>
      <c r="K48" s="37">
        <v>0.12920405693942635</v>
      </c>
      <c r="L48" s="32">
        <v>59.222777777777786</v>
      </c>
      <c r="M48" s="32">
        <v>9.8166666666666647</v>
      </c>
      <c r="N48" s="37">
        <v>0.16575829495032873</v>
      </c>
      <c r="O48" s="32">
        <v>42.766666666666673</v>
      </c>
      <c r="P48" s="32">
        <v>9.8166666666666647</v>
      </c>
      <c r="Q48" s="37">
        <v>0.22954014029618075</v>
      </c>
      <c r="R48" s="32">
        <v>11.356111111111112</v>
      </c>
      <c r="S48" s="32">
        <v>0</v>
      </c>
      <c r="T48" s="37">
        <v>0</v>
      </c>
      <c r="U48" s="32">
        <v>5.0999999999999996</v>
      </c>
      <c r="V48" s="32">
        <v>0</v>
      </c>
      <c r="W48" s="37">
        <v>0</v>
      </c>
      <c r="X48" s="32">
        <v>56.897111111111137</v>
      </c>
      <c r="Y48" s="32">
        <v>0.74599999999999989</v>
      </c>
      <c r="Z48" s="37">
        <v>1.3111386244956776E-2</v>
      </c>
      <c r="AA48" s="32">
        <v>5.0589999999999984</v>
      </c>
      <c r="AB48" s="32">
        <v>0</v>
      </c>
      <c r="AC48" s="37">
        <v>0</v>
      </c>
      <c r="AD48" s="32">
        <v>159.14233333333331</v>
      </c>
      <c r="AE48" s="32">
        <v>27.749444444444432</v>
      </c>
      <c r="AF48" s="37">
        <v>0.17436871675320689</v>
      </c>
      <c r="AG48" s="32">
        <v>18.576333333333327</v>
      </c>
      <c r="AH48" s="32">
        <v>0</v>
      </c>
      <c r="AI48" s="37">
        <v>0</v>
      </c>
      <c r="AJ48" s="32">
        <v>37.501888888888907</v>
      </c>
      <c r="AK48" s="32">
        <v>2.3722222222222227</v>
      </c>
      <c r="AL48" s="37">
        <v>6.3256073027432677E-2</v>
      </c>
      <c r="AM48" t="s">
        <v>2</v>
      </c>
      <c r="AN48" s="34">
        <v>6</v>
      </c>
      <c r="AX48"/>
      <c r="AY48"/>
    </row>
    <row r="49" spans="1:51" x14ac:dyDescent="0.25">
      <c r="A49" t="s">
        <v>222</v>
      </c>
      <c r="B49" t="s">
        <v>105</v>
      </c>
      <c r="C49" t="s">
        <v>141</v>
      </c>
      <c r="D49" t="s">
        <v>183</v>
      </c>
      <c r="E49" s="32">
        <v>80.355555555555554</v>
      </c>
      <c r="F49" s="32">
        <v>260.13100000000003</v>
      </c>
      <c r="G49" s="32">
        <v>1.4487777777777777</v>
      </c>
      <c r="H49" s="37">
        <v>5.5694160933444205E-3</v>
      </c>
      <c r="I49" s="32">
        <v>243.70122222222219</v>
      </c>
      <c r="J49" s="32">
        <v>1.4487777777777777</v>
      </c>
      <c r="K49" s="37">
        <v>5.9448933598564005E-3</v>
      </c>
      <c r="L49" s="32">
        <v>68.296444444444433</v>
      </c>
      <c r="M49" s="32">
        <v>0</v>
      </c>
      <c r="N49" s="37">
        <v>0</v>
      </c>
      <c r="O49" s="32">
        <v>57.174666666666653</v>
      </c>
      <c r="P49" s="32">
        <v>0</v>
      </c>
      <c r="Q49" s="37">
        <v>0</v>
      </c>
      <c r="R49" s="32">
        <v>6.7217777777777785</v>
      </c>
      <c r="S49" s="32">
        <v>0</v>
      </c>
      <c r="T49" s="37">
        <v>0</v>
      </c>
      <c r="U49" s="32">
        <v>4.4000000000000004</v>
      </c>
      <c r="V49" s="32">
        <v>0</v>
      </c>
      <c r="W49" s="37">
        <v>0</v>
      </c>
      <c r="X49" s="32">
        <v>16.140111111111114</v>
      </c>
      <c r="Y49" s="32">
        <v>1.3214444444444444</v>
      </c>
      <c r="Z49" s="37">
        <v>8.1873317683342384E-2</v>
      </c>
      <c r="AA49" s="32">
        <v>5.3079999999999998</v>
      </c>
      <c r="AB49" s="32">
        <v>0</v>
      </c>
      <c r="AC49" s="37">
        <v>0</v>
      </c>
      <c r="AD49" s="32">
        <v>145.03222222222223</v>
      </c>
      <c r="AE49" s="32">
        <v>0.12733333333333335</v>
      </c>
      <c r="AF49" s="37">
        <v>8.7796581602555765E-4</v>
      </c>
      <c r="AG49" s="32">
        <v>17.364333333333335</v>
      </c>
      <c r="AH49" s="32">
        <v>0</v>
      </c>
      <c r="AI49" s="37">
        <v>0</v>
      </c>
      <c r="AJ49" s="32">
        <v>7.9898888888888884</v>
      </c>
      <c r="AK49" s="32">
        <v>0</v>
      </c>
      <c r="AL49" s="37">
        <v>0</v>
      </c>
      <c r="AM49" t="s">
        <v>37</v>
      </c>
      <c r="AN49" s="34">
        <v>6</v>
      </c>
      <c r="AX49"/>
      <c r="AY49"/>
    </row>
    <row r="50" spans="1:51" x14ac:dyDescent="0.25">
      <c r="A50" t="s">
        <v>222</v>
      </c>
      <c r="B50" t="s">
        <v>69</v>
      </c>
      <c r="C50" t="s">
        <v>146</v>
      </c>
      <c r="D50" t="s">
        <v>174</v>
      </c>
      <c r="E50" s="32">
        <v>118.3</v>
      </c>
      <c r="F50" s="32">
        <v>381.51488888888883</v>
      </c>
      <c r="G50" s="32">
        <v>93.346000000000004</v>
      </c>
      <c r="H50" s="37">
        <v>0.2446719714448308</v>
      </c>
      <c r="I50" s="32">
        <v>362.73122222222219</v>
      </c>
      <c r="J50" s="32">
        <v>93.346000000000004</v>
      </c>
      <c r="K50" s="37">
        <v>0.25734206012961547</v>
      </c>
      <c r="L50" s="32">
        <v>70.565000000000026</v>
      </c>
      <c r="M50" s="32">
        <v>30.988</v>
      </c>
      <c r="N50" s="37">
        <v>0.43914121731736677</v>
      </c>
      <c r="O50" s="32">
        <v>57.527333333333367</v>
      </c>
      <c r="P50" s="32">
        <v>30.988</v>
      </c>
      <c r="Q50" s="37">
        <v>0.53866567776477237</v>
      </c>
      <c r="R50" s="32">
        <v>6.0107777777777782</v>
      </c>
      <c r="S50" s="32">
        <v>0</v>
      </c>
      <c r="T50" s="37">
        <v>0</v>
      </c>
      <c r="U50" s="32">
        <v>7.0268888888888883</v>
      </c>
      <c r="V50" s="32">
        <v>0</v>
      </c>
      <c r="W50" s="37">
        <v>0</v>
      </c>
      <c r="X50" s="32">
        <v>67.629222222222225</v>
      </c>
      <c r="Y50" s="32">
        <v>23.970333333333336</v>
      </c>
      <c r="Z50" s="37">
        <v>0.35443751304087817</v>
      </c>
      <c r="AA50" s="32">
        <v>5.7460000000000013</v>
      </c>
      <c r="AB50" s="32">
        <v>0</v>
      </c>
      <c r="AC50" s="37">
        <v>0</v>
      </c>
      <c r="AD50" s="32">
        <v>202.7108888888888</v>
      </c>
      <c r="AE50" s="32">
        <v>38.387666666666661</v>
      </c>
      <c r="AF50" s="37">
        <v>0.18937150775214623</v>
      </c>
      <c r="AG50" s="32">
        <v>7.3293333333333335</v>
      </c>
      <c r="AH50" s="32">
        <v>0</v>
      </c>
      <c r="AI50" s="37">
        <v>0</v>
      </c>
      <c r="AJ50" s="32">
        <v>27.53444444444445</v>
      </c>
      <c r="AK50" s="32">
        <v>0</v>
      </c>
      <c r="AL50" s="37">
        <v>0</v>
      </c>
      <c r="AM50" t="s">
        <v>1</v>
      </c>
      <c r="AN50" s="34">
        <v>6</v>
      </c>
      <c r="AX50"/>
      <c r="AY50"/>
    </row>
    <row r="51" spans="1:51" x14ac:dyDescent="0.25">
      <c r="A51" t="s">
        <v>222</v>
      </c>
      <c r="B51" t="s">
        <v>68</v>
      </c>
      <c r="C51" t="s">
        <v>145</v>
      </c>
      <c r="D51" t="s">
        <v>173</v>
      </c>
      <c r="E51" s="32">
        <v>54.666666666666664</v>
      </c>
      <c r="F51" s="32">
        <v>179.86766666666662</v>
      </c>
      <c r="G51" s="32">
        <v>1.4079999999999999</v>
      </c>
      <c r="H51" s="37">
        <v>7.8279772351154478E-3</v>
      </c>
      <c r="I51" s="32">
        <v>176.58433333333326</v>
      </c>
      <c r="J51" s="32">
        <v>1.4079999999999999</v>
      </c>
      <c r="K51" s="37">
        <v>7.9735272853575182E-3</v>
      </c>
      <c r="L51" s="32">
        <v>25.152888888888892</v>
      </c>
      <c r="M51" s="32">
        <v>0.86399999999999988</v>
      </c>
      <c r="N51" s="37">
        <v>3.43499310881012E-2</v>
      </c>
      <c r="O51" s="32">
        <v>25.152888888888892</v>
      </c>
      <c r="P51" s="32">
        <v>0.86399999999999988</v>
      </c>
      <c r="Q51" s="37">
        <v>3.43499310881012E-2</v>
      </c>
      <c r="R51" s="32">
        <v>0</v>
      </c>
      <c r="S51" s="32">
        <v>0</v>
      </c>
      <c r="T51" s="37" t="s">
        <v>328</v>
      </c>
      <c r="U51" s="32">
        <v>0</v>
      </c>
      <c r="V51" s="32">
        <v>0</v>
      </c>
      <c r="W51" s="37" t="s">
        <v>328</v>
      </c>
      <c r="X51" s="32">
        <v>34.31111111111111</v>
      </c>
      <c r="Y51" s="32">
        <v>0</v>
      </c>
      <c r="Z51" s="37">
        <v>0</v>
      </c>
      <c r="AA51" s="32">
        <v>3.2833333333333332</v>
      </c>
      <c r="AB51" s="32">
        <v>0</v>
      </c>
      <c r="AC51" s="37">
        <v>0</v>
      </c>
      <c r="AD51" s="32">
        <v>107.96622222222216</v>
      </c>
      <c r="AE51" s="32">
        <v>0.54399999999999993</v>
      </c>
      <c r="AF51" s="37">
        <v>5.0386128995076676E-3</v>
      </c>
      <c r="AG51" s="32">
        <v>9.1541111111111118</v>
      </c>
      <c r="AH51" s="32">
        <v>0</v>
      </c>
      <c r="AI51" s="37">
        <v>0</v>
      </c>
      <c r="AJ51" s="32">
        <v>0</v>
      </c>
      <c r="AK51" s="32">
        <v>0</v>
      </c>
      <c r="AL51" s="37" t="s">
        <v>328</v>
      </c>
      <c r="AM51" t="s">
        <v>0</v>
      </c>
      <c r="AN51" s="34">
        <v>6</v>
      </c>
      <c r="AX51"/>
      <c r="AY51"/>
    </row>
    <row r="52" spans="1:51" x14ac:dyDescent="0.25">
      <c r="A52" t="s">
        <v>222</v>
      </c>
      <c r="B52" t="s">
        <v>89</v>
      </c>
      <c r="C52" t="s">
        <v>154</v>
      </c>
      <c r="D52" t="s">
        <v>181</v>
      </c>
      <c r="E52" s="32">
        <v>61.12222222222222</v>
      </c>
      <c r="F52" s="32">
        <v>216.23366666666664</v>
      </c>
      <c r="G52" s="32">
        <v>73.189555555555557</v>
      </c>
      <c r="H52" s="37">
        <v>0.33847437674162162</v>
      </c>
      <c r="I52" s="32">
        <v>198.83366666666666</v>
      </c>
      <c r="J52" s="32">
        <v>73.189555555555557</v>
      </c>
      <c r="K52" s="37">
        <v>0.3680943815126323</v>
      </c>
      <c r="L52" s="32">
        <v>20.371666666666666</v>
      </c>
      <c r="M52" s="32">
        <v>7.7661111111111101</v>
      </c>
      <c r="N52" s="37">
        <v>0.38122119501486262</v>
      </c>
      <c r="O52" s="32">
        <v>8.2161111111111111</v>
      </c>
      <c r="P52" s="32">
        <v>7.7661111111111101</v>
      </c>
      <c r="Q52" s="37">
        <v>0.9452295625126782</v>
      </c>
      <c r="R52" s="32">
        <v>6.4666666666666668</v>
      </c>
      <c r="S52" s="32">
        <v>0</v>
      </c>
      <c r="T52" s="37">
        <v>0</v>
      </c>
      <c r="U52" s="32">
        <v>5.6888888888888891</v>
      </c>
      <c r="V52" s="32">
        <v>0</v>
      </c>
      <c r="W52" s="37">
        <v>0</v>
      </c>
      <c r="X52" s="32">
        <v>49.165111111111116</v>
      </c>
      <c r="Y52" s="32">
        <v>36.439555555555565</v>
      </c>
      <c r="Z52" s="37">
        <v>0.74116695217475814</v>
      </c>
      <c r="AA52" s="32">
        <v>5.2444444444444445</v>
      </c>
      <c r="AB52" s="32">
        <v>0</v>
      </c>
      <c r="AC52" s="37">
        <v>0</v>
      </c>
      <c r="AD52" s="32">
        <v>114.76322222222221</v>
      </c>
      <c r="AE52" s="32">
        <v>28.983888888888892</v>
      </c>
      <c r="AF52" s="37">
        <v>0.25255380885668954</v>
      </c>
      <c r="AG52" s="32">
        <v>10.746555555555556</v>
      </c>
      <c r="AH52" s="32">
        <v>0</v>
      </c>
      <c r="AI52" s="37">
        <v>0</v>
      </c>
      <c r="AJ52" s="32">
        <v>15.942666666666668</v>
      </c>
      <c r="AK52" s="32">
        <v>0</v>
      </c>
      <c r="AL52" s="37">
        <v>0</v>
      </c>
      <c r="AM52" t="s">
        <v>21</v>
      </c>
      <c r="AN52" s="34">
        <v>6</v>
      </c>
      <c r="AX52"/>
      <c r="AY52"/>
    </row>
    <row r="53" spans="1:51" x14ac:dyDescent="0.25">
      <c r="A53" t="s">
        <v>222</v>
      </c>
      <c r="B53" t="s">
        <v>108</v>
      </c>
      <c r="C53" t="s">
        <v>160</v>
      </c>
      <c r="D53" t="s">
        <v>169</v>
      </c>
      <c r="E53" s="32">
        <v>70.511111111111106</v>
      </c>
      <c r="F53" s="32">
        <v>229.10733333333332</v>
      </c>
      <c r="G53" s="32">
        <v>6.5421111111111108</v>
      </c>
      <c r="H53" s="37">
        <v>2.8554787033345845E-2</v>
      </c>
      <c r="I53" s="32">
        <v>214.78133333333335</v>
      </c>
      <c r="J53" s="32">
        <v>6.5421111111111108</v>
      </c>
      <c r="K53" s="37">
        <v>3.0459402637928391E-2</v>
      </c>
      <c r="L53" s="32">
        <v>41.087666666666657</v>
      </c>
      <c r="M53" s="32">
        <v>0</v>
      </c>
      <c r="N53" s="37">
        <v>0</v>
      </c>
      <c r="O53" s="32">
        <v>26.841222222222214</v>
      </c>
      <c r="P53" s="32">
        <v>0</v>
      </c>
      <c r="Q53" s="37">
        <v>0</v>
      </c>
      <c r="R53" s="32">
        <v>9.2075555555555528</v>
      </c>
      <c r="S53" s="32">
        <v>0</v>
      </c>
      <c r="T53" s="37">
        <v>0</v>
      </c>
      <c r="U53" s="32">
        <v>5.0388888888888888</v>
      </c>
      <c r="V53" s="32">
        <v>0</v>
      </c>
      <c r="W53" s="37">
        <v>0</v>
      </c>
      <c r="X53" s="32">
        <v>26.486444444444441</v>
      </c>
      <c r="Y53" s="32">
        <v>0</v>
      </c>
      <c r="Z53" s="37">
        <v>0</v>
      </c>
      <c r="AA53" s="32">
        <v>7.955555555555556E-2</v>
      </c>
      <c r="AB53" s="32">
        <v>0</v>
      </c>
      <c r="AC53" s="37">
        <v>0</v>
      </c>
      <c r="AD53" s="32">
        <v>117.49755555555556</v>
      </c>
      <c r="AE53" s="32">
        <v>6.5421111111111108</v>
      </c>
      <c r="AF53" s="37">
        <v>5.5678699698717131E-2</v>
      </c>
      <c r="AG53" s="32">
        <v>27.524777777777782</v>
      </c>
      <c r="AH53" s="32">
        <v>0</v>
      </c>
      <c r="AI53" s="37">
        <v>0</v>
      </c>
      <c r="AJ53" s="32">
        <v>16.431333333333335</v>
      </c>
      <c r="AK53" s="32">
        <v>0</v>
      </c>
      <c r="AL53" s="37">
        <v>0</v>
      </c>
      <c r="AM53" t="s">
        <v>40</v>
      </c>
      <c r="AN53" s="34">
        <v>6</v>
      </c>
      <c r="AX53"/>
      <c r="AY53"/>
    </row>
    <row r="54" spans="1:51" x14ac:dyDescent="0.25">
      <c r="A54" t="s">
        <v>222</v>
      </c>
      <c r="B54" t="s">
        <v>90</v>
      </c>
      <c r="C54" t="s">
        <v>146</v>
      </c>
      <c r="D54" t="s">
        <v>174</v>
      </c>
      <c r="E54" s="32">
        <v>106.35555555555555</v>
      </c>
      <c r="F54" s="32">
        <v>350.82966666666658</v>
      </c>
      <c r="G54" s="32">
        <v>101.71044444444445</v>
      </c>
      <c r="H54" s="37">
        <v>0.28991403552277828</v>
      </c>
      <c r="I54" s="32">
        <v>332.12088888888883</v>
      </c>
      <c r="J54" s="32">
        <v>101.71044444444445</v>
      </c>
      <c r="K54" s="37">
        <v>0.30624524938710407</v>
      </c>
      <c r="L54" s="32">
        <v>40.625666666666682</v>
      </c>
      <c r="M54" s="32">
        <v>0.9502222222222223</v>
      </c>
      <c r="N54" s="37">
        <v>2.3389701639084208E-2</v>
      </c>
      <c r="O54" s="32">
        <v>31.625444444444458</v>
      </c>
      <c r="P54" s="32">
        <v>0.9502222222222223</v>
      </c>
      <c r="Q54" s="37">
        <v>3.0046130225662167E-2</v>
      </c>
      <c r="R54" s="32">
        <v>3.8668888888888886</v>
      </c>
      <c r="S54" s="32">
        <v>0</v>
      </c>
      <c r="T54" s="37">
        <v>0</v>
      </c>
      <c r="U54" s="32">
        <v>5.1333333333333337</v>
      </c>
      <c r="V54" s="32">
        <v>0</v>
      </c>
      <c r="W54" s="37">
        <v>0</v>
      </c>
      <c r="X54" s="32">
        <v>65.838888888888874</v>
      </c>
      <c r="Y54" s="32">
        <v>12.492999999999999</v>
      </c>
      <c r="Z54" s="37">
        <v>0.18975107585857737</v>
      </c>
      <c r="AA54" s="32">
        <v>9.7085555555555523</v>
      </c>
      <c r="AB54" s="32">
        <v>0</v>
      </c>
      <c r="AC54" s="37">
        <v>0</v>
      </c>
      <c r="AD54" s="32">
        <v>205.77799999999996</v>
      </c>
      <c r="AE54" s="32">
        <v>88.26722222222223</v>
      </c>
      <c r="AF54" s="37">
        <v>0.42894392122686703</v>
      </c>
      <c r="AG54" s="32">
        <v>13.421333333333331</v>
      </c>
      <c r="AH54" s="32">
        <v>0</v>
      </c>
      <c r="AI54" s="37">
        <v>0</v>
      </c>
      <c r="AJ54" s="32">
        <v>15.45722222222221</v>
      </c>
      <c r="AK54" s="32">
        <v>0</v>
      </c>
      <c r="AL54" s="37">
        <v>0</v>
      </c>
      <c r="AM54" t="s">
        <v>22</v>
      </c>
      <c r="AN54" s="34">
        <v>6</v>
      </c>
      <c r="AX54"/>
      <c r="AY54"/>
    </row>
    <row r="55" spans="1:51" x14ac:dyDescent="0.25">
      <c r="A55" t="s">
        <v>222</v>
      </c>
      <c r="B55" t="s">
        <v>84</v>
      </c>
      <c r="C55" t="s">
        <v>151</v>
      </c>
      <c r="D55" t="s">
        <v>179</v>
      </c>
      <c r="E55" s="32">
        <v>50.088888888888889</v>
      </c>
      <c r="F55" s="32">
        <v>171.7116666666667</v>
      </c>
      <c r="G55" s="32">
        <v>100.22788888888891</v>
      </c>
      <c r="H55" s="37">
        <v>0.58369877151943994</v>
      </c>
      <c r="I55" s="32">
        <v>158.22711111111116</v>
      </c>
      <c r="J55" s="32">
        <v>100.22788888888891</v>
      </c>
      <c r="K55" s="37">
        <v>0.63344320821547651</v>
      </c>
      <c r="L55" s="32">
        <v>38.404666666666671</v>
      </c>
      <c r="M55" s="32">
        <v>24.946333333333339</v>
      </c>
      <c r="N55" s="37">
        <v>0.64956515701216877</v>
      </c>
      <c r="O55" s="32">
        <v>25.329666666666672</v>
      </c>
      <c r="P55" s="32">
        <v>24.946333333333339</v>
      </c>
      <c r="Q55" s="37">
        <v>0.98486623063864509</v>
      </c>
      <c r="R55" s="32">
        <v>7.4777777777777779</v>
      </c>
      <c r="S55" s="32">
        <v>0</v>
      </c>
      <c r="T55" s="37">
        <v>0</v>
      </c>
      <c r="U55" s="32">
        <v>5.5972222222222223</v>
      </c>
      <c r="V55" s="32">
        <v>0</v>
      </c>
      <c r="W55" s="37">
        <v>0</v>
      </c>
      <c r="X55" s="32">
        <v>21.034333333333336</v>
      </c>
      <c r="Y55" s="32">
        <v>21.034333333333336</v>
      </c>
      <c r="Z55" s="37">
        <v>1</v>
      </c>
      <c r="AA55" s="32">
        <v>0.40955555555555556</v>
      </c>
      <c r="AB55" s="32">
        <v>0</v>
      </c>
      <c r="AC55" s="37">
        <v>0</v>
      </c>
      <c r="AD55" s="32">
        <v>88.301555555555595</v>
      </c>
      <c r="AE55" s="32">
        <v>54.247222222222241</v>
      </c>
      <c r="AF55" s="37">
        <v>0.61434050488603442</v>
      </c>
      <c r="AG55" s="32">
        <v>11.638888888888884</v>
      </c>
      <c r="AH55" s="32">
        <v>0</v>
      </c>
      <c r="AI55" s="37">
        <v>0</v>
      </c>
      <c r="AJ55" s="32">
        <v>11.922666666666668</v>
      </c>
      <c r="AK55" s="32">
        <v>0</v>
      </c>
      <c r="AL55" s="37">
        <v>0</v>
      </c>
      <c r="AM55" t="s">
        <v>16</v>
      </c>
      <c r="AN55" s="34">
        <v>6</v>
      </c>
      <c r="AX55"/>
      <c r="AY55"/>
    </row>
    <row r="56" spans="1:51" x14ac:dyDescent="0.25">
      <c r="A56" t="s">
        <v>222</v>
      </c>
      <c r="B56" t="s">
        <v>104</v>
      </c>
      <c r="C56" t="s">
        <v>146</v>
      </c>
      <c r="D56" t="s">
        <v>174</v>
      </c>
      <c r="E56" s="32">
        <v>53.366666666666667</v>
      </c>
      <c r="F56" s="32">
        <v>176.67422222222228</v>
      </c>
      <c r="G56" s="32">
        <v>10.476222222222223</v>
      </c>
      <c r="H56" s="37">
        <v>5.9296835103907486E-2</v>
      </c>
      <c r="I56" s="32">
        <v>168.92422222222228</v>
      </c>
      <c r="J56" s="32">
        <v>4.8762222222222222</v>
      </c>
      <c r="K56" s="37">
        <v>2.8866329281110915E-2</v>
      </c>
      <c r="L56" s="32">
        <v>30.655555555555559</v>
      </c>
      <c r="M56" s="32">
        <v>5.6</v>
      </c>
      <c r="N56" s="37">
        <v>0.18267488220369696</v>
      </c>
      <c r="O56" s="32">
        <v>25.055555555555561</v>
      </c>
      <c r="P56" s="32">
        <v>0</v>
      </c>
      <c r="Q56" s="37">
        <v>0</v>
      </c>
      <c r="R56" s="32">
        <v>0</v>
      </c>
      <c r="S56" s="32">
        <v>0</v>
      </c>
      <c r="T56" s="37" t="s">
        <v>328</v>
      </c>
      <c r="U56" s="32">
        <v>5.6</v>
      </c>
      <c r="V56" s="32">
        <v>5.6</v>
      </c>
      <c r="W56" s="37">
        <v>1</v>
      </c>
      <c r="X56" s="32">
        <v>21.145333333333337</v>
      </c>
      <c r="Y56" s="32">
        <v>0.53888888888888886</v>
      </c>
      <c r="Z56" s="37">
        <v>2.5485003257876698E-2</v>
      </c>
      <c r="AA56" s="32">
        <v>2.15</v>
      </c>
      <c r="AB56" s="32">
        <v>0</v>
      </c>
      <c r="AC56" s="37">
        <v>0</v>
      </c>
      <c r="AD56" s="32">
        <v>122.7233333333334</v>
      </c>
      <c r="AE56" s="32">
        <v>4.3373333333333335</v>
      </c>
      <c r="AF56" s="37">
        <v>3.5342369014314021E-2</v>
      </c>
      <c r="AG56" s="32">
        <v>0</v>
      </c>
      <c r="AH56" s="32">
        <v>0</v>
      </c>
      <c r="AI56" s="37" t="s">
        <v>328</v>
      </c>
      <c r="AJ56" s="32">
        <v>0</v>
      </c>
      <c r="AK56" s="32">
        <v>0</v>
      </c>
      <c r="AL56" s="37" t="s">
        <v>328</v>
      </c>
      <c r="AM56" t="s">
        <v>36</v>
      </c>
      <c r="AN56" s="34">
        <v>6</v>
      </c>
      <c r="AX56"/>
      <c r="AY56"/>
    </row>
    <row r="57" spans="1:51" x14ac:dyDescent="0.25">
      <c r="A57" t="s">
        <v>222</v>
      </c>
      <c r="B57" t="s">
        <v>130</v>
      </c>
      <c r="C57" t="s">
        <v>146</v>
      </c>
      <c r="D57" t="s">
        <v>174</v>
      </c>
      <c r="E57" s="32">
        <v>94.644444444444446</v>
      </c>
      <c r="F57" s="32">
        <v>267.99099999999999</v>
      </c>
      <c r="G57" s="32">
        <v>145.2413333333333</v>
      </c>
      <c r="H57" s="37">
        <v>0.54196347389775523</v>
      </c>
      <c r="I57" s="32">
        <v>247.1452222222222</v>
      </c>
      <c r="J57" s="32">
        <v>142.3024444444444</v>
      </c>
      <c r="K57" s="37">
        <v>0.57578472755784149</v>
      </c>
      <c r="L57" s="32">
        <v>75.293333333333337</v>
      </c>
      <c r="M57" s="32">
        <v>60.202888888888886</v>
      </c>
      <c r="N57" s="37">
        <v>0.79957794699250329</v>
      </c>
      <c r="O57" s="32">
        <v>67.946333333333328</v>
      </c>
      <c r="P57" s="32">
        <v>57.263999999999996</v>
      </c>
      <c r="Q57" s="37">
        <v>0.84278278445243549</v>
      </c>
      <c r="R57" s="32">
        <v>2.7525555555555554</v>
      </c>
      <c r="S57" s="32">
        <v>1.6333333333333333</v>
      </c>
      <c r="T57" s="37">
        <v>0.5933879627013281</v>
      </c>
      <c r="U57" s="32">
        <v>4.5944444444444441</v>
      </c>
      <c r="V57" s="32">
        <v>1.3055555555555556</v>
      </c>
      <c r="W57" s="37">
        <v>0.2841596130592503</v>
      </c>
      <c r="X57" s="32">
        <v>18.287222222222219</v>
      </c>
      <c r="Y57" s="32">
        <v>6.8145555555555548</v>
      </c>
      <c r="Z57" s="37">
        <v>0.37264027706048547</v>
      </c>
      <c r="AA57" s="32">
        <v>13.498777777777777</v>
      </c>
      <c r="AB57" s="32">
        <v>0</v>
      </c>
      <c r="AC57" s="37">
        <v>0</v>
      </c>
      <c r="AD57" s="32">
        <v>135.10766666666666</v>
      </c>
      <c r="AE57" s="32">
        <v>78.087222222222209</v>
      </c>
      <c r="AF57" s="37">
        <v>0.57796292504167457</v>
      </c>
      <c r="AG57" s="32">
        <v>0</v>
      </c>
      <c r="AH57" s="32">
        <v>0</v>
      </c>
      <c r="AI57" s="37" t="s">
        <v>328</v>
      </c>
      <c r="AJ57" s="32">
        <v>25.804000000000002</v>
      </c>
      <c r="AK57" s="32">
        <v>0.13666666666666669</v>
      </c>
      <c r="AL57" s="37">
        <v>5.2963364852994374E-3</v>
      </c>
      <c r="AM57" t="s">
        <v>62</v>
      </c>
      <c r="AN57" s="34">
        <v>6</v>
      </c>
      <c r="AX57"/>
      <c r="AY57"/>
    </row>
    <row r="58" spans="1:51" x14ac:dyDescent="0.25">
      <c r="A58" t="s">
        <v>222</v>
      </c>
      <c r="B58" t="s">
        <v>100</v>
      </c>
      <c r="C58" t="s">
        <v>138</v>
      </c>
      <c r="D58" t="s">
        <v>187</v>
      </c>
      <c r="E58" s="32">
        <v>45.744444444444447</v>
      </c>
      <c r="F58" s="32">
        <v>144.3318888888889</v>
      </c>
      <c r="G58" s="32">
        <v>17.22066666666667</v>
      </c>
      <c r="H58" s="37">
        <v>0.11931297233921512</v>
      </c>
      <c r="I58" s="32">
        <v>137.98744444444446</v>
      </c>
      <c r="J58" s="32">
        <v>17.22066666666667</v>
      </c>
      <c r="K58" s="37">
        <v>0.1247987940931824</v>
      </c>
      <c r="L58" s="32">
        <v>25.233111111111118</v>
      </c>
      <c r="M58" s="32">
        <v>0</v>
      </c>
      <c r="N58" s="37">
        <v>0</v>
      </c>
      <c r="O58" s="32">
        <v>18.888666666666673</v>
      </c>
      <c r="P58" s="32">
        <v>0</v>
      </c>
      <c r="Q58" s="37">
        <v>0</v>
      </c>
      <c r="R58" s="32">
        <v>3.2</v>
      </c>
      <c r="S58" s="32">
        <v>0</v>
      </c>
      <c r="T58" s="37">
        <v>0</v>
      </c>
      <c r="U58" s="32">
        <v>3.1444444444444444</v>
      </c>
      <c r="V58" s="32">
        <v>0</v>
      </c>
      <c r="W58" s="37">
        <v>0</v>
      </c>
      <c r="X58" s="32">
        <v>33.549333333333344</v>
      </c>
      <c r="Y58" s="32">
        <v>9.4765555555555583</v>
      </c>
      <c r="Z58" s="37">
        <v>0.28246628513896616</v>
      </c>
      <c r="AA58" s="32">
        <v>0</v>
      </c>
      <c r="AB58" s="32">
        <v>0</v>
      </c>
      <c r="AC58" s="37" t="s">
        <v>328</v>
      </c>
      <c r="AD58" s="32">
        <v>58.295999999999992</v>
      </c>
      <c r="AE58" s="32">
        <v>7.7441111111111116</v>
      </c>
      <c r="AF58" s="37">
        <v>0.1328412088498544</v>
      </c>
      <c r="AG58" s="32">
        <v>27.253444444444447</v>
      </c>
      <c r="AH58" s="32">
        <v>0</v>
      </c>
      <c r="AI58" s="37">
        <v>0</v>
      </c>
      <c r="AJ58" s="32">
        <v>0</v>
      </c>
      <c r="AK58" s="32">
        <v>0</v>
      </c>
      <c r="AL58" s="37" t="s">
        <v>328</v>
      </c>
      <c r="AM58" t="s">
        <v>32</v>
      </c>
      <c r="AN58" s="34">
        <v>6</v>
      </c>
      <c r="AX58"/>
      <c r="AY58"/>
    </row>
    <row r="59" spans="1:51" x14ac:dyDescent="0.25">
      <c r="A59" t="s">
        <v>222</v>
      </c>
      <c r="B59" t="s">
        <v>119</v>
      </c>
      <c r="C59" t="s">
        <v>142</v>
      </c>
      <c r="D59" t="s">
        <v>178</v>
      </c>
      <c r="E59" s="32">
        <v>38.077777777777776</v>
      </c>
      <c r="F59" s="32">
        <v>120.29733333333333</v>
      </c>
      <c r="G59" s="32">
        <v>37.620333333333335</v>
      </c>
      <c r="H59" s="37">
        <v>0.31272790751803864</v>
      </c>
      <c r="I59" s="32">
        <v>108.41388888888888</v>
      </c>
      <c r="J59" s="32">
        <v>32.778333333333336</v>
      </c>
      <c r="K59" s="37">
        <v>0.30234441056650191</v>
      </c>
      <c r="L59" s="32">
        <v>27.214777777777783</v>
      </c>
      <c r="M59" s="32">
        <v>17.142000000000003</v>
      </c>
      <c r="N59" s="37">
        <v>0.6298783749025243</v>
      </c>
      <c r="O59" s="32">
        <v>22.372777777777781</v>
      </c>
      <c r="P59" s="32">
        <v>12.3</v>
      </c>
      <c r="Q59" s="37">
        <v>0.54977527252861857</v>
      </c>
      <c r="R59" s="32">
        <v>0.25555555555555554</v>
      </c>
      <c r="S59" s="32">
        <v>0.25555555555555554</v>
      </c>
      <c r="T59" s="37">
        <v>1</v>
      </c>
      <c r="U59" s="32">
        <v>4.5864444444444441</v>
      </c>
      <c r="V59" s="32">
        <v>4.5864444444444441</v>
      </c>
      <c r="W59" s="37">
        <v>1</v>
      </c>
      <c r="X59" s="32">
        <v>18.550888888888885</v>
      </c>
      <c r="Y59" s="32">
        <v>3.5388888888888888</v>
      </c>
      <c r="Z59" s="37">
        <v>0.19076654008792635</v>
      </c>
      <c r="AA59" s="32">
        <v>7.0414444444444459</v>
      </c>
      <c r="AB59" s="32">
        <v>0</v>
      </c>
      <c r="AC59" s="37">
        <v>0</v>
      </c>
      <c r="AD59" s="32">
        <v>67.490222222222215</v>
      </c>
      <c r="AE59" s="32">
        <v>16.939444444444447</v>
      </c>
      <c r="AF59" s="37">
        <v>0.25099109006736786</v>
      </c>
      <c r="AG59" s="32">
        <v>0</v>
      </c>
      <c r="AH59" s="32">
        <v>0</v>
      </c>
      <c r="AI59" s="37" t="s">
        <v>328</v>
      </c>
      <c r="AJ59" s="32">
        <v>0</v>
      </c>
      <c r="AK59" s="32">
        <v>0</v>
      </c>
      <c r="AL59" s="37" t="s">
        <v>328</v>
      </c>
      <c r="AM59" t="s">
        <v>51</v>
      </c>
      <c r="AN59" s="34">
        <v>6</v>
      </c>
      <c r="AX59"/>
      <c r="AY59"/>
    </row>
    <row r="60" spans="1:51" x14ac:dyDescent="0.25">
      <c r="A60" t="s">
        <v>222</v>
      </c>
      <c r="B60" t="s">
        <v>113</v>
      </c>
      <c r="C60" t="s">
        <v>162</v>
      </c>
      <c r="D60" t="s">
        <v>190</v>
      </c>
      <c r="E60" s="32">
        <v>67.7</v>
      </c>
      <c r="F60" s="32">
        <v>176.06233333333336</v>
      </c>
      <c r="G60" s="32">
        <v>4.1465555555555556</v>
      </c>
      <c r="H60" s="37">
        <v>2.3551633543927936E-2</v>
      </c>
      <c r="I60" s="32">
        <v>163.63711111111112</v>
      </c>
      <c r="J60" s="32">
        <v>0.39933333333333332</v>
      </c>
      <c r="K60" s="37">
        <v>2.4403592230504622E-3</v>
      </c>
      <c r="L60" s="32">
        <v>31.258999999999993</v>
      </c>
      <c r="M60" s="32">
        <v>3.7472222222222222</v>
      </c>
      <c r="N60" s="37">
        <v>0.11987658665415474</v>
      </c>
      <c r="O60" s="32">
        <v>18.833777777777769</v>
      </c>
      <c r="P60" s="32">
        <v>0</v>
      </c>
      <c r="Q60" s="37">
        <v>0</v>
      </c>
      <c r="R60" s="32">
        <v>10.558555555555557</v>
      </c>
      <c r="S60" s="32">
        <v>3.7472222222222222</v>
      </c>
      <c r="T60" s="37">
        <v>0.3548991339303566</v>
      </c>
      <c r="U60" s="32">
        <v>1.8666666666666667</v>
      </c>
      <c r="V60" s="32">
        <v>0</v>
      </c>
      <c r="W60" s="37">
        <v>0</v>
      </c>
      <c r="X60" s="32">
        <v>25.811444444444469</v>
      </c>
      <c r="Y60" s="32">
        <v>0.39933333333333332</v>
      </c>
      <c r="Z60" s="37">
        <v>1.5471173424363854E-2</v>
      </c>
      <c r="AA60" s="32">
        <v>0</v>
      </c>
      <c r="AB60" s="32">
        <v>0</v>
      </c>
      <c r="AC60" s="37" t="s">
        <v>328</v>
      </c>
      <c r="AD60" s="32">
        <v>91.088111111111118</v>
      </c>
      <c r="AE60" s="32">
        <v>0</v>
      </c>
      <c r="AF60" s="37">
        <v>0</v>
      </c>
      <c r="AG60" s="32">
        <v>0</v>
      </c>
      <c r="AH60" s="32">
        <v>0</v>
      </c>
      <c r="AI60" s="37" t="s">
        <v>328</v>
      </c>
      <c r="AJ60" s="32">
        <v>27.903777777777769</v>
      </c>
      <c r="AK60" s="32">
        <v>0</v>
      </c>
      <c r="AL60" s="37">
        <v>0</v>
      </c>
      <c r="AM60" t="s">
        <v>45</v>
      </c>
      <c r="AN60" s="34">
        <v>6</v>
      </c>
      <c r="AX60"/>
      <c r="AY60"/>
    </row>
    <row r="61" spans="1:51" x14ac:dyDescent="0.25">
      <c r="A61" t="s">
        <v>222</v>
      </c>
      <c r="B61" t="s">
        <v>129</v>
      </c>
      <c r="C61" t="s">
        <v>147</v>
      </c>
      <c r="D61" t="s">
        <v>175</v>
      </c>
      <c r="E61" s="32">
        <v>60.055555555555557</v>
      </c>
      <c r="F61" s="32">
        <v>194.39577777777777</v>
      </c>
      <c r="G61" s="32">
        <v>38.55833333333333</v>
      </c>
      <c r="H61" s="37">
        <v>0.19834964408234745</v>
      </c>
      <c r="I61" s="32">
        <v>189.3291111111111</v>
      </c>
      <c r="J61" s="32">
        <v>38.55833333333333</v>
      </c>
      <c r="K61" s="37">
        <v>0.20365771067664654</v>
      </c>
      <c r="L61" s="32">
        <v>34.93888888888889</v>
      </c>
      <c r="M61" s="32">
        <v>11.466666666666667</v>
      </c>
      <c r="N61" s="37">
        <v>0.32819208141198919</v>
      </c>
      <c r="O61" s="32">
        <v>29.872222222222224</v>
      </c>
      <c r="P61" s="32">
        <v>11.466666666666667</v>
      </c>
      <c r="Q61" s="37">
        <v>0.3838571694253301</v>
      </c>
      <c r="R61" s="32">
        <v>0</v>
      </c>
      <c r="S61" s="32">
        <v>0</v>
      </c>
      <c r="T61" s="37" t="s">
        <v>328</v>
      </c>
      <c r="U61" s="32">
        <v>5.0666666666666664</v>
      </c>
      <c r="V61" s="32">
        <v>0</v>
      </c>
      <c r="W61" s="37">
        <v>0</v>
      </c>
      <c r="X61" s="32">
        <v>35.605111111111114</v>
      </c>
      <c r="Y61" s="32">
        <v>2.6555555555555554</v>
      </c>
      <c r="Z61" s="37">
        <v>7.4583549178332695E-2</v>
      </c>
      <c r="AA61" s="32">
        <v>0</v>
      </c>
      <c r="AB61" s="32">
        <v>0</v>
      </c>
      <c r="AC61" s="37" t="s">
        <v>328</v>
      </c>
      <c r="AD61" s="32">
        <v>123.85177777777777</v>
      </c>
      <c r="AE61" s="32">
        <v>24.43611111111111</v>
      </c>
      <c r="AF61" s="37">
        <v>0.19730125436677892</v>
      </c>
      <c r="AG61" s="32">
        <v>0</v>
      </c>
      <c r="AH61" s="32">
        <v>0</v>
      </c>
      <c r="AI61" s="37" t="s">
        <v>328</v>
      </c>
      <c r="AJ61" s="32">
        <v>0</v>
      </c>
      <c r="AK61" s="32">
        <v>0</v>
      </c>
      <c r="AL61" s="37" t="s">
        <v>328</v>
      </c>
      <c r="AM61" t="s">
        <v>61</v>
      </c>
      <c r="AN61" s="34">
        <v>6</v>
      </c>
      <c r="AX61"/>
      <c r="AY61"/>
    </row>
    <row r="62" spans="1:51" x14ac:dyDescent="0.25">
      <c r="A62" t="s">
        <v>222</v>
      </c>
      <c r="B62" t="s">
        <v>71</v>
      </c>
      <c r="C62" t="s">
        <v>146</v>
      </c>
      <c r="D62" t="s">
        <v>174</v>
      </c>
      <c r="E62" s="32">
        <v>95.74444444444444</v>
      </c>
      <c r="F62" s="32">
        <v>372.93722222222215</v>
      </c>
      <c r="G62" s="32">
        <v>64.562555555555548</v>
      </c>
      <c r="H62" s="37">
        <v>0.17311909809068254</v>
      </c>
      <c r="I62" s="32">
        <v>354.1082222222222</v>
      </c>
      <c r="J62" s="32">
        <v>64.562555555555548</v>
      </c>
      <c r="K62" s="37">
        <v>0.18232436160445614</v>
      </c>
      <c r="L62" s="32">
        <v>54.176888888888897</v>
      </c>
      <c r="M62" s="32">
        <v>19.336222222222219</v>
      </c>
      <c r="N62" s="37">
        <v>0.35690905511165061</v>
      </c>
      <c r="O62" s="32">
        <v>42.204777777777785</v>
      </c>
      <c r="P62" s="32">
        <v>19.336222222222219</v>
      </c>
      <c r="Q62" s="37">
        <v>0.45815244719528841</v>
      </c>
      <c r="R62" s="32">
        <v>7.4387777777777782</v>
      </c>
      <c r="S62" s="32">
        <v>0</v>
      </c>
      <c r="T62" s="37">
        <v>0</v>
      </c>
      <c r="U62" s="32">
        <v>4.5333333333333332</v>
      </c>
      <c r="V62" s="32">
        <v>0</v>
      </c>
      <c r="W62" s="37">
        <v>0</v>
      </c>
      <c r="X62" s="32">
        <v>91.646999999999949</v>
      </c>
      <c r="Y62" s="32">
        <v>14.599111111111107</v>
      </c>
      <c r="Z62" s="37">
        <v>0.15929720679466994</v>
      </c>
      <c r="AA62" s="32">
        <v>6.8568888888888875</v>
      </c>
      <c r="AB62" s="32">
        <v>0</v>
      </c>
      <c r="AC62" s="37">
        <v>0</v>
      </c>
      <c r="AD62" s="32">
        <v>189.5061111111111</v>
      </c>
      <c r="AE62" s="32">
        <v>26.449444444444442</v>
      </c>
      <c r="AF62" s="37">
        <v>0.13957040376886115</v>
      </c>
      <c r="AG62" s="32">
        <v>5.8414444444444449</v>
      </c>
      <c r="AH62" s="32">
        <v>0</v>
      </c>
      <c r="AI62" s="37">
        <v>0</v>
      </c>
      <c r="AJ62" s="32">
        <v>24.908888888888885</v>
      </c>
      <c r="AK62" s="32">
        <v>4.1777777777777771</v>
      </c>
      <c r="AL62" s="37">
        <v>0.16772236595592827</v>
      </c>
      <c r="AM62" t="s">
        <v>3</v>
      </c>
      <c r="AN62" s="34">
        <v>6</v>
      </c>
      <c r="AX62"/>
      <c r="AY62"/>
    </row>
    <row r="63" spans="1:51" x14ac:dyDescent="0.25">
      <c r="A63" t="s">
        <v>222</v>
      </c>
      <c r="B63" t="s">
        <v>125</v>
      </c>
      <c r="C63" t="s">
        <v>146</v>
      </c>
      <c r="D63" t="s">
        <v>174</v>
      </c>
      <c r="E63" s="32">
        <v>108.05555555555556</v>
      </c>
      <c r="F63" s="32">
        <v>414.09</v>
      </c>
      <c r="G63" s="32">
        <v>29.315333333333328</v>
      </c>
      <c r="H63" s="37">
        <v>7.0794593767860445E-2</v>
      </c>
      <c r="I63" s="32">
        <v>394.81966666666671</v>
      </c>
      <c r="J63" s="32">
        <v>29.315333333333328</v>
      </c>
      <c r="K63" s="37">
        <v>7.424993182541563E-2</v>
      </c>
      <c r="L63" s="32">
        <v>44.547111111111128</v>
      </c>
      <c r="M63" s="32">
        <v>9.2795555555555538</v>
      </c>
      <c r="N63" s="37">
        <v>0.20830880665662307</v>
      </c>
      <c r="O63" s="32">
        <v>40.182333333333347</v>
      </c>
      <c r="P63" s="32">
        <v>9.2795555555555538</v>
      </c>
      <c r="Q63" s="37">
        <v>0.23093620468918058</v>
      </c>
      <c r="R63" s="32">
        <v>2.1758888888888883</v>
      </c>
      <c r="S63" s="32">
        <v>0</v>
      </c>
      <c r="T63" s="37">
        <v>0</v>
      </c>
      <c r="U63" s="32">
        <v>2.1888888888888891</v>
      </c>
      <c r="V63" s="32">
        <v>0</v>
      </c>
      <c r="W63" s="37">
        <v>0</v>
      </c>
      <c r="X63" s="32">
        <v>90.681333333333328</v>
      </c>
      <c r="Y63" s="32">
        <v>5.6374444444444443</v>
      </c>
      <c r="Z63" s="37">
        <v>6.2167639548504412E-2</v>
      </c>
      <c r="AA63" s="32">
        <v>14.905555555555555</v>
      </c>
      <c r="AB63" s="32">
        <v>0</v>
      </c>
      <c r="AC63" s="37">
        <v>0</v>
      </c>
      <c r="AD63" s="32">
        <v>205.62211111111108</v>
      </c>
      <c r="AE63" s="32">
        <v>14.398333333333332</v>
      </c>
      <c r="AF63" s="37">
        <v>7.002327354548446E-2</v>
      </c>
      <c r="AG63" s="32">
        <v>23.931888888888892</v>
      </c>
      <c r="AH63" s="32">
        <v>0</v>
      </c>
      <c r="AI63" s="37">
        <v>0</v>
      </c>
      <c r="AJ63" s="32">
        <v>34.401999999999994</v>
      </c>
      <c r="AK63" s="32">
        <v>0</v>
      </c>
      <c r="AL63" s="37">
        <v>0</v>
      </c>
      <c r="AM63" t="s">
        <v>57</v>
      </c>
      <c r="AN63" s="34">
        <v>6</v>
      </c>
      <c r="AX63"/>
      <c r="AY63"/>
    </row>
    <row r="64" spans="1:51" x14ac:dyDescent="0.25">
      <c r="A64" t="s">
        <v>222</v>
      </c>
      <c r="B64" t="s">
        <v>126</v>
      </c>
      <c r="C64" t="s">
        <v>147</v>
      </c>
      <c r="D64" t="s">
        <v>175</v>
      </c>
      <c r="E64" s="32">
        <v>86.466666666666669</v>
      </c>
      <c r="F64" s="32">
        <v>250.71511111111116</v>
      </c>
      <c r="G64" s="32">
        <v>78.277444444444427</v>
      </c>
      <c r="H64" s="37">
        <v>0.31221669925493112</v>
      </c>
      <c r="I64" s="32">
        <v>238.95855555555562</v>
      </c>
      <c r="J64" s="32">
        <v>78.277444444444427</v>
      </c>
      <c r="K64" s="37">
        <v>0.32757749251729829</v>
      </c>
      <c r="L64" s="32">
        <v>42.882000000000005</v>
      </c>
      <c r="M64" s="32">
        <v>30.275222222222222</v>
      </c>
      <c r="N64" s="37">
        <v>0.70601236468033712</v>
      </c>
      <c r="O64" s="32">
        <v>37.637555555555558</v>
      </c>
      <c r="P64" s="32">
        <v>30.275222222222222</v>
      </c>
      <c r="Q64" s="37">
        <v>0.80438864254969911</v>
      </c>
      <c r="R64" s="32">
        <v>0</v>
      </c>
      <c r="S64" s="32">
        <v>0</v>
      </c>
      <c r="T64" s="37" t="s">
        <v>328</v>
      </c>
      <c r="U64" s="32">
        <v>5.2444444444444445</v>
      </c>
      <c r="V64" s="32">
        <v>0</v>
      </c>
      <c r="W64" s="37">
        <v>0</v>
      </c>
      <c r="X64" s="32">
        <v>33.531666666666666</v>
      </c>
      <c r="Y64" s="32">
        <v>5.1421111111111113</v>
      </c>
      <c r="Z64" s="37">
        <v>0.15335089550507813</v>
      </c>
      <c r="AA64" s="32">
        <v>6.5121111111111105</v>
      </c>
      <c r="AB64" s="32">
        <v>0</v>
      </c>
      <c r="AC64" s="37">
        <v>0</v>
      </c>
      <c r="AD64" s="32">
        <v>135.39844444444449</v>
      </c>
      <c r="AE64" s="32">
        <v>42.860111111111095</v>
      </c>
      <c r="AF64" s="37">
        <v>0.31654803189926661</v>
      </c>
      <c r="AG64" s="32">
        <v>0</v>
      </c>
      <c r="AH64" s="32">
        <v>0</v>
      </c>
      <c r="AI64" s="37" t="s">
        <v>328</v>
      </c>
      <c r="AJ64" s="32">
        <v>32.390888888888888</v>
      </c>
      <c r="AK64" s="32">
        <v>0</v>
      </c>
      <c r="AL64" s="37">
        <v>0</v>
      </c>
      <c r="AM64" t="s">
        <v>58</v>
      </c>
      <c r="AN64" s="34">
        <v>6</v>
      </c>
      <c r="AX64"/>
      <c r="AY64"/>
    </row>
    <row r="65" spans="1:51" x14ac:dyDescent="0.25">
      <c r="A65" t="s">
        <v>222</v>
      </c>
      <c r="B65" t="s">
        <v>115</v>
      </c>
      <c r="C65" t="s">
        <v>148</v>
      </c>
      <c r="D65" t="s">
        <v>176</v>
      </c>
      <c r="E65" s="32">
        <v>25.644444444444446</v>
      </c>
      <c r="F65" s="32">
        <v>130.77244444444443</v>
      </c>
      <c r="G65" s="32">
        <v>1.8143333333333336</v>
      </c>
      <c r="H65" s="37">
        <v>1.3873972770342378E-2</v>
      </c>
      <c r="I65" s="32">
        <v>108.88333333333331</v>
      </c>
      <c r="J65" s="32">
        <v>1.8143333333333336</v>
      </c>
      <c r="K65" s="37">
        <v>1.6663095055870204E-2</v>
      </c>
      <c r="L65" s="32">
        <v>40.730555555555554</v>
      </c>
      <c r="M65" s="32">
        <v>0</v>
      </c>
      <c r="N65" s="37">
        <v>0</v>
      </c>
      <c r="O65" s="32">
        <v>18.841444444444438</v>
      </c>
      <c r="P65" s="32">
        <v>0</v>
      </c>
      <c r="Q65" s="37">
        <v>0</v>
      </c>
      <c r="R65" s="32">
        <v>16.644666666666669</v>
      </c>
      <c r="S65" s="32">
        <v>0</v>
      </c>
      <c r="T65" s="37">
        <v>0</v>
      </c>
      <c r="U65" s="32">
        <v>5.2444444444444445</v>
      </c>
      <c r="V65" s="32">
        <v>0</v>
      </c>
      <c r="W65" s="37">
        <v>0</v>
      </c>
      <c r="X65" s="32">
        <v>24.763222222222222</v>
      </c>
      <c r="Y65" s="32">
        <v>0</v>
      </c>
      <c r="Z65" s="37">
        <v>0</v>
      </c>
      <c r="AA65" s="32">
        <v>0</v>
      </c>
      <c r="AB65" s="32">
        <v>0</v>
      </c>
      <c r="AC65" s="37" t="s">
        <v>328</v>
      </c>
      <c r="AD65" s="32">
        <v>59.820999999999984</v>
      </c>
      <c r="AE65" s="32">
        <v>1.8143333333333336</v>
      </c>
      <c r="AF65" s="37">
        <v>3.0329371513905384E-2</v>
      </c>
      <c r="AG65" s="32">
        <v>5.4576666666666664</v>
      </c>
      <c r="AH65" s="32">
        <v>0</v>
      </c>
      <c r="AI65" s="37">
        <v>0</v>
      </c>
      <c r="AJ65" s="32">
        <v>0</v>
      </c>
      <c r="AK65" s="32">
        <v>0</v>
      </c>
      <c r="AL65" s="37" t="s">
        <v>328</v>
      </c>
      <c r="AM65" t="s">
        <v>47</v>
      </c>
      <c r="AN65" s="34">
        <v>6</v>
      </c>
      <c r="AX65"/>
      <c r="AY65"/>
    </row>
    <row r="66" spans="1:51" x14ac:dyDescent="0.25">
      <c r="A66" t="s">
        <v>222</v>
      </c>
      <c r="B66" t="s">
        <v>78</v>
      </c>
      <c r="C66" t="s">
        <v>146</v>
      </c>
      <c r="D66" t="s">
        <v>174</v>
      </c>
      <c r="E66" s="32">
        <v>111.9</v>
      </c>
      <c r="F66" s="32">
        <v>394.012</v>
      </c>
      <c r="G66" s="32">
        <v>105.91755555555557</v>
      </c>
      <c r="H66" s="37">
        <v>0.26881809578275678</v>
      </c>
      <c r="I66" s="32">
        <v>366.11633333333339</v>
      </c>
      <c r="J66" s="32">
        <v>105.91755555555557</v>
      </c>
      <c r="K66" s="37">
        <v>0.28930027401733571</v>
      </c>
      <c r="L66" s="32">
        <v>111.87033333333333</v>
      </c>
      <c r="M66" s="32">
        <v>53.652000000000001</v>
      </c>
      <c r="N66" s="37">
        <v>0.47959095500445459</v>
      </c>
      <c r="O66" s="32">
        <v>90.726222222222233</v>
      </c>
      <c r="P66" s="32">
        <v>53.652000000000001</v>
      </c>
      <c r="Q66" s="37">
        <v>0.59136155662457013</v>
      </c>
      <c r="R66" s="32">
        <v>15.721888888888889</v>
      </c>
      <c r="S66" s="32">
        <v>0</v>
      </c>
      <c r="T66" s="37">
        <v>0</v>
      </c>
      <c r="U66" s="32">
        <v>5.4222222222222225</v>
      </c>
      <c r="V66" s="32">
        <v>0</v>
      </c>
      <c r="W66" s="37">
        <v>0</v>
      </c>
      <c r="X66" s="32">
        <v>43.82555555555556</v>
      </c>
      <c r="Y66" s="32">
        <v>5.8727777777777774</v>
      </c>
      <c r="Z66" s="37">
        <v>0.1340034987196714</v>
      </c>
      <c r="AA66" s="32">
        <v>6.7515555555555542</v>
      </c>
      <c r="AB66" s="32">
        <v>0</v>
      </c>
      <c r="AC66" s="37">
        <v>0</v>
      </c>
      <c r="AD66" s="32">
        <v>163.8748888888889</v>
      </c>
      <c r="AE66" s="32">
        <v>46.392777777777781</v>
      </c>
      <c r="AF66" s="37">
        <v>0.28309875962285591</v>
      </c>
      <c r="AG66" s="32">
        <v>42.26700000000001</v>
      </c>
      <c r="AH66" s="32">
        <v>0</v>
      </c>
      <c r="AI66" s="37">
        <v>0</v>
      </c>
      <c r="AJ66" s="32">
        <v>25.422666666666675</v>
      </c>
      <c r="AK66" s="32">
        <v>0</v>
      </c>
      <c r="AL66" s="37">
        <v>0</v>
      </c>
      <c r="AM66" t="s">
        <v>10</v>
      </c>
      <c r="AN66" s="34">
        <v>6</v>
      </c>
      <c r="AX66"/>
      <c r="AY66"/>
    </row>
    <row r="67" spans="1:51" x14ac:dyDescent="0.25">
      <c r="A67" t="s">
        <v>222</v>
      </c>
      <c r="B67" t="s">
        <v>91</v>
      </c>
      <c r="C67" t="s">
        <v>144</v>
      </c>
      <c r="D67" t="s">
        <v>182</v>
      </c>
      <c r="E67" s="32">
        <v>68.86666666666666</v>
      </c>
      <c r="F67" s="32">
        <v>242.64411111111107</v>
      </c>
      <c r="G67" s="32">
        <v>0</v>
      </c>
      <c r="H67" s="37">
        <v>0</v>
      </c>
      <c r="I67" s="32">
        <v>226.19966666666662</v>
      </c>
      <c r="J67" s="32">
        <v>0</v>
      </c>
      <c r="K67" s="37">
        <v>0</v>
      </c>
      <c r="L67" s="32">
        <v>41.747333333333344</v>
      </c>
      <c r="M67" s="32">
        <v>0</v>
      </c>
      <c r="N67" s="37">
        <v>0</v>
      </c>
      <c r="O67" s="32">
        <v>25.302888888888898</v>
      </c>
      <c r="P67" s="32">
        <v>0</v>
      </c>
      <c r="Q67" s="37">
        <v>0</v>
      </c>
      <c r="R67" s="32">
        <v>11.022222222222222</v>
      </c>
      <c r="S67" s="32">
        <v>0</v>
      </c>
      <c r="T67" s="37">
        <v>0</v>
      </c>
      <c r="U67" s="32">
        <v>5.4222222222222225</v>
      </c>
      <c r="V67" s="32">
        <v>0</v>
      </c>
      <c r="W67" s="37">
        <v>0</v>
      </c>
      <c r="X67" s="32">
        <v>30.838333333333331</v>
      </c>
      <c r="Y67" s="32">
        <v>0</v>
      </c>
      <c r="Z67" s="37">
        <v>0</v>
      </c>
      <c r="AA67" s="32">
        <v>0</v>
      </c>
      <c r="AB67" s="32">
        <v>0</v>
      </c>
      <c r="AC67" s="37" t="s">
        <v>328</v>
      </c>
      <c r="AD67" s="32">
        <v>118.96111111111105</v>
      </c>
      <c r="AE67" s="32">
        <v>0</v>
      </c>
      <c r="AF67" s="37">
        <v>0</v>
      </c>
      <c r="AG67" s="32">
        <v>32.336777777777783</v>
      </c>
      <c r="AH67" s="32">
        <v>0</v>
      </c>
      <c r="AI67" s="37">
        <v>0</v>
      </c>
      <c r="AJ67" s="32">
        <v>18.760555555555555</v>
      </c>
      <c r="AK67" s="32">
        <v>0</v>
      </c>
      <c r="AL67" s="37">
        <v>0</v>
      </c>
      <c r="AM67" t="s">
        <v>23</v>
      </c>
      <c r="AN67" s="34">
        <v>6</v>
      </c>
      <c r="AX67"/>
      <c r="AY67"/>
    </row>
    <row r="68" spans="1:51" x14ac:dyDescent="0.25">
      <c r="A68" t="s">
        <v>222</v>
      </c>
      <c r="B68" t="s">
        <v>132</v>
      </c>
      <c r="C68" t="s">
        <v>141</v>
      </c>
      <c r="D68" t="s">
        <v>183</v>
      </c>
      <c r="E68" s="32">
        <v>25.044444444444444</v>
      </c>
      <c r="F68" s="32">
        <v>137.97511111111109</v>
      </c>
      <c r="G68" s="32">
        <v>13.199333333333334</v>
      </c>
      <c r="H68" s="37">
        <v>9.5664596513380856E-2</v>
      </c>
      <c r="I68" s="32">
        <v>127.31766666666664</v>
      </c>
      <c r="J68" s="32">
        <v>13.199333333333334</v>
      </c>
      <c r="K68" s="37">
        <v>0.10367244137367689</v>
      </c>
      <c r="L68" s="32">
        <v>31.420222222222218</v>
      </c>
      <c r="M68" s="32">
        <v>0</v>
      </c>
      <c r="N68" s="37">
        <v>0</v>
      </c>
      <c r="O68" s="32">
        <v>26.451666666666661</v>
      </c>
      <c r="P68" s="32">
        <v>0</v>
      </c>
      <c r="Q68" s="37">
        <v>0</v>
      </c>
      <c r="R68" s="32">
        <v>2.3416666666666668</v>
      </c>
      <c r="S68" s="32">
        <v>0</v>
      </c>
      <c r="T68" s="37">
        <v>0</v>
      </c>
      <c r="U68" s="32">
        <v>2.6268888888888893</v>
      </c>
      <c r="V68" s="32">
        <v>0</v>
      </c>
      <c r="W68" s="37">
        <v>0</v>
      </c>
      <c r="X68" s="32">
        <v>23.707222222222214</v>
      </c>
      <c r="Y68" s="32">
        <v>13.199333333333334</v>
      </c>
      <c r="Z68" s="37">
        <v>0.55676423030956368</v>
      </c>
      <c r="AA68" s="32">
        <v>5.6888888888888891</v>
      </c>
      <c r="AB68" s="32">
        <v>0</v>
      </c>
      <c r="AC68" s="37">
        <v>0</v>
      </c>
      <c r="AD68" s="32">
        <v>77.158777777777772</v>
      </c>
      <c r="AE68" s="32">
        <v>0</v>
      </c>
      <c r="AF68" s="37">
        <v>0</v>
      </c>
      <c r="AG68" s="32">
        <v>0</v>
      </c>
      <c r="AH68" s="32">
        <v>0</v>
      </c>
      <c r="AI68" s="37" t="s">
        <v>328</v>
      </c>
      <c r="AJ68" s="32">
        <v>0</v>
      </c>
      <c r="AK68" s="32">
        <v>0</v>
      </c>
      <c r="AL68" s="37" t="s">
        <v>328</v>
      </c>
      <c r="AM68" t="s">
        <v>64</v>
      </c>
      <c r="AN68" s="34">
        <v>6</v>
      </c>
      <c r="AX68"/>
      <c r="AY68"/>
    </row>
    <row r="69" spans="1:51" x14ac:dyDescent="0.25">
      <c r="A69" t="s">
        <v>222</v>
      </c>
      <c r="B69" t="s">
        <v>77</v>
      </c>
      <c r="C69" t="s">
        <v>149</v>
      </c>
      <c r="D69" t="s">
        <v>177</v>
      </c>
      <c r="E69" s="32">
        <v>111.93333333333334</v>
      </c>
      <c r="F69" s="32">
        <v>334.97288888888886</v>
      </c>
      <c r="G69" s="32">
        <v>2.0777777777777779</v>
      </c>
      <c r="H69" s="37">
        <v>6.2028237111063063E-3</v>
      </c>
      <c r="I69" s="32">
        <v>321.62844444444443</v>
      </c>
      <c r="J69" s="32">
        <v>0</v>
      </c>
      <c r="K69" s="37">
        <v>0</v>
      </c>
      <c r="L69" s="32">
        <v>45.925444444444452</v>
      </c>
      <c r="M69" s="32">
        <v>2.0777777777777779</v>
      </c>
      <c r="N69" s="37">
        <v>4.5242409799457574E-2</v>
      </c>
      <c r="O69" s="32">
        <v>32.581000000000003</v>
      </c>
      <c r="P69" s="32">
        <v>0</v>
      </c>
      <c r="Q69" s="37">
        <v>0</v>
      </c>
      <c r="R69" s="32">
        <v>7.833333333333333</v>
      </c>
      <c r="S69" s="32">
        <v>2.0777777777777779</v>
      </c>
      <c r="T69" s="37">
        <v>0.26524822695035466</v>
      </c>
      <c r="U69" s="32">
        <v>5.5111111111111111</v>
      </c>
      <c r="V69" s="32">
        <v>0</v>
      </c>
      <c r="W69" s="37">
        <v>0</v>
      </c>
      <c r="X69" s="32">
        <v>90.220222222222205</v>
      </c>
      <c r="Y69" s="32">
        <v>0</v>
      </c>
      <c r="Z69" s="37">
        <v>0</v>
      </c>
      <c r="AA69" s="32">
        <v>0</v>
      </c>
      <c r="AB69" s="32">
        <v>0</v>
      </c>
      <c r="AC69" s="37" t="s">
        <v>328</v>
      </c>
      <c r="AD69" s="32">
        <v>106.38099999999999</v>
      </c>
      <c r="AE69" s="32">
        <v>0</v>
      </c>
      <c r="AF69" s="37">
        <v>0</v>
      </c>
      <c r="AG69" s="32">
        <v>87.019888888888858</v>
      </c>
      <c r="AH69" s="32">
        <v>0</v>
      </c>
      <c r="AI69" s="37">
        <v>0</v>
      </c>
      <c r="AJ69" s="32">
        <v>5.4263333333333348</v>
      </c>
      <c r="AK69" s="32">
        <v>0</v>
      </c>
      <c r="AL69" s="37">
        <v>0</v>
      </c>
      <c r="AM69" t="s">
        <v>9</v>
      </c>
      <c r="AN69" s="34">
        <v>6</v>
      </c>
      <c r="AX69"/>
      <c r="AY69"/>
    </row>
    <row r="70" spans="1:51" x14ac:dyDescent="0.25">
      <c r="AX70"/>
      <c r="AY70"/>
    </row>
    <row r="71" spans="1:51" x14ac:dyDescent="0.25">
      <c r="AX71"/>
      <c r="AY71"/>
    </row>
    <row r="72" spans="1:51" x14ac:dyDescent="0.25">
      <c r="AX72"/>
      <c r="AY72"/>
    </row>
    <row r="73" spans="1:51" x14ac:dyDescent="0.25">
      <c r="AX73"/>
      <c r="AY73"/>
    </row>
    <row r="74" spans="1:51" x14ac:dyDescent="0.25">
      <c r="AX74"/>
      <c r="AY74"/>
    </row>
    <row r="75" spans="1:51" x14ac:dyDescent="0.25">
      <c r="AX75"/>
      <c r="AY75"/>
    </row>
    <row r="76" spans="1:51" x14ac:dyDescent="0.25">
      <c r="AX76"/>
      <c r="AY76"/>
    </row>
    <row r="77" spans="1:51" x14ac:dyDescent="0.25">
      <c r="AX77"/>
      <c r="AY77"/>
    </row>
    <row r="78" spans="1:51" x14ac:dyDescent="0.25">
      <c r="AX78"/>
      <c r="AY78"/>
    </row>
    <row r="79" spans="1:51" x14ac:dyDescent="0.25">
      <c r="AX79"/>
      <c r="AY79"/>
    </row>
    <row r="80" spans="1: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Y3178"/>
    </row>
    <row r="3179" spans="50:51" x14ac:dyDescent="0.25">
      <c r="AY3179"/>
    </row>
    <row r="3180" spans="50:51" x14ac:dyDescent="0.25">
      <c r="AY3180"/>
    </row>
    <row r="3181" spans="50:51" x14ac:dyDescent="0.25">
      <c r="AY3181"/>
    </row>
    <row r="3182" spans="50:51" x14ac:dyDescent="0.25">
      <c r="AY3182"/>
    </row>
    <row r="3183" spans="50:51" x14ac:dyDescent="0.25">
      <c r="AY3183"/>
    </row>
    <row r="3184" spans="50:51" x14ac:dyDescent="0.25">
      <c r="AY3184"/>
    </row>
    <row r="3185" spans="51:51" x14ac:dyDescent="0.25">
      <c r="AY3185"/>
    </row>
    <row r="3186" spans="51:51" x14ac:dyDescent="0.25">
      <c r="AY3186"/>
    </row>
    <row r="3187" spans="51:51" x14ac:dyDescent="0.25">
      <c r="AY3187"/>
    </row>
    <row r="3188" spans="51:51" x14ac:dyDescent="0.25">
      <c r="AY3188"/>
    </row>
    <row r="3189" spans="51:51" x14ac:dyDescent="0.25">
      <c r="AY3189"/>
    </row>
    <row r="3190" spans="51:51" x14ac:dyDescent="0.25">
      <c r="AY3190"/>
    </row>
    <row r="3191" spans="51:51" x14ac:dyDescent="0.25">
      <c r="AY3191"/>
    </row>
    <row r="3192" spans="51:51" x14ac:dyDescent="0.25">
      <c r="AY3192"/>
    </row>
    <row r="3193" spans="51:51" x14ac:dyDescent="0.25">
      <c r="AY3193"/>
    </row>
    <row r="3194" spans="51:51" x14ac:dyDescent="0.25">
      <c r="AY3194"/>
    </row>
    <row r="3195" spans="51:51" x14ac:dyDescent="0.25">
      <c r="AY3195"/>
    </row>
    <row r="3196" spans="51:51" x14ac:dyDescent="0.25">
      <c r="AY3196"/>
    </row>
    <row r="3197" spans="51:51" x14ac:dyDescent="0.25">
      <c r="AY3197"/>
    </row>
    <row r="3198" spans="51:51" x14ac:dyDescent="0.25">
      <c r="AY3198"/>
    </row>
    <row r="3199" spans="51:51" x14ac:dyDescent="0.25">
      <c r="AY3199"/>
    </row>
    <row r="3200" spans="51: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8" spans="51:51" x14ac:dyDescent="0.25">
      <c r="AY3368"/>
    </row>
  </sheetData>
  <pageMargins left="0.7" right="0.7" top="0.75" bottom="0.75" header="0.3" footer="0.3"/>
  <pageSetup orientation="portrait" horizontalDpi="1200" verticalDpi="1200" r:id="rId1"/>
  <ignoredErrors>
    <ignoredError sqref="A2:D69" calculatedColumn="1"/>
    <ignoredError sqref="AM2:AM6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6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248</v>
      </c>
      <c r="B1" s="29" t="s">
        <v>315</v>
      </c>
      <c r="C1" s="29" t="s">
        <v>316</v>
      </c>
      <c r="D1" s="29" t="s">
        <v>288</v>
      </c>
      <c r="E1" s="29" t="s">
        <v>289</v>
      </c>
      <c r="F1" s="29" t="s">
        <v>365</v>
      </c>
      <c r="G1" s="29" t="s">
        <v>366</v>
      </c>
      <c r="H1" s="29" t="s">
        <v>367</v>
      </c>
      <c r="I1" s="29" t="s">
        <v>368</v>
      </c>
      <c r="J1" s="29" t="s">
        <v>369</v>
      </c>
      <c r="K1" s="29" t="s">
        <v>370</v>
      </c>
      <c r="L1" s="29" t="s">
        <v>371</v>
      </c>
      <c r="M1" s="29" t="s">
        <v>372</v>
      </c>
      <c r="N1" s="29" t="s">
        <v>373</v>
      </c>
      <c r="O1" s="29" t="s">
        <v>374</v>
      </c>
      <c r="P1" s="29" t="s">
        <v>375</v>
      </c>
      <c r="Q1" s="29" t="s">
        <v>376</v>
      </c>
      <c r="R1" s="29" t="s">
        <v>377</v>
      </c>
      <c r="S1" s="29" t="s">
        <v>378</v>
      </c>
      <c r="T1" s="29" t="s">
        <v>379</v>
      </c>
      <c r="U1" s="29" t="s">
        <v>380</v>
      </c>
      <c r="V1" s="29" t="s">
        <v>381</v>
      </c>
      <c r="W1" s="29" t="s">
        <v>382</v>
      </c>
      <c r="X1" s="29" t="s">
        <v>383</v>
      </c>
      <c r="Y1" s="29" t="s">
        <v>384</v>
      </c>
      <c r="Z1" s="29" t="s">
        <v>385</v>
      </c>
      <c r="AA1" s="29" t="s">
        <v>386</v>
      </c>
      <c r="AB1" s="29" t="s">
        <v>387</v>
      </c>
      <c r="AC1" s="29" t="s">
        <v>388</v>
      </c>
      <c r="AD1" s="29" t="s">
        <v>389</v>
      </c>
      <c r="AE1" s="29" t="s">
        <v>390</v>
      </c>
      <c r="AF1" s="29" t="s">
        <v>391</v>
      </c>
      <c r="AG1" s="29" t="s">
        <v>392</v>
      </c>
      <c r="AH1" s="29" t="s">
        <v>314</v>
      </c>
      <c r="AI1" s="31" t="s">
        <v>242</v>
      </c>
    </row>
    <row r="2" spans="1:35" x14ac:dyDescent="0.25">
      <c r="A2" t="s">
        <v>222</v>
      </c>
      <c r="B2" t="s">
        <v>121</v>
      </c>
      <c r="C2" t="s">
        <v>146</v>
      </c>
      <c r="D2" t="s">
        <v>174</v>
      </c>
      <c r="E2" s="33">
        <v>41.266666666666666</v>
      </c>
      <c r="F2" s="33">
        <v>5.9333333333333336</v>
      </c>
      <c r="G2" s="33">
        <v>0</v>
      </c>
      <c r="H2" s="33">
        <v>0</v>
      </c>
      <c r="I2" s="33">
        <v>0</v>
      </c>
      <c r="J2" s="33">
        <v>0</v>
      </c>
      <c r="K2" s="33">
        <v>0</v>
      </c>
      <c r="L2" s="33">
        <v>4.5669999999999993</v>
      </c>
      <c r="M2" s="33">
        <v>0.6</v>
      </c>
      <c r="N2" s="33">
        <v>0</v>
      </c>
      <c r="O2" s="33">
        <v>1.4539579967689823E-2</v>
      </c>
      <c r="P2" s="33">
        <v>0</v>
      </c>
      <c r="Q2" s="33">
        <v>0</v>
      </c>
      <c r="R2" s="33">
        <v>0</v>
      </c>
      <c r="S2" s="33">
        <v>15.902111111111111</v>
      </c>
      <c r="T2" s="33">
        <v>11.547333333333338</v>
      </c>
      <c r="U2" s="33">
        <v>0</v>
      </c>
      <c r="V2" s="33">
        <v>0.66517232094776535</v>
      </c>
      <c r="W2" s="33">
        <v>23.286666666666665</v>
      </c>
      <c r="X2" s="33">
        <v>10.798333333333336</v>
      </c>
      <c r="Y2" s="33">
        <v>0</v>
      </c>
      <c r="Z2" s="33">
        <v>0.8259693053311794</v>
      </c>
      <c r="AA2" s="33">
        <v>0</v>
      </c>
      <c r="AB2" s="33">
        <v>0</v>
      </c>
      <c r="AC2" s="33">
        <v>0</v>
      </c>
      <c r="AD2" s="33">
        <v>0</v>
      </c>
      <c r="AE2" s="33">
        <v>0</v>
      </c>
      <c r="AF2" s="33">
        <v>0</v>
      </c>
      <c r="AG2" s="33">
        <v>0</v>
      </c>
      <c r="AH2" t="s">
        <v>53</v>
      </c>
      <c r="AI2" s="34">
        <v>6</v>
      </c>
    </row>
    <row r="3" spans="1:35" x14ac:dyDescent="0.25">
      <c r="A3" t="s">
        <v>222</v>
      </c>
      <c r="B3" t="s">
        <v>95</v>
      </c>
      <c r="C3" t="s">
        <v>146</v>
      </c>
      <c r="D3" t="s">
        <v>174</v>
      </c>
      <c r="E3" s="33">
        <v>120.38888888888889</v>
      </c>
      <c r="F3" s="33">
        <v>6.0444444444444443</v>
      </c>
      <c r="G3" s="33">
        <v>0.57777777777777772</v>
      </c>
      <c r="H3" s="33">
        <v>0.93988888888888888</v>
      </c>
      <c r="I3" s="33">
        <v>5.0999999999999996</v>
      </c>
      <c r="J3" s="33">
        <v>0</v>
      </c>
      <c r="K3" s="33">
        <v>0</v>
      </c>
      <c r="L3" s="33">
        <v>4.6363333333333347</v>
      </c>
      <c r="M3" s="33">
        <v>17.452888888888896</v>
      </c>
      <c r="N3" s="33">
        <v>0</v>
      </c>
      <c r="O3" s="33">
        <v>0.14497092754960783</v>
      </c>
      <c r="P3" s="33">
        <v>4.4444444444444446</v>
      </c>
      <c r="Q3" s="33">
        <v>24.976111111111109</v>
      </c>
      <c r="R3" s="33">
        <v>0.24437932625749884</v>
      </c>
      <c r="S3" s="33">
        <v>8.4317777777777767</v>
      </c>
      <c r="T3" s="33">
        <v>10.940777777777781</v>
      </c>
      <c r="U3" s="33">
        <v>0</v>
      </c>
      <c r="V3" s="33">
        <v>0.16091647438855564</v>
      </c>
      <c r="W3" s="33">
        <v>5.583333333333333</v>
      </c>
      <c r="X3" s="33">
        <v>17.910999999999998</v>
      </c>
      <c r="Y3" s="33">
        <v>0</v>
      </c>
      <c r="Z3" s="33">
        <v>0.195153668666359</v>
      </c>
      <c r="AA3" s="33">
        <v>0</v>
      </c>
      <c r="AB3" s="33">
        <v>0.71111111111111114</v>
      </c>
      <c r="AC3" s="33">
        <v>0</v>
      </c>
      <c r="AD3" s="33">
        <v>0</v>
      </c>
      <c r="AE3" s="33">
        <v>0.46666666666666667</v>
      </c>
      <c r="AF3" s="33">
        <v>0</v>
      </c>
      <c r="AG3" s="33">
        <v>0</v>
      </c>
      <c r="AH3" t="s">
        <v>27</v>
      </c>
      <c r="AI3" s="34">
        <v>6</v>
      </c>
    </row>
    <row r="4" spans="1:35" x14ac:dyDescent="0.25">
      <c r="A4" t="s">
        <v>222</v>
      </c>
      <c r="B4" t="s">
        <v>127</v>
      </c>
      <c r="C4" t="s">
        <v>136</v>
      </c>
      <c r="D4" t="s">
        <v>189</v>
      </c>
      <c r="E4" s="33">
        <v>30.922222222222221</v>
      </c>
      <c r="F4" s="33">
        <v>3.9222222222222221</v>
      </c>
      <c r="G4" s="33">
        <v>0.53333333333333333</v>
      </c>
      <c r="H4" s="33">
        <v>6.6666666666666666E-2</v>
      </c>
      <c r="I4" s="33">
        <v>0.3888888888888889</v>
      </c>
      <c r="J4" s="33">
        <v>0</v>
      </c>
      <c r="K4" s="33">
        <v>0</v>
      </c>
      <c r="L4" s="33">
        <v>0</v>
      </c>
      <c r="M4" s="33">
        <v>5.3778888888888892</v>
      </c>
      <c r="N4" s="33">
        <v>0</v>
      </c>
      <c r="O4" s="33">
        <v>0.17391663672296084</v>
      </c>
      <c r="P4" s="33">
        <v>0</v>
      </c>
      <c r="Q4" s="33">
        <v>0</v>
      </c>
      <c r="R4" s="33">
        <v>0</v>
      </c>
      <c r="S4" s="33">
        <v>0</v>
      </c>
      <c r="T4" s="33">
        <v>0</v>
      </c>
      <c r="U4" s="33">
        <v>0</v>
      </c>
      <c r="V4" s="33">
        <v>0</v>
      </c>
      <c r="W4" s="33">
        <v>0</v>
      </c>
      <c r="X4" s="33">
        <v>0</v>
      </c>
      <c r="Y4" s="33">
        <v>0</v>
      </c>
      <c r="Z4" s="33">
        <v>0</v>
      </c>
      <c r="AA4" s="33">
        <v>0</v>
      </c>
      <c r="AB4" s="33">
        <v>0</v>
      </c>
      <c r="AC4" s="33">
        <v>0</v>
      </c>
      <c r="AD4" s="33">
        <v>0</v>
      </c>
      <c r="AE4" s="33">
        <v>0</v>
      </c>
      <c r="AF4" s="33">
        <v>0</v>
      </c>
      <c r="AG4" s="33">
        <v>0</v>
      </c>
      <c r="AH4" t="s">
        <v>59</v>
      </c>
      <c r="AI4" s="34">
        <v>6</v>
      </c>
    </row>
    <row r="5" spans="1:35" x14ac:dyDescent="0.25">
      <c r="A5" t="s">
        <v>222</v>
      </c>
      <c r="B5" t="s">
        <v>123</v>
      </c>
      <c r="C5" t="s">
        <v>146</v>
      </c>
      <c r="D5" t="s">
        <v>174</v>
      </c>
      <c r="E5" s="33">
        <v>56.68888888888889</v>
      </c>
      <c r="F5" s="33">
        <v>5.6</v>
      </c>
      <c r="G5" s="33">
        <v>0.75555555555555554</v>
      </c>
      <c r="H5" s="33">
        <v>0.31111111111111112</v>
      </c>
      <c r="I5" s="33">
        <v>1.2</v>
      </c>
      <c r="J5" s="33">
        <v>0</v>
      </c>
      <c r="K5" s="33">
        <v>0</v>
      </c>
      <c r="L5" s="33">
        <v>4.3147777777777776</v>
      </c>
      <c r="M5" s="33">
        <v>0</v>
      </c>
      <c r="N5" s="33">
        <v>9.9972222222222218</v>
      </c>
      <c r="O5" s="33">
        <v>0.17635241081928654</v>
      </c>
      <c r="P5" s="33">
        <v>3.1</v>
      </c>
      <c r="Q5" s="33">
        <v>9.6916666666666664</v>
      </c>
      <c r="R5" s="33">
        <v>0.22564680517444138</v>
      </c>
      <c r="S5" s="33">
        <v>11.680666666666667</v>
      </c>
      <c r="T5" s="33">
        <v>5.0328888888888903</v>
      </c>
      <c r="U5" s="33">
        <v>0</v>
      </c>
      <c r="V5" s="33">
        <v>0.29482947863582915</v>
      </c>
      <c r="W5" s="33">
        <v>3.9692222222222222</v>
      </c>
      <c r="X5" s="33">
        <v>12.445777777777776</v>
      </c>
      <c r="Y5" s="33">
        <v>0</v>
      </c>
      <c r="Z5" s="33">
        <v>0.28956291650333199</v>
      </c>
      <c r="AA5" s="33">
        <v>0</v>
      </c>
      <c r="AB5" s="33">
        <v>0</v>
      </c>
      <c r="AC5" s="33">
        <v>0</v>
      </c>
      <c r="AD5" s="33">
        <v>0</v>
      </c>
      <c r="AE5" s="33">
        <v>0</v>
      </c>
      <c r="AF5" s="33">
        <v>0</v>
      </c>
      <c r="AG5" s="33">
        <v>0</v>
      </c>
      <c r="AH5" t="s">
        <v>55</v>
      </c>
      <c r="AI5" s="34">
        <v>6</v>
      </c>
    </row>
    <row r="6" spans="1:35" x14ac:dyDescent="0.25">
      <c r="A6" t="s">
        <v>222</v>
      </c>
      <c r="B6" t="s">
        <v>97</v>
      </c>
      <c r="C6" t="s">
        <v>157</v>
      </c>
      <c r="D6" t="s">
        <v>183</v>
      </c>
      <c r="E6" s="33">
        <v>76.86666666666666</v>
      </c>
      <c r="F6" s="33">
        <v>0</v>
      </c>
      <c r="G6" s="33">
        <v>0</v>
      </c>
      <c r="H6" s="33">
        <v>0</v>
      </c>
      <c r="I6" s="33">
        <v>0</v>
      </c>
      <c r="J6" s="33">
        <v>0</v>
      </c>
      <c r="K6" s="33">
        <v>0</v>
      </c>
      <c r="L6" s="33">
        <v>2.9888888888888888E-2</v>
      </c>
      <c r="M6" s="33">
        <v>0</v>
      </c>
      <c r="N6" s="33">
        <v>1.8636666666666668</v>
      </c>
      <c r="O6" s="33">
        <v>2.4245446660884653E-2</v>
      </c>
      <c r="P6" s="33">
        <v>5.153999999999999</v>
      </c>
      <c r="Q6" s="33">
        <v>26.031777777777773</v>
      </c>
      <c r="R6" s="33">
        <v>0.40571263370916449</v>
      </c>
      <c r="S6" s="33">
        <v>0</v>
      </c>
      <c r="T6" s="33">
        <v>0.43544444444444436</v>
      </c>
      <c r="U6" s="33">
        <v>0</v>
      </c>
      <c r="V6" s="33">
        <v>5.6649320612893895E-3</v>
      </c>
      <c r="W6" s="33">
        <v>9.6808888888888927</v>
      </c>
      <c r="X6" s="33">
        <v>0</v>
      </c>
      <c r="Y6" s="33">
        <v>14.144444444444444</v>
      </c>
      <c r="Z6" s="33">
        <v>0.30995663486556813</v>
      </c>
      <c r="AA6" s="33">
        <v>0</v>
      </c>
      <c r="AB6" s="33">
        <v>0</v>
      </c>
      <c r="AC6" s="33">
        <v>0</v>
      </c>
      <c r="AD6" s="33">
        <v>25.033333333333335</v>
      </c>
      <c r="AE6" s="33">
        <v>0</v>
      </c>
      <c r="AF6" s="33">
        <v>0</v>
      </c>
      <c r="AG6" s="33">
        <v>0</v>
      </c>
      <c r="AH6" t="s">
        <v>29</v>
      </c>
      <c r="AI6" s="34">
        <v>6</v>
      </c>
    </row>
    <row r="7" spans="1:35" x14ac:dyDescent="0.25">
      <c r="A7" t="s">
        <v>222</v>
      </c>
      <c r="B7" t="s">
        <v>124</v>
      </c>
      <c r="C7" t="s">
        <v>146</v>
      </c>
      <c r="D7" t="s">
        <v>174</v>
      </c>
      <c r="E7" s="33">
        <v>129.84444444444443</v>
      </c>
      <c r="F7" s="33">
        <v>5.6888888888888891</v>
      </c>
      <c r="G7" s="33">
        <v>0.83333333333333337</v>
      </c>
      <c r="H7" s="33">
        <v>0.64911111111111108</v>
      </c>
      <c r="I7" s="33">
        <v>5.322222222222222</v>
      </c>
      <c r="J7" s="33">
        <v>0</v>
      </c>
      <c r="K7" s="33">
        <v>0</v>
      </c>
      <c r="L7" s="33">
        <v>2.1914444444444445</v>
      </c>
      <c r="M7" s="33">
        <v>16.193555555555555</v>
      </c>
      <c r="N7" s="33">
        <v>0</v>
      </c>
      <c r="O7" s="33">
        <v>0.12471504364196476</v>
      </c>
      <c r="P7" s="33">
        <v>0</v>
      </c>
      <c r="Q7" s="33">
        <v>17.771111111111114</v>
      </c>
      <c r="R7" s="33">
        <v>0.13686462433681332</v>
      </c>
      <c r="S7" s="33">
        <v>5.8360000000000003</v>
      </c>
      <c r="T7" s="33">
        <v>7.413333333333334</v>
      </c>
      <c r="U7" s="33">
        <v>0</v>
      </c>
      <c r="V7" s="33">
        <v>0.10204004792058875</v>
      </c>
      <c r="W7" s="33">
        <v>5.0017777777777779</v>
      </c>
      <c r="X7" s="33">
        <v>9.5425555555555572</v>
      </c>
      <c r="Y7" s="33">
        <v>0</v>
      </c>
      <c r="Z7" s="33">
        <v>0.11201352045182271</v>
      </c>
      <c r="AA7" s="33">
        <v>0</v>
      </c>
      <c r="AB7" s="33">
        <v>3.911111111111111</v>
      </c>
      <c r="AC7" s="33">
        <v>0</v>
      </c>
      <c r="AD7" s="33">
        <v>0</v>
      </c>
      <c r="AE7" s="33">
        <v>0.24444444444444444</v>
      </c>
      <c r="AF7" s="33">
        <v>0</v>
      </c>
      <c r="AG7" s="33">
        <v>0</v>
      </c>
      <c r="AH7" t="s">
        <v>56</v>
      </c>
      <c r="AI7" s="34">
        <v>6</v>
      </c>
    </row>
    <row r="8" spans="1:35" x14ac:dyDescent="0.25">
      <c r="A8" t="s">
        <v>222</v>
      </c>
      <c r="B8" t="s">
        <v>94</v>
      </c>
      <c r="C8" t="s">
        <v>155</v>
      </c>
      <c r="D8" t="s">
        <v>184</v>
      </c>
      <c r="E8" s="33">
        <v>96.677777777777777</v>
      </c>
      <c r="F8" s="33">
        <v>5.5111111111111111</v>
      </c>
      <c r="G8" s="33">
        <v>0.52222222222222225</v>
      </c>
      <c r="H8" s="33">
        <v>0.6637777777777778</v>
      </c>
      <c r="I8" s="33">
        <v>2.1777777777777776</v>
      </c>
      <c r="J8" s="33">
        <v>0</v>
      </c>
      <c r="K8" s="33">
        <v>0</v>
      </c>
      <c r="L8" s="33">
        <v>0.47844444444444439</v>
      </c>
      <c r="M8" s="33">
        <v>10.297555555555553</v>
      </c>
      <c r="N8" s="33">
        <v>0</v>
      </c>
      <c r="O8" s="33">
        <v>0.10651419377083091</v>
      </c>
      <c r="P8" s="33">
        <v>0</v>
      </c>
      <c r="Q8" s="33">
        <v>16.104111111111116</v>
      </c>
      <c r="R8" s="33">
        <v>0.16657510630961964</v>
      </c>
      <c r="S8" s="33">
        <v>1.6687777777777775</v>
      </c>
      <c r="T8" s="33">
        <v>11.128333333333336</v>
      </c>
      <c r="U8" s="33">
        <v>0</v>
      </c>
      <c r="V8" s="33">
        <v>0.13236869325364903</v>
      </c>
      <c r="W8" s="33">
        <v>4.0136666666666665</v>
      </c>
      <c r="X8" s="33">
        <v>7.6145555555555537</v>
      </c>
      <c r="Y8" s="33">
        <v>0</v>
      </c>
      <c r="Z8" s="33">
        <v>0.1202781289506953</v>
      </c>
      <c r="AA8" s="33">
        <v>0</v>
      </c>
      <c r="AB8" s="33">
        <v>4.5222222222222221</v>
      </c>
      <c r="AC8" s="33">
        <v>0</v>
      </c>
      <c r="AD8" s="33">
        <v>0</v>
      </c>
      <c r="AE8" s="33">
        <v>0</v>
      </c>
      <c r="AF8" s="33">
        <v>0</v>
      </c>
      <c r="AG8" s="33">
        <v>0</v>
      </c>
      <c r="AH8" t="s">
        <v>26</v>
      </c>
      <c r="AI8" s="34">
        <v>6</v>
      </c>
    </row>
    <row r="9" spans="1:35" x14ac:dyDescent="0.25">
      <c r="A9" t="s">
        <v>222</v>
      </c>
      <c r="B9" t="s">
        <v>92</v>
      </c>
      <c r="C9" t="s">
        <v>140</v>
      </c>
      <c r="D9" t="s">
        <v>183</v>
      </c>
      <c r="E9" s="33">
        <v>70.555555555555557</v>
      </c>
      <c r="F9" s="33">
        <v>6.8444444444444441</v>
      </c>
      <c r="G9" s="33">
        <v>0.53333333333333333</v>
      </c>
      <c r="H9" s="33">
        <v>0.35733333333333339</v>
      </c>
      <c r="I9" s="33">
        <v>2.1666666666666665</v>
      </c>
      <c r="J9" s="33">
        <v>0</v>
      </c>
      <c r="K9" s="33">
        <v>0</v>
      </c>
      <c r="L9" s="33">
        <v>3.843222222222221</v>
      </c>
      <c r="M9" s="33">
        <v>2.2735555555555553</v>
      </c>
      <c r="N9" s="33">
        <v>0</v>
      </c>
      <c r="O9" s="33">
        <v>3.2223622047244091E-2</v>
      </c>
      <c r="P9" s="33">
        <v>0.17777777777777778</v>
      </c>
      <c r="Q9" s="33">
        <v>10.51177777777778</v>
      </c>
      <c r="R9" s="33">
        <v>0.15150551181102365</v>
      </c>
      <c r="S9" s="33">
        <v>3.0444444444444443</v>
      </c>
      <c r="T9" s="33">
        <v>7.7744444444444438</v>
      </c>
      <c r="U9" s="33">
        <v>0</v>
      </c>
      <c r="V9" s="33">
        <v>0.15333858267716535</v>
      </c>
      <c r="W9" s="33">
        <v>3.8318888888888902</v>
      </c>
      <c r="X9" s="33">
        <v>10.279888888888888</v>
      </c>
      <c r="Y9" s="33">
        <v>0</v>
      </c>
      <c r="Z9" s="33">
        <v>0.20000944881889765</v>
      </c>
      <c r="AA9" s="33">
        <v>0</v>
      </c>
      <c r="AB9" s="33">
        <v>3.3</v>
      </c>
      <c r="AC9" s="33">
        <v>0</v>
      </c>
      <c r="AD9" s="33">
        <v>0</v>
      </c>
      <c r="AE9" s="33">
        <v>0</v>
      </c>
      <c r="AF9" s="33">
        <v>0</v>
      </c>
      <c r="AG9" s="33">
        <v>0</v>
      </c>
      <c r="AH9" t="s">
        <v>24</v>
      </c>
      <c r="AI9" s="34">
        <v>6</v>
      </c>
    </row>
    <row r="10" spans="1:35" x14ac:dyDescent="0.25">
      <c r="A10" t="s">
        <v>222</v>
      </c>
      <c r="B10" t="s">
        <v>76</v>
      </c>
      <c r="C10" t="s">
        <v>148</v>
      </c>
      <c r="D10" t="s">
        <v>176</v>
      </c>
      <c r="E10" s="33">
        <v>49.911111111111111</v>
      </c>
      <c r="F10" s="33">
        <v>0</v>
      </c>
      <c r="G10" s="33">
        <v>1.0666666666666667</v>
      </c>
      <c r="H10" s="33">
        <v>0.26666666666666666</v>
      </c>
      <c r="I10" s="33">
        <v>1.1555555555555554</v>
      </c>
      <c r="J10" s="33">
        <v>0</v>
      </c>
      <c r="K10" s="33">
        <v>0.33333333333333331</v>
      </c>
      <c r="L10" s="33">
        <v>1.3995555555555559</v>
      </c>
      <c r="M10" s="33">
        <v>5.6275555555555554</v>
      </c>
      <c r="N10" s="33">
        <v>0</v>
      </c>
      <c r="O10" s="33">
        <v>0.11275155832591273</v>
      </c>
      <c r="P10" s="33">
        <v>0</v>
      </c>
      <c r="Q10" s="33">
        <v>14.67133333333333</v>
      </c>
      <c r="R10" s="33">
        <v>0.29394924309884229</v>
      </c>
      <c r="S10" s="33">
        <v>1.2742222222222221</v>
      </c>
      <c r="T10" s="33">
        <v>4.509444444444445</v>
      </c>
      <c r="U10" s="33">
        <v>0</v>
      </c>
      <c r="V10" s="33">
        <v>0.11587934105075691</v>
      </c>
      <c r="W10" s="33">
        <v>0</v>
      </c>
      <c r="X10" s="33">
        <v>0</v>
      </c>
      <c r="Y10" s="33">
        <v>7.0666666666666664</v>
      </c>
      <c r="Z10" s="33">
        <v>0.14158504007123776</v>
      </c>
      <c r="AA10" s="33">
        <v>0</v>
      </c>
      <c r="AB10" s="33">
        <v>0</v>
      </c>
      <c r="AC10" s="33">
        <v>0</v>
      </c>
      <c r="AD10" s="33">
        <v>0</v>
      </c>
      <c r="AE10" s="33">
        <v>3.4444444444444446</v>
      </c>
      <c r="AF10" s="33">
        <v>0</v>
      </c>
      <c r="AG10" s="33">
        <v>0</v>
      </c>
      <c r="AH10" t="s">
        <v>8</v>
      </c>
      <c r="AI10" s="34">
        <v>6</v>
      </c>
    </row>
    <row r="11" spans="1:35" x14ac:dyDescent="0.25">
      <c r="A11" t="s">
        <v>222</v>
      </c>
      <c r="B11" t="s">
        <v>83</v>
      </c>
      <c r="C11" t="s">
        <v>146</v>
      </c>
      <c r="D11" t="s">
        <v>174</v>
      </c>
      <c r="E11" s="33">
        <v>60.788888888888891</v>
      </c>
      <c r="F11" s="33">
        <v>5.6888888888888891</v>
      </c>
      <c r="G11" s="33">
        <v>0.68888888888888888</v>
      </c>
      <c r="H11" s="33">
        <v>0.66088888888888886</v>
      </c>
      <c r="I11" s="33">
        <v>2.4555555555555557</v>
      </c>
      <c r="J11" s="33">
        <v>0</v>
      </c>
      <c r="K11" s="33">
        <v>0</v>
      </c>
      <c r="L11" s="33">
        <v>2.5544444444444445</v>
      </c>
      <c r="M11" s="33">
        <v>9.4376666666666669</v>
      </c>
      <c r="N11" s="33">
        <v>0</v>
      </c>
      <c r="O11" s="33">
        <v>0.15525315298848474</v>
      </c>
      <c r="P11" s="33">
        <v>0</v>
      </c>
      <c r="Q11" s="33">
        <v>10.546888888888889</v>
      </c>
      <c r="R11" s="33">
        <v>0.17350027417291169</v>
      </c>
      <c r="S11" s="33">
        <v>10.357444444444443</v>
      </c>
      <c r="T11" s="33">
        <v>14.893555555555556</v>
      </c>
      <c r="U11" s="33">
        <v>0</v>
      </c>
      <c r="V11" s="33">
        <v>0.4153884116249314</v>
      </c>
      <c r="W11" s="33">
        <v>5.6772222222222206</v>
      </c>
      <c r="X11" s="33">
        <v>17.720000000000002</v>
      </c>
      <c r="Y11" s="33">
        <v>0</v>
      </c>
      <c r="Z11" s="33">
        <v>0.38489307256443062</v>
      </c>
      <c r="AA11" s="33">
        <v>0</v>
      </c>
      <c r="AB11" s="33">
        <v>0</v>
      </c>
      <c r="AC11" s="33">
        <v>0</v>
      </c>
      <c r="AD11" s="33">
        <v>0</v>
      </c>
      <c r="AE11" s="33">
        <v>0</v>
      </c>
      <c r="AF11" s="33">
        <v>0</v>
      </c>
      <c r="AG11" s="33">
        <v>0</v>
      </c>
      <c r="AH11" t="s">
        <v>15</v>
      </c>
      <c r="AI11" s="34">
        <v>6</v>
      </c>
    </row>
    <row r="12" spans="1:35" x14ac:dyDescent="0.25">
      <c r="A12" t="s">
        <v>222</v>
      </c>
      <c r="B12" t="s">
        <v>79</v>
      </c>
      <c r="C12" t="s">
        <v>150</v>
      </c>
      <c r="D12" t="s">
        <v>170</v>
      </c>
      <c r="E12" s="33">
        <v>70.944444444444443</v>
      </c>
      <c r="F12" s="33">
        <v>4.7111111111111112</v>
      </c>
      <c r="G12" s="33">
        <v>1.1666666666666667</v>
      </c>
      <c r="H12" s="33">
        <v>0.19444444444444445</v>
      </c>
      <c r="I12" s="33">
        <v>0</v>
      </c>
      <c r="J12" s="33">
        <v>0</v>
      </c>
      <c r="K12" s="33">
        <v>0</v>
      </c>
      <c r="L12" s="33">
        <v>3.2624444444444434</v>
      </c>
      <c r="M12" s="33">
        <v>0.23144444444444442</v>
      </c>
      <c r="N12" s="33">
        <v>0.74922222222222212</v>
      </c>
      <c r="O12" s="33">
        <v>1.3823022709475332E-2</v>
      </c>
      <c r="P12" s="33">
        <v>2.8105555555555553</v>
      </c>
      <c r="Q12" s="33">
        <v>3.7459999999999991</v>
      </c>
      <c r="R12" s="33">
        <v>9.2418167580266247E-2</v>
      </c>
      <c r="S12" s="33">
        <v>1.7006666666666668</v>
      </c>
      <c r="T12" s="33">
        <v>8.6348888888888897</v>
      </c>
      <c r="U12" s="33">
        <v>0</v>
      </c>
      <c r="V12" s="33">
        <v>0.14568519968676588</v>
      </c>
      <c r="W12" s="33">
        <v>1.5763333333333331</v>
      </c>
      <c r="X12" s="33">
        <v>5.6080000000000005</v>
      </c>
      <c r="Y12" s="33">
        <v>0</v>
      </c>
      <c r="Z12" s="33">
        <v>0.10126703210649962</v>
      </c>
      <c r="AA12" s="33">
        <v>0</v>
      </c>
      <c r="AB12" s="33">
        <v>0</v>
      </c>
      <c r="AC12" s="33">
        <v>0</v>
      </c>
      <c r="AD12" s="33">
        <v>0</v>
      </c>
      <c r="AE12" s="33">
        <v>0</v>
      </c>
      <c r="AF12" s="33">
        <v>0</v>
      </c>
      <c r="AG12" s="33">
        <v>0</v>
      </c>
      <c r="AH12" t="s">
        <v>11</v>
      </c>
      <c r="AI12" s="34">
        <v>6</v>
      </c>
    </row>
    <row r="13" spans="1:35" x14ac:dyDescent="0.25">
      <c r="A13" t="s">
        <v>222</v>
      </c>
      <c r="B13" t="s">
        <v>82</v>
      </c>
      <c r="C13" t="s">
        <v>148</v>
      </c>
      <c r="D13" t="s">
        <v>176</v>
      </c>
      <c r="E13" s="33">
        <v>117.27777777777777</v>
      </c>
      <c r="F13" s="33">
        <v>6.5111111111111111</v>
      </c>
      <c r="G13" s="33">
        <v>0.53333333333333333</v>
      </c>
      <c r="H13" s="33">
        <v>0.623</v>
      </c>
      <c r="I13" s="33">
        <v>3.0444444444444443</v>
      </c>
      <c r="J13" s="33">
        <v>0</v>
      </c>
      <c r="K13" s="33">
        <v>0</v>
      </c>
      <c r="L13" s="33">
        <v>6.0325555555555548</v>
      </c>
      <c r="M13" s="33">
        <v>16.178888888888892</v>
      </c>
      <c r="N13" s="33">
        <v>0</v>
      </c>
      <c r="O13" s="33">
        <v>0.13795357650402656</v>
      </c>
      <c r="P13" s="33">
        <v>0</v>
      </c>
      <c r="Q13" s="33">
        <v>30.132333333333328</v>
      </c>
      <c r="R13" s="33">
        <v>0.25693131217432491</v>
      </c>
      <c r="S13" s="33">
        <v>6.1808888888888873</v>
      </c>
      <c r="T13" s="33">
        <v>5.3166666666666664</v>
      </c>
      <c r="U13" s="33">
        <v>0</v>
      </c>
      <c r="V13" s="33">
        <v>9.8036949313121735E-2</v>
      </c>
      <c r="W13" s="33">
        <v>11.007999999999999</v>
      </c>
      <c r="X13" s="33">
        <v>4.393444444444448</v>
      </c>
      <c r="Y13" s="33">
        <v>0</v>
      </c>
      <c r="Z13" s="33">
        <v>0.13132449076267175</v>
      </c>
      <c r="AA13" s="33">
        <v>0</v>
      </c>
      <c r="AB13" s="33">
        <v>4.7555555555555555</v>
      </c>
      <c r="AC13" s="33">
        <v>0</v>
      </c>
      <c r="AD13" s="33">
        <v>0</v>
      </c>
      <c r="AE13" s="33">
        <v>0</v>
      </c>
      <c r="AF13" s="33">
        <v>0</v>
      </c>
      <c r="AG13" s="33">
        <v>0</v>
      </c>
      <c r="AH13" t="s">
        <v>14</v>
      </c>
      <c r="AI13" s="34">
        <v>6</v>
      </c>
    </row>
    <row r="14" spans="1:35" x14ac:dyDescent="0.25">
      <c r="A14" t="s">
        <v>222</v>
      </c>
      <c r="B14" t="s">
        <v>114</v>
      </c>
      <c r="C14" t="s">
        <v>148</v>
      </c>
      <c r="D14" t="s">
        <v>176</v>
      </c>
      <c r="E14" s="33">
        <v>56.344444444444441</v>
      </c>
      <c r="F14" s="33">
        <v>5.6888888888888891</v>
      </c>
      <c r="G14" s="33">
        <v>0.24444444444444444</v>
      </c>
      <c r="H14" s="33">
        <v>0.25144444444444447</v>
      </c>
      <c r="I14" s="33">
        <v>1.6555555555555554</v>
      </c>
      <c r="J14" s="33">
        <v>0</v>
      </c>
      <c r="K14" s="33">
        <v>0</v>
      </c>
      <c r="L14" s="33">
        <v>2.5341111111111112</v>
      </c>
      <c r="M14" s="33">
        <v>4.9261111111111111</v>
      </c>
      <c r="N14" s="33">
        <v>0</v>
      </c>
      <c r="O14" s="33">
        <v>8.7428515085781908E-2</v>
      </c>
      <c r="P14" s="33">
        <v>0</v>
      </c>
      <c r="Q14" s="33">
        <v>11.35477777777778</v>
      </c>
      <c r="R14" s="33">
        <v>0.20152435417077505</v>
      </c>
      <c r="S14" s="33">
        <v>0.5825555555555556</v>
      </c>
      <c r="T14" s="33">
        <v>9.5512222222222238</v>
      </c>
      <c r="U14" s="33">
        <v>0</v>
      </c>
      <c r="V14" s="33">
        <v>0.17985407217511346</v>
      </c>
      <c r="W14" s="33">
        <v>5.4965555555555543</v>
      </c>
      <c r="X14" s="33">
        <v>2.8068888888888894</v>
      </c>
      <c r="Y14" s="33">
        <v>0</v>
      </c>
      <c r="Z14" s="33">
        <v>0.14736935515677382</v>
      </c>
      <c r="AA14" s="33">
        <v>0</v>
      </c>
      <c r="AB14" s="33">
        <v>5.7222222222222223</v>
      </c>
      <c r="AC14" s="33">
        <v>0</v>
      </c>
      <c r="AD14" s="33">
        <v>0</v>
      </c>
      <c r="AE14" s="33">
        <v>0</v>
      </c>
      <c r="AF14" s="33">
        <v>0</v>
      </c>
      <c r="AG14" s="33">
        <v>0</v>
      </c>
      <c r="AH14" t="s">
        <v>46</v>
      </c>
      <c r="AI14" s="34">
        <v>6</v>
      </c>
    </row>
    <row r="15" spans="1:35" x14ac:dyDescent="0.25">
      <c r="A15" t="s">
        <v>222</v>
      </c>
      <c r="B15" t="s">
        <v>106</v>
      </c>
      <c r="C15" t="s">
        <v>142</v>
      </c>
      <c r="D15" t="s">
        <v>178</v>
      </c>
      <c r="E15" s="33">
        <v>63.81111111111111</v>
      </c>
      <c r="F15" s="33">
        <v>5.2444444444444445</v>
      </c>
      <c r="G15" s="33">
        <v>0.53333333333333333</v>
      </c>
      <c r="H15" s="33">
        <v>0.42277777777777775</v>
      </c>
      <c r="I15" s="33">
        <v>0.98888888888888893</v>
      </c>
      <c r="J15" s="33">
        <v>0</v>
      </c>
      <c r="K15" s="33">
        <v>0</v>
      </c>
      <c r="L15" s="33">
        <v>2.3381111111111106</v>
      </c>
      <c r="M15" s="33">
        <v>0</v>
      </c>
      <c r="N15" s="33">
        <v>5.4873333333333356</v>
      </c>
      <c r="O15" s="33">
        <v>8.5993383249172939E-2</v>
      </c>
      <c r="P15" s="33">
        <v>5.2408888888888887</v>
      </c>
      <c r="Q15" s="33">
        <v>5.1258888888888885</v>
      </c>
      <c r="R15" s="33">
        <v>0.16246038655754833</v>
      </c>
      <c r="S15" s="33">
        <v>1.0625555555555557</v>
      </c>
      <c r="T15" s="33">
        <v>6.9696666666666651</v>
      </c>
      <c r="U15" s="33">
        <v>0</v>
      </c>
      <c r="V15" s="33">
        <v>0.12587497823437224</v>
      </c>
      <c r="W15" s="33">
        <v>1.3655555555555559</v>
      </c>
      <c r="X15" s="33">
        <v>6.0168888888888876</v>
      </c>
      <c r="Y15" s="33">
        <v>0</v>
      </c>
      <c r="Z15" s="33">
        <v>0.11569214696151836</v>
      </c>
      <c r="AA15" s="33">
        <v>0</v>
      </c>
      <c r="AB15" s="33">
        <v>0</v>
      </c>
      <c r="AC15" s="33">
        <v>0</v>
      </c>
      <c r="AD15" s="33">
        <v>0</v>
      </c>
      <c r="AE15" s="33">
        <v>0</v>
      </c>
      <c r="AF15" s="33">
        <v>0</v>
      </c>
      <c r="AG15" s="33">
        <v>0</v>
      </c>
      <c r="AH15" t="s">
        <v>38</v>
      </c>
      <c r="AI15" s="34">
        <v>6</v>
      </c>
    </row>
    <row r="16" spans="1:35" x14ac:dyDescent="0.25">
      <c r="A16" t="s">
        <v>222</v>
      </c>
      <c r="B16" t="s">
        <v>75</v>
      </c>
      <c r="C16" t="s">
        <v>145</v>
      </c>
      <c r="D16" t="s">
        <v>173</v>
      </c>
      <c r="E16" s="33">
        <v>107.94444444444444</v>
      </c>
      <c r="F16" s="33">
        <v>5.333333333333333</v>
      </c>
      <c r="G16" s="33">
        <v>0.68888888888888888</v>
      </c>
      <c r="H16" s="33">
        <v>0.37844444444444447</v>
      </c>
      <c r="I16" s="33">
        <v>2.7666666666666666</v>
      </c>
      <c r="J16" s="33">
        <v>0</v>
      </c>
      <c r="K16" s="33">
        <v>2.5777777777777779</v>
      </c>
      <c r="L16" s="33">
        <v>5.1477777777777778</v>
      </c>
      <c r="M16" s="33">
        <v>14.019555555555556</v>
      </c>
      <c r="N16" s="33">
        <v>0</v>
      </c>
      <c r="O16" s="33">
        <v>0.12987750900669068</v>
      </c>
      <c r="P16" s="33">
        <v>0</v>
      </c>
      <c r="Q16" s="33">
        <v>12.197666666666667</v>
      </c>
      <c r="R16" s="33">
        <v>0.11299948533196089</v>
      </c>
      <c r="S16" s="33">
        <v>6.8844444444444424</v>
      </c>
      <c r="T16" s="33">
        <v>4.9811111111111117</v>
      </c>
      <c r="U16" s="33">
        <v>0</v>
      </c>
      <c r="V16" s="33">
        <v>0.10992279979413278</v>
      </c>
      <c r="W16" s="33">
        <v>6.335</v>
      </c>
      <c r="X16" s="33">
        <v>8.1829999999999998</v>
      </c>
      <c r="Y16" s="33">
        <v>0</v>
      </c>
      <c r="Z16" s="33">
        <v>0.13449511065362843</v>
      </c>
      <c r="AA16" s="33">
        <v>0</v>
      </c>
      <c r="AB16" s="33">
        <v>1.6</v>
      </c>
      <c r="AC16" s="33">
        <v>0</v>
      </c>
      <c r="AD16" s="33">
        <v>0</v>
      </c>
      <c r="AE16" s="33">
        <v>0</v>
      </c>
      <c r="AF16" s="33">
        <v>0</v>
      </c>
      <c r="AG16" s="33">
        <v>0</v>
      </c>
      <c r="AH16" t="s">
        <v>7</v>
      </c>
      <c r="AI16" s="34">
        <v>6</v>
      </c>
    </row>
    <row r="17" spans="1:35" x14ac:dyDescent="0.25">
      <c r="A17" t="s">
        <v>222</v>
      </c>
      <c r="B17" t="s">
        <v>116</v>
      </c>
      <c r="C17" t="s">
        <v>141</v>
      </c>
      <c r="D17" t="s">
        <v>183</v>
      </c>
      <c r="E17" s="33">
        <v>83.977777777777774</v>
      </c>
      <c r="F17" s="33">
        <v>5.1555555555555559</v>
      </c>
      <c r="G17" s="33">
        <v>0</v>
      </c>
      <c r="H17" s="33">
        <v>0.58888888888888891</v>
      </c>
      <c r="I17" s="33">
        <v>1.4666666666666666</v>
      </c>
      <c r="J17" s="33">
        <v>0</v>
      </c>
      <c r="K17" s="33">
        <v>0</v>
      </c>
      <c r="L17" s="33">
        <v>1.0697777777777779</v>
      </c>
      <c r="M17" s="33">
        <v>5.333333333333333</v>
      </c>
      <c r="N17" s="33">
        <v>0</v>
      </c>
      <c r="O17" s="33">
        <v>6.3508864779042079E-2</v>
      </c>
      <c r="P17" s="33">
        <v>0</v>
      </c>
      <c r="Q17" s="33">
        <v>7.0326666666666657</v>
      </c>
      <c r="R17" s="33">
        <v>8.3744376819264346E-2</v>
      </c>
      <c r="S17" s="33">
        <v>5.2444444444444445</v>
      </c>
      <c r="T17" s="33">
        <v>1.5438888888888889</v>
      </c>
      <c r="U17" s="33">
        <v>0</v>
      </c>
      <c r="V17" s="33">
        <v>8.0834876951574486E-2</v>
      </c>
      <c r="W17" s="33">
        <v>5.8111111111111127</v>
      </c>
      <c r="X17" s="33">
        <v>6.841999999999997</v>
      </c>
      <c r="Y17" s="33">
        <v>0</v>
      </c>
      <c r="Z17" s="33">
        <v>0.15067213548557817</v>
      </c>
      <c r="AA17" s="33">
        <v>0</v>
      </c>
      <c r="AB17" s="33">
        <v>4.2666666666666666</v>
      </c>
      <c r="AC17" s="33">
        <v>0</v>
      </c>
      <c r="AD17" s="33">
        <v>0</v>
      </c>
      <c r="AE17" s="33">
        <v>0</v>
      </c>
      <c r="AF17" s="33">
        <v>0.16666666666666666</v>
      </c>
      <c r="AG17" s="33">
        <v>0</v>
      </c>
      <c r="AH17" t="s">
        <v>48</v>
      </c>
      <c r="AI17" s="34">
        <v>6</v>
      </c>
    </row>
    <row r="18" spans="1:35" x14ac:dyDescent="0.25">
      <c r="A18" t="s">
        <v>222</v>
      </c>
      <c r="B18" t="s">
        <v>110</v>
      </c>
      <c r="C18" t="s">
        <v>143</v>
      </c>
      <c r="D18" t="s">
        <v>168</v>
      </c>
      <c r="E18" s="33">
        <v>33.9</v>
      </c>
      <c r="F18" s="33">
        <v>4.9777777777777779</v>
      </c>
      <c r="G18" s="33">
        <v>0.48888888888888887</v>
      </c>
      <c r="H18" s="33">
        <v>0.14044444444444446</v>
      </c>
      <c r="I18" s="33">
        <v>0.28888888888888886</v>
      </c>
      <c r="J18" s="33">
        <v>0</v>
      </c>
      <c r="K18" s="33">
        <v>0</v>
      </c>
      <c r="L18" s="33">
        <v>0</v>
      </c>
      <c r="M18" s="33">
        <v>2.9967777777777775</v>
      </c>
      <c r="N18" s="33">
        <v>0</v>
      </c>
      <c r="O18" s="33">
        <v>8.8400524418223533E-2</v>
      </c>
      <c r="P18" s="33">
        <v>0</v>
      </c>
      <c r="Q18" s="33">
        <v>3.4483333333333324</v>
      </c>
      <c r="R18" s="33">
        <v>0.10172074729596851</v>
      </c>
      <c r="S18" s="33">
        <v>5.5111111111111111</v>
      </c>
      <c r="T18" s="33">
        <v>0</v>
      </c>
      <c r="U18" s="33">
        <v>0</v>
      </c>
      <c r="V18" s="33">
        <v>0.16256964929531301</v>
      </c>
      <c r="W18" s="33">
        <v>4.1625555555555547</v>
      </c>
      <c r="X18" s="33">
        <v>0.14200000000000002</v>
      </c>
      <c r="Y18" s="33">
        <v>0</v>
      </c>
      <c r="Z18" s="33">
        <v>0.12697803998688953</v>
      </c>
      <c r="AA18" s="33">
        <v>0</v>
      </c>
      <c r="AB18" s="33">
        <v>2.7555555555555555</v>
      </c>
      <c r="AC18" s="33">
        <v>0</v>
      </c>
      <c r="AD18" s="33">
        <v>0</v>
      </c>
      <c r="AE18" s="33">
        <v>0</v>
      </c>
      <c r="AF18" s="33">
        <v>0</v>
      </c>
      <c r="AG18" s="33">
        <v>0</v>
      </c>
      <c r="AH18" t="s">
        <v>42</v>
      </c>
      <c r="AI18" s="34">
        <v>6</v>
      </c>
    </row>
    <row r="19" spans="1:35" x14ac:dyDescent="0.25">
      <c r="A19" t="s">
        <v>222</v>
      </c>
      <c r="B19" t="s">
        <v>101</v>
      </c>
      <c r="C19" t="s">
        <v>138</v>
      </c>
      <c r="D19" t="s">
        <v>187</v>
      </c>
      <c r="E19" s="33">
        <v>69.733333333333334</v>
      </c>
      <c r="F19" s="33">
        <v>4.8</v>
      </c>
      <c r="G19" s="33">
        <v>0.41111111111111109</v>
      </c>
      <c r="H19" s="33">
        <v>0.26533333333333337</v>
      </c>
      <c r="I19" s="33">
        <v>1.1444444444444444</v>
      </c>
      <c r="J19" s="33">
        <v>0</v>
      </c>
      <c r="K19" s="33">
        <v>0</v>
      </c>
      <c r="L19" s="33">
        <v>3.5046666666666675</v>
      </c>
      <c r="M19" s="33">
        <v>5.0895555555555561</v>
      </c>
      <c r="N19" s="33">
        <v>0</v>
      </c>
      <c r="O19" s="33">
        <v>7.2985978330146598E-2</v>
      </c>
      <c r="P19" s="33">
        <v>0</v>
      </c>
      <c r="Q19" s="33">
        <v>10.678000000000001</v>
      </c>
      <c r="R19" s="33">
        <v>0.15312619502868069</v>
      </c>
      <c r="S19" s="33">
        <v>3.5727777777777785</v>
      </c>
      <c r="T19" s="33">
        <v>5.0666666666666664</v>
      </c>
      <c r="U19" s="33">
        <v>0</v>
      </c>
      <c r="V19" s="33">
        <v>0.12389260675589547</v>
      </c>
      <c r="W19" s="33">
        <v>4.1246666666666671</v>
      </c>
      <c r="X19" s="33">
        <v>0</v>
      </c>
      <c r="Y19" s="33">
        <v>0</v>
      </c>
      <c r="Z19" s="33">
        <v>5.9149139579349912E-2</v>
      </c>
      <c r="AA19" s="33">
        <v>0</v>
      </c>
      <c r="AB19" s="33">
        <v>4.5444444444444443</v>
      </c>
      <c r="AC19" s="33">
        <v>0</v>
      </c>
      <c r="AD19" s="33">
        <v>0</v>
      </c>
      <c r="AE19" s="33">
        <v>0</v>
      </c>
      <c r="AF19" s="33">
        <v>0</v>
      </c>
      <c r="AG19" s="33">
        <v>0</v>
      </c>
      <c r="AH19" t="s">
        <v>33</v>
      </c>
      <c r="AI19" s="34">
        <v>6</v>
      </c>
    </row>
    <row r="20" spans="1:35" x14ac:dyDescent="0.25">
      <c r="A20" t="s">
        <v>222</v>
      </c>
      <c r="B20" t="s">
        <v>135</v>
      </c>
      <c r="C20" t="s">
        <v>167</v>
      </c>
      <c r="D20" t="s">
        <v>172</v>
      </c>
      <c r="E20" s="33">
        <v>29.077777777777779</v>
      </c>
      <c r="F20" s="33">
        <v>5.6</v>
      </c>
      <c r="G20" s="33">
        <v>1.7333333333333334</v>
      </c>
      <c r="H20" s="33">
        <v>0.53333333333333333</v>
      </c>
      <c r="I20" s="33">
        <v>0.15555555555555556</v>
      </c>
      <c r="J20" s="33">
        <v>0</v>
      </c>
      <c r="K20" s="33">
        <v>0</v>
      </c>
      <c r="L20" s="33">
        <v>0</v>
      </c>
      <c r="M20" s="33">
        <v>5.2444444444444445</v>
      </c>
      <c r="N20" s="33">
        <v>0</v>
      </c>
      <c r="O20" s="33">
        <v>0.18035918991211311</v>
      </c>
      <c r="P20" s="33">
        <v>4.6222222222222218</v>
      </c>
      <c r="Q20" s="33">
        <v>7.7444444444444445</v>
      </c>
      <c r="R20" s="33">
        <v>0.42529614061902943</v>
      </c>
      <c r="S20" s="33">
        <v>0</v>
      </c>
      <c r="T20" s="33">
        <v>0</v>
      </c>
      <c r="U20" s="33">
        <v>0</v>
      </c>
      <c r="V20" s="33">
        <v>0</v>
      </c>
      <c r="W20" s="33">
        <v>0</v>
      </c>
      <c r="X20" s="33">
        <v>0</v>
      </c>
      <c r="Y20" s="33">
        <v>0</v>
      </c>
      <c r="Z20" s="33">
        <v>0</v>
      </c>
      <c r="AA20" s="33">
        <v>0</v>
      </c>
      <c r="AB20" s="33">
        <v>0</v>
      </c>
      <c r="AC20" s="33">
        <v>0</v>
      </c>
      <c r="AD20" s="33">
        <v>18.677777777777777</v>
      </c>
      <c r="AE20" s="33">
        <v>0</v>
      </c>
      <c r="AF20" s="33">
        <v>0</v>
      </c>
      <c r="AG20" s="33">
        <v>0</v>
      </c>
      <c r="AH20" t="s">
        <v>67</v>
      </c>
      <c r="AI20" s="34">
        <v>6</v>
      </c>
    </row>
    <row r="21" spans="1:35" x14ac:dyDescent="0.25">
      <c r="A21" t="s">
        <v>222</v>
      </c>
      <c r="B21" t="s">
        <v>128</v>
      </c>
      <c r="C21" t="s">
        <v>149</v>
      </c>
      <c r="D21" t="s">
        <v>177</v>
      </c>
      <c r="E21" s="33">
        <v>76.277777777777771</v>
      </c>
      <c r="F21" s="33">
        <v>10.044444444444444</v>
      </c>
      <c r="G21" s="33">
        <v>0</v>
      </c>
      <c r="H21" s="33">
        <v>0</v>
      </c>
      <c r="I21" s="33">
        <v>3.7333333333333334</v>
      </c>
      <c r="J21" s="33">
        <v>0</v>
      </c>
      <c r="K21" s="33">
        <v>0</v>
      </c>
      <c r="L21" s="33">
        <v>0.79177777777777769</v>
      </c>
      <c r="M21" s="33">
        <v>0</v>
      </c>
      <c r="N21" s="33">
        <v>4.9290000000000003</v>
      </c>
      <c r="O21" s="33">
        <v>6.4619082301529504E-2</v>
      </c>
      <c r="P21" s="33">
        <v>4.2365555555555554</v>
      </c>
      <c r="Q21" s="33">
        <v>11.799555555555553</v>
      </c>
      <c r="R21" s="33">
        <v>0.21023306627822286</v>
      </c>
      <c r="S21" s="33">
        <v>6.3194444444444455</v>
      </c>
      <c r="T21" s="33">
        <v>3.5222222222222224E-2</v>
      </c>
      <c r="U21" s="33">
        <v>0</v>
      </c>
      <c r="V21" s="33">
        <v>8.3309541150764763E-2</v>
      </c>
      <c r="W21" s="33">
        <v>5.3846666666666669</v>
      </c>
      <c r="X21" s="33">
        <v>0</v>
      </c>
      <c r="Y21" s="33">
        <v>4.0333333333333332</v>
      </c>
      <c r="Z21" s="33">
        <v>0.12346977421704297</v>
      </c>
      <c r="AA21" s="33">
        <v>0</v>
      </c>
      <c r="AB21" s="33">
        <v>0</v>
      </c>
      <c r="AC21" s="33">
        <v>0</v>
      </c>
      <c r="AD21" s="33">
        <v>28.203111111111099</v>
      </c>
      <c r="AE21" s="33">
        <v>0</v>
      </c>
      <c r="AF21" s="33">
        <v>0</v>
      </c>
      <c r="AG21" s="33">
        <v>0</v>
      </c>
      <c r="AH21" t="s">
        <v>60</v>
      </c>
      <c r="AI21" s="34">
        <v>6</v>
      </c>
    </row>
    <row r="22" spans="1:35" x14ac:dyDescent="0.25">
      <c r="A22" t="s">
        <v>222</v>
      </c>
      <c r="B22" t="s">
        <v>122</v>
      </c>
      <c r="C22" t="s">
        <v>137</v>
      </c>
      <c r="D22" t="s">
        <v>169</v>
      </c>
      <c r="E22" s="33">
        <v>101.88888888888889</v>
      </c>
      <c r="F22" s="33">
        <v>5.7666666666666666</v>
      </c>
      <c r="G22" s="33">
        <v>0</v>
      </c>
      <c r="H22" s="33">
        <v>4.5707777777777796</v>
      </c>
      <c r="I22" s="33">
        <v>0</v>
      </c>
      <c r="J22" s="33">
        <v>0</v>
      </c>
      <c r="K22" s="33">
        <v>0</v>
      </c>
      <c r="L22" s="33">
        <v>2.3823333333333343</v>
      </c>
      <c r="M22" s="33">
        <v>22.551222222222222</v>
      </c>
      <c r="N22" s="33">
        <v>0</v>
      </c>
      <c r="O22" s="33">
        <v>0.22133151581243185</v>
      </c>
      <c r="P22" s="33">
        <v>3.7712222222222218</v>
      </c>
      <c r="Q22" s="33">
        <v>44.292222222222215</v>
      </c>
      <c r="R22" s="33">
        <v>0.47172410032715367</v>
      </c>
      <c r="S22" s="33">
        <v>3.9051111111111108</v>
      </c>
      <c r="T22" s="33">
        <v>0</v>
      </c>
      <c r="U22" s="33">
        <v>3.088888888888889</v>
      </c>
      <c r="V22" s="33">
        <v>6.8643402399127584E-2</v>
      </c>
      <c r="W22" s="33">
        <v>6.6859999999999991</v>
      </c>
      <c r="X22" s="33">
        <v>0</v>
      </c>
      <c r="Y22" s="33">
        <v>0</v>
      </c>
      <c r="Z22" s="33">
        <v>6.562050163576881E-2</v>
      </c>
      <c r="AA22" s="33">
        <v>0</v>
      </c>
      <c r="AB22" s="33">
        <v>0</v>
      </c>
      <c r="AC22" s="33">
        <v>0</v>
      </c>
      <c r="AD22" s="33">
        <v>0</v>
      </c>
      <c r="AE22" s="33">
        <v>0</v>
      </c>
      <c r="AF22" s="33">
        <v>0</v>
      </c>
      <c r="AG22" s="33">
        <v>5.7555555555555555</v>
      </c>
      <c r="AH22" t="s">
        <v>54</v>
      </c>
      <c r="AI22" s="34">
        <v>6</v>
      </c>
    </row>
    <row r="23" spans="1:35" x14ac:dyDescent="0.25">
      <c r="A23" t="s">
        <v>222</v>
      </c>
      <c r="B23" t="s">
        <v>86</v>
      </c>
      <c r="C23" t="s">
        <v>153</v>
      </c>
      <c r="D23" t="s">
        <v>180</v>
      </c>
      <c r="E23" s="33">
        <v>26.322222222222223</v>
      </c>
      <c r="F23" s="33">
        <v>5.6888888888888891</v>
      </c>
      <c r="G23" s="33">
        <v>1.1555555555555554</v>
      </c>
      <c r="H23" s="33">
        <v>0.53333333333333333</v>
      </c>
      <c r="I23" s="33">
        <v>0.22222222222222221</v>
      </c>
      <c r="J23" s="33">
        <v>0</v>
      </c>
      <c r="K23" s="33">
        <v>0</v>
      </c>
      <c r="L23" s="33">
        <v>1.3546666666666667</v>
      </c>
      <c r="M23" s="33">
        <v>0</v>
      </c>
      <c r="N23" s="33">
        <v>2.5923333333333329</v>
      </c>
      <c r="O23" s="33">
        <v>9.8484592655128725E-2</v>
      </c>
      <c r="P23" s="33">
        <v>3.2887777777777774</v>
      </c>
      <c r="Q23" s="33">
        <v>0</v>
      </c>
      <c r="R23" s="33">
        <v>0.12494301392992822</v>
      </c>
      <c r="S23" s="33">
        <v>0.14255555555555555</v>
      </c>
      <c r="T23" s="33">
        <v>3.6468888888888893</v>
      </c>
      <c r="U23" s="33">
        <v>0</v>
      </c>
      <c r="V23" s="33">
        <v>0.1439636977627691</v>
      </c>
      <c r="W23" s="33">
        <v>7.3964444444444437</v>
      </c>
      <c r="X23" s="33">
        <v>0</v>
      </c>
      <c r="Y23" s="33">
        <v>0</v>
      </c>
      <c r="Z23" s="33">
        <v>0.28099620092866184</v>
      </c>
      <c r="AA23" s="33">
        <v>0</v>
      </c>
      <c r="AB23" s="33">
        <v>0</v>
      </c>
      <c r="AC23" s="33">
        <v>0</v>
      </c>
      <c r="AD23" s="33">
        <v>0</v>
      </c>
      <c r="AE23" s="33">
        <v>0</v>
      </c>
      <c r="AF23" s="33">
        <v>0</v>
      </c>
      <c r="AG23" s="33">
        <v>0</v>
      </c>
      <c r="AH23" t="s">
        <v>18</v>
      </c>
      <c r="AI23" s="34">
        <v>6</v>
      </c>
    </row>
    <row r="24" spans="1:35" x14ac:dyDescent="0.25">
      <c r="A24" t="s">
        <v>222</v>
      </c>
      <c r="B24" t="s">
        <v>99</v>
      </c>
      <c r="C24" t="s">
        <v>146</v>
      </c>
      <c r="D24" t="s">
        <v>174</v>
      </c>
      <c r="E24" s="33">
        <v>55.866666666666667</v>
      </c>
      <c r="F24" s="33">
        <v>6.3111111111111109</v>
      </c>
      <c r="G24" s="33">
        <v>0.67777777777777781</v>
      </c>
      <c r="H24" s="33">
        <v>0.28888888888888886</v>
      </c>
      <c r="I24" s="33">
        <v>5.333333333333333</v>
      </c>
      <c r="J24" s="33">
        <v>0</v>
      </c>
      <c r="K24" s="33">
        <v>0</v>
      </c>
      <c r="L24" s="33">
        <v>3.2646666666666664</v>
      </c>
      <c r="M24" s="33">
        <v>5.6888888888888891</v>
      </c>
      <c r="N24" s="33">
        <v>5.2335555555555562</v>
      </c>
      <c r="O24" s="33">
        <v>0.19550914876690534</v>
      </c>
      <c r="P24" s="33">
        <v>4.7141111111111114</v>
      </c>
      <c r="Q24" s="33">
        <v>9.5869999999999962</v>
      </c>
      <c r="R24" s="33">
        <v>0.25598647573587902</v>
      </c>
      <c r="S24" s="33">
        <v>5.1281111111111111</v>
      </c>
      <c r="T24" s="33">
        <v>0</v>
      </c>
      <c r="U24" s="33">
        <v>0</v>
      </c>
      <c r="V24" s="33">
        <v>9.1791964996022268E-2</v>
      </c>
      <c r="W24" s="33">
        <v>3.5686666666666662</v>
      </c>
      <c r="X24" s="33">
        <v>5.1420000000000012</v>
      </c>
      <c r="Y24" s="33">
        <v>0</v>
      </c>
      <c r="Z24" s="33">
        <v>0.1559188544152745</v>
      </c>
      <c r="AA24" s="33">
        <v>0</v>
      </c>
      <c r="AB24" s="33">
        <v>0</v>
      </c>
      <c r="AC24" s="33">
        <v>0</v>
      </c>
      <c r="AD24" s="33">
        <v>0</v>
      </c>
      <c r="AE24" s="33">
        <v>0</v>
      </c>
      <c r="AF24" s="33">
        <v>0</v>
      </c>
      <c r="AG24" s="33">
        <v>0</v>
      </c>
      <c r="AH24" t="s">
        <v>31</v>
      </c>
      <c r="AI24" s="34">
        <v>6</v>
      </c>
    </row>
    <row r="25" spans="1:35" x14ac:dyDescent="0.25">
      <c r="A25" t="s">
        <v>222</v>
      </c>
      <c r="B25" t="s">
        <v>98</v>
      </c>
      <c r="C25" t="s">
        <v>158</v>
      </c>
      <c r="D25" t="s">
        <v>186</v>
      </c>
      <c r="E25" s="33">
        <v>42.222222222222221</v>
      </c>
      <c r="F25" s="33">
        <v>5.0666666666666664</v>
      </c>
      <c r="G25" s="33">
        <v>0.25555555555555554</v>
      </c>
      <c r="H25" s="33">
        <v>0.35833333333333334</v>
      </c>
      <c r="I25" s="33">
        <v>0.35555555555555557</v>
      </c>
      <c r="J25" s="33">
        <v>0</v>
      </c>
      <c r="K25" s="33">
        <v>0</v>
      </c>
      <c r="L25" s="33">
        <v>1.6789999999999998</v>
      </c>
      <c r="M25" s="33">
        <v>5.4466666666666654</v>
      </c>
      <c r="N25" s="33">
        <v>0</v>
      </c>
      <c r="O25" s="33">
        <v>0.12899999999999998</v>
      </c>
      <c r="P25" s="33">
        <v>4.3615555555555554</v>
      </c>
      <c r="Q25" s="33">
        <v>3.6476666666666655</v>
      </c>
      <c r="R25" s="33">
        <v>0.18969210526315786</v>
      </c>
      <c r="S25" s="33">
        <v>0.63900000000000001</v>
      </c>
      <c r="T25" s="33">
        <v>1.9555555555555555</v>
      </c>
      <c r="U25" s="33">
        <v>0</v>
      </c>
      <c r="V25" s="33">
        <v>6.1449999999999998E-2</v>
      </c>
      <c r="W25" s="33">
        <v>0.81077777777777782</v>
      </c>
      <c r="X25" s="33">
        <v>2.161111111111111</v>
      </c>
      <c r="Y25" s="33">
        <v>0</v>
      </c>
      <c r="Z25" s="33">
        <v>7.038684210526315E-2</v>
      </c>
      <c r="AA25" s="33">
        <v>0</v>
      </c>
      <c r="AB25" s="33">
        <v>0</v>
      </c>
      <c r="AC25" s="33">
        <v>0</v>
      </c>
      <c r="AD25" s="33">
        <v>0</v>
      </c>
      <c r="AE25" s="33">
        <v>0</v>
      </c>
      <c r="AF25" s="33">
        <v>0</v>
      </c>
      <c r="AG25" s="33">
        <v>0</v>
      </c>
      <c r="AH25" t="s">
        <v>30</v>
      </c>
      <c r="AI25" s="34">
        <v>6</v>
      </c>
    </row>
    <row r="26" spans="1:35" x14ac:dyDescent="0.25">
      <c r="A26" t="s">
        <v>222</v>
      </c>
      <c r="B26" t="s">
        <v>88</v>
      </c>
      <c r="C26" t="s">
        <v>150</v>
      </c>
      <c r="D26" t="s">
        <v>170</v>
      </c>
      <c r="E26" s="33">
        <v>48.87777777777778</v>
      </c>
      <c r="F26" s="33">
        <v>5.6888888888888891</v>
      </c>
      <c r="G26" s="33">
        <v>4.4444444444444446E-2</v>
      </c>
      <c r="H26" s="33">
        <v>0.33333333333333331</v>
      </c>
      <c r="I26" s="33">
        <v>0.87777777777777777</v>
      </c>
      <c r="J26" s="33">
        <v>0</v>
      </c>
      <c r="K26" s="33">
        <v>0</v>
      </c>
      <c r="L26" s="33">
        <v>1.6805555555555556</v>
      </c>
      <c r="M26" s="33">
        <v>0</v>
      </c>
      <c r="N26" s="33">
        <v>5.4294444444444458</v>
      </c>
      <c r="O26" s="33">
        <v>0.11108206410547854</v>
      </c>
      <c r="P26" s="33">
        <v>4.6302222222222227</v>
      </c>
      <c r="Q26" s="33">
        <v>0</v>
      </c>
      <c r="R26" s="33">
        <v>9.4730620595589912E-2</v>
      </c>
      <c r="S26" s="33">
        <v>2.9492222222222222</v>
      </c>
      <c r="T26" s="33">
        <v>2.1099999999999994</v>
      </c>
      <c r="U26" s="33">
        <v>0</v>
      </c>
      <c r="V26" s="33">
        <v>0.10350761536712887</v>
      </c>
      <c r="W26" s="33">
        <v>3.4947777777777786</v>
      </c>
      <c r="X26" s="33">
        <v>1.1421111111111111</v>
      </c>
      <c r="Y26" s="33">
        <v>0</v>
      </c>
      <c r="Z26" s="33">
        <v>9.4867015230734264E-2</v>
      </c>
      <c r="AA26" s="33">
        <v>0</v>
      </c>
      <c r="AB26" s="33">
        <v>0</v>
      </c>
      <c r="AC26" s="33">
        <v>0</v>
      </c>
      <c r="AD26" s="33">
        <v>0</v>
      </c>
      <c r="AE26" s="33">
        <v>0</v>
      </c>
      <c r="AF26" s="33">
        <v>0</v>
      </c>
      <c r="AG26" s="33">
        <v>0</v>
      </c>
      <c r="AH26" t="s">
        <v>20</v>
      </c>
      <c r="AI26" s="34">
        <v>6</v>
      </c>
    </row>
    <row r="27" spans="1:35" x14ac:dyDescent="0.25">
      <c r="A27" t="s">
        <v>222</v>
      </c>
      <c r="B27" t="s">
        <v>93</v>
      </c>
      <c r="C27" t="s">
        <v>148</v>
      </c>
      <c r="D27" t="s">
        <v>176</v>
      </c>
      <c r="E27" s="33">
        <v>61.944444444444443</v>
      </c>
      <c r="F27" s="33">
        <v>5.333333333333333</v>
      </c>
      <c r="G27" s="33">
        <v>0.26666666666666666</v>
      </c>
      <c r="H27" s="33">
        <v>0.80555555555555558</v>
      </c>
      <c r="I27" s="33">
        <v>1.0666666666666667</v>
      </c>
      <c r="J27" s="33">
        <v>0</v>
      </c>
      <c r="K27" s="33">
        <v>0</v>
      </c>
      <c r="L27" s="33">
        <v>3.6057777777777775</v>
      </c>
      <c r="M27" s="33">
        <v>0.8746666666666667</v>
      </c>
      <c r="N27" s="33">
        <v>1.6673333333333331</v>
      </c>
      <c r="O27" s="33">
        <v>4.103677130044843E-2</v>
      </c>
      <c r="P27" s="33">
        <v>5.1973333333333347</v>
      </c>
      <c r="Q27" s="33">
        <v>5.9705555555555536</v>
      </c>
      <c r="R27" s="33">
        <v>0.18028878923766817</v>
      </c>
      <c r="S27" s="33">
        <v>2.846222222222222</v>
      </c>
      <c r="T27" s="33">
        <v>4.5756666666666659</v>
      </c>
      <c r="U27" s="33">
        <v>0</v>
      </c>
      <c r="V27" s="33">
        <v>0.11981524663677129</v>
      </c>
      <c r="W27" s="33">
        <v>2.193888888888889</v>
      </c>
      <c r="X27" s="33">
        <v>5.9896666666666682</v>
      </c>
      <c r="Y27" s="33">
        <v>0</v>
      </c>
      <c r="Z27" s="33">
        <v>0.13211121076233187</v>
      </c>
      <c r="AA27" s="33">
        <v>0</v>
      </c>
      <c r="AB27" s="33">
        <v>0</v>
      </c>
      <c r="AC27" s="33">
        <v>0</v>
      </c>
      <c r="AD27" s="33">
        <v>0</v>
      </c>
      <c r="AE27" s="33">
        <v>0</v>
      </c>
      <c r="AF27" s="33">
        <v>0</v>
      </c>
      <c r="AG27" s="33">
        <v>0</v>
      </c>
      <c r="AH27" t="s">
        <v>25</v>
      </c>
      <c r="AI27" s="34">
        <v>6</v>
      </c>
    </row>
    <row r="28" spans="1:35" x14ac:dyDescent="0.25">
      <c r="A28" t="s">
        <v>222</v>
      </c>
      <c r="B28" t="s">
        <v>117</v>
      </c>
      <c r="C28" t="s">
        <v>163</v>
      </c>
      <c r="D28" t="s">
        <v>171</v>
      </c>
      <c r="E28" s="33">
        <v>46.466666666666669</v>
      </c>
      <c r="F28" s="33">
        <v>5.6888888888888891</v>
      </c>
      <c r="G28" s="33">
        <v>0</v>
      </c>
      <c r="H28" s="33">
        <v>0.15555555555555556</v>
      </c>
      <c r="I28" s="33">
        <v>0.53333333333333333</v>
      </c>
      <c r="J28" s="33">
        <v>0</v>
      </c>
      <c r="K28" s="33">
        <v>0</v>
      </c>
      <c r="L28" s="33">
        <v>1.6628888888888882</v>
      </c>
      <c r="M28" s="33">
        <v>0</v>
      </c>
      <c r="N28" s="33">
        <v>11.076555555555554</v>
      </c>
      <c r="O28" s="33">
        <v>0.23837637494021996</v>
      </c>
      <c r="P28" s="33">
        <v>0</v>
      </c>
      <c r="Q28" s="33">
        <v>13.721444444444447</v>
      </c>
      <c r="R28" s="33">
        <v>0.29529650884744146</v>
      </c>
      <c r="S28" s="33">
        <v>0.79088888888888897</v>
      </c>
      <c r="T28" s="33">
        <v>2.808555555555555</v>
      </c>
      <c r="U28" s="33">
        <v>0</v>
      </c>
      <c r="V28" s="33">
        <v>7.7462936394069815E-2</v>
      </c>
      <c r="W28" s="33">
        <v>0.60422222222222211</v>
      </c>
      <c r="X28" s="33">
        <v>2.7262222222222219</v>
      </c>
      <c r="Y28" s="33">
        <v>0</v>
      </c>
      <c r="Z28" s="33">
        <v>7.1673840267814426E-2</v>
      </c>
      <c r="AA28" s="33">
        <v>0</v>
      </c>
      <c r="AB28" s="33">
        <v>0</v>
      </c>
      <c r="AC28" s="33">
        <v>0</v>
      </c>
      <c r="AD28" s="33">
        <v>0</v>
      </c>
      <c r="AE28" s="33">
        <v>0</v>
      </c>
      <c r="AF28" s="33">
        <v>0</v>
      </c>
      <c r="AG28" s="33">
        <v>0</v>
      </c>
      <c r="AH28" t="s">
        <v>49</v>
      </c>
      <c r="AI28" s="34">
        <v>6</v>
      </c>
    </row>
    <row r="29" spans="1:35" x14ac:dyDescent="0.25">
      <c r="A29" t="s">
        <v>222</v>
      </c>
      <c r="B29" t="s">
        <v>72</v>
      </c>
      <c r="C29" t="s">
        <v>146</v>
      </c>
      <c r="D29" t="s">
        <v>174</v>
      </c>
      <c r="E29" s="33">
        <v>33.077777777777776</v>
      </c>
      <c r="F29" s="33">
        <v>1.1777777777777778</v>
      </c>
      <c r="G29" s="33">
        <v>0.67777777777777781</v>
      </c>
      <c r="H29" s="33">
        <v>0.42222222222222222</v>
      </c>
      <c r="I29" s="33">
        <v>0.37777777777777777</v>
      </c>
      <c r="J29" s="33">
        <v>0</v>
      </c>
      <c r="K29" s="33">
        <v>0</v>
      </c>
      <c r="L29" s="33">
        <v>0.50655555555555554</v>
      </c>
      <c r="M29" s="33">
        <v>5.2444444444444445</v>
      </c>
      <c r="N29" s="33">
        <v>0</v>
      </c>
      <c r="O29" s="33">
        <v>0.15854887470607995</v>
      </c>
      <c r="P29" s="33">
        <v>5.1555555555555559</v>
      </c>
      <c r="Q29" s="33">
        <v>0</v>
      </c>
      <c r="R29" s="33">
        <v>0.15586160564326504</v>
      </c>
      <c r="S29" s="33">
        <v>1.3304444444444443</v>
      </c>
      <c r="T29" s="33">
        <v>0.78333333333333344</v>
      </c>
      <c r="U29" s="33">
        <v>0</v>
      </c>
      <c r="V29" s="33">
        <v>6.3903258313738678E-2</v>
      </c>
      <c r="W29" s="33">
        <v>3.9025555555555558</v>
      </c>
      <c r="X29" s="33">
        <v>0.37322222222222223</v>
      </c>
      <c r="Y29" s="33">
        <v>0</v>
      </c>
      <c r="Z29" s="33">
        <v>0.12926436009405443</v>
      </c>
      <c r="AA29" s="33">
        <v>0</v>
      </c>
      <c r="AB29" s="33">
        <v>0</v>
      </c>
      <c r="AC29" s="33">
        <v>0</v>
      </c>
      <c r="AD29" s="33">
        <v>0</v>
      </c>
      <c r="AE29" s="33">
        <v>0</v>
      </c>
      <c r="AF29" s="33">
        <v>0</v>
      </c>
      <c r="AG29" s="33">
        <v>0</v>
      </c>
      <c r="AH29" t="s">
        <v>4</v>
      </c>
      <c r="AI29" s="34">
        <v>6</v>
      </c>
    </row>
    <row r="30" spans="1:35" x14ac:dyDescent="0.25">
      <c r="A30" t="s">
        <v>222</v>
      </c>
      <c r="B30" t="s">
        <v>74</v>
      </c>
      <c r="C30" t="s">
        <v>146</v>
      </c>
      <c r="D30" t="s">
        <v>174</v>
      </c>
      <c r="E30" s="33">
        <v>108.13333333333334</v>
      </c>
      <c r="F30" s="33">
        <v>5.6888888888888891</v>
      </c>
      <c r="G30" s="33">
        <v>0.8666666666666667</v>
      </c>
      <c r="H30" s="33">
        <v>0.7316666666666668</v>
      </c>
      <c r="I30" s="33">
        <v>4.6222222222222218</v>
      </c>
      <c r="J30" s="33">
        <v>0</v>
      </c>
      <c r="K30" s="33">
        <v>0</v>
      </c>
      <c r="L30" s="33">
        <v>3.5048888888888881</v>
      </c>
      <c r="M30" s="33">
        <v>10.675888888888888</v>
      </c>
      <c r="N30" s="33">
        <v>0</v>
      </c>
      <c r="O30" s="33">
        <v>9.87289354706124E-2</v>
      </c>
      <c r="P30" s="33">
        <v>0</v>
      </c>
      <c r="Q30" s="33">
        <v>17.531000000000006</v>
      </c>
      <c r="R30" s="33">
        <v>0.1621239210850802</v>
      </c>
      <c r="S30" s="33">
        <v>5.0633333333333335</v>
      </c>
      <c r="T30" s="33">
        <v>5.0030000000000001</v>
      </c>
      <c r="U30" s="33">
        <v>0</v>
      </c>
      <c r="V30" s="33">
        <v>9.3091861898890252E-2</v>
      </c>
      <c r="W30" s="33">
        <v>4.3528888888888879</v>
      </c>
      <c r="X30" s="33">
        <v>10.305666666666667</v>
      </c>
      <c r="Y30" s="33">
        <v>0</v>
      </c>
      <c r="Z30" s="33">
        <v>0.13556000822030415</v>
      </c>
      <c r="AA30" s="33">
        <v>0</v>
      </c>
      <c r="AB30" s="33">
        <v>5.5222222222222221</v>
      </c>
      <c r="AC30" s="33">
        <v>0</v>
      </c>
      <c r="AD30" s="33">
        <v>0</v>
      </c>
      <c r="AE30" s="33">
        <v>0</v>
      </c>
      <c r="AF30" s="33">
        <v>0</v>
      </c>
      <c r="AG30" s="33">
        <v>0</v>
      </c>
      <c r="AH30" t="s">
        <v>6</v>
      </c>
      <c r="AI30" s="34">
        <v>6</v>
      </c>
    </row>
    <row r="31" spans="1:35" x14ac:dyDescent="0.25">
      <c r="A31" t="s">
        <v>222</v>
      </c>
      <c r="B31" t="s">
        <v>133</v>
      </c>
      <c r="C31" t="s">
        <v>165</v>
      </c>
      <c r="D31" t="s">
        <v>180</v>
      </c>
      <c r="E31" s="33">
        <v>40.833333333333336</v>
      </c>
      <c r="F31" s="33">
        <v>6.8444444444444441</v>
      </c>
      <c r="G31" s="33">
        <v>0.35555555555555557</v>
      </c>
      <c r="H31" s="33">
        <v>0.23055555555555557</v>
      </c>
      <c r="I31" s="33">
        <v>0.26666666666666666</v>
      </c>
      <c r="J31" s="33">
        <v>0.2</v>
      </c>
      <c r="K31" s="33">
        <v>0</v>
      </c>
      <c r="L31" s="33">
        <v>0</v>
      </c>
      <c r="M31" s="33">
        <v>0.35555555555555557</v>
      </c>
      <c r="N31" s="33">
        <v>0</v>
      </c>
      <c r="O31" s="33">
        <v>8.7074829931972787E-3</v>
      </c>
      <c r="P31" s="33">
        <v>4.4195555555555561</v>
      </c>
      <c r="Q31" s="33">
        <v>7.7328888888888896</v>
      </c>
      <c r="R31" s="33">
        <v>0.2976108843537415</v>
      </c>
      <c r="S31" s="33">
        <v>0</v>
      </c>
      <c r="T31" s="33">
        <v>0</v>
      </c>
      <c r="U31" s="33">
        <v>0</v>
      </c>
      <c r="V31" s="33">
        <v>0</v>
      </c>
      <c r="W31" s="33">
        <v>0</v>
      </c>
      <c r="X31" s="33">
        <v>0</v>
      </c>
      <c r="Y31" s="33">
        <v>0</v>
      </c>
      <c r="Z31" s="33">
        <v>0</v>
      </c>
      <c r="AA31" s="33">
        <v>0</v>
      </c>
      <c r="AB31" s="33">
        <v>0</v>
      </c>
      <c r="AC31" s="33">
        <v>0</v>
      </c>
      <c r="AD31" s="33">
        <v>0</v>
      </c>
      <c r="AE31" s="33">
        <v>0</v>
      </c>
      <c r="AF31" s="33">
        <v>0</v>
      </c>
      <c r="AG31" s="33">
        <v>0.44444444444444442</v>
      </c>
      <c r="AH31" t="s">
        <v>65</v>
      </c>
      <c r="AI31" s="34">
        <v>6</v>
      </c>
    </row>
    <row r="32" spans="1:35" x14ac:dyDescent="0.25">
      <c r="A32" t="s">
        <v>222</v>
      </c>
      <c r="B32" t="s">
        <v>131</v>
      </c>
      <c r="C32" t="s">
        <v>148</v>
      </c>
      <c r="D32" t="s">
        <v>176</v>
      </c>
      <c r="E32" s="33">
        <v>37.31111111111111</v>
      </c>
      <c r="F32" s="33">
        <v>5.2444444444444445</v>
      </c>
      <c r="G32" s="33">
        <v>0</v>
      </c>
      <c r="H32" s="33">
        <v>0.31111111111111112</v>
      </c>
      <c r="I32" s="33">
        <v>0</v>
      </c>
      <c r="J32" s="33">
        <v>0</v>
      </c>
      <c r="K32" s="33">
        <v>0</v>
      </c>
      <c r="L32" s="33">
        <v>5.9216666666666651</v>
      </c>
      <c r="M32" s="33">
        <v>3.4666666666666668</v>
      </c>
      <c r="N32" s="33">
        <v>0</v>
      </c>
      <c r="O32" s="33">
        <v>9.2912447885646218E-2</v>
      </c>
      <c r="P32" s="33">
        <v>0</v>
      </c>
      <c r="Q32" s="33">
        <v>0</v>
      </c>
      <c r="R32" s="33">
        <v>0</v>
      </c>
      <c r="S32" s="33">
        <v>20.540111111111102</v>
      </c>
      <c r="T32" s="33">
        <v>0</v>
      </c>
      <c r="U32" s="33">
        <v>0</v>
      </c>
      <c r="V32" s="33">
        <v>0.5505092316855269</v>
      </c>
      <c r="W32" s="33">
        <v>15.567444444444446</v>
      </c>
      <c r="X32" s="33">
        <v>0</v>
      </c>
      <c r="Y32" s="33">
        <v>0</v>
      </c>
      <c r="Z32" s="33">
        <v>0.41723347230494345</v>
      </c>
      <c r="AA32" s="33">
        <v>0</v>
      </c>
      <c r="AB32" s="33">
        <v>0</v>
      </c>
      <c r="AC32" s="33">
        <v>0</v>
      </c>
      <c r="AD32" s="33">
        <v>0</v>
      </c>
      <c r="AE32" s="33">
        <v>0.56666666666666665</v>
      </c>
      <c r="AF32" s="33">
        <v>0</v>
      </c>
      <c r="AG32" s="33">
        <v>0.31111111111111112</v>
      </c>
      <c r="AH32" t="s">
        <v>63</v>
      </c>
      <c r="AI32" s="34">
        <v>6</v>
      </c>
    </row>
    <row r="33" spans="1:35" x14ac:dyDescent="0.25">
      <c r="A33" t="s">
        <v>222</v>
      </c>
      <c r="B33" t="s">
        <v>73</v>
      </c>
      <c r="C33" t="s">
        <v>146</v>
      </c>
      <c r="D33" t="s">
        <v>174</v>
      </c>
      <c r="E33" s="33">
        <v>107.87777777777778</v>
      </c>
      <c r="F33" s="33">
        <v>5.5111111111111111</v>
      </c>
      <c r="G33" s="33">
        <v>0.6</v>
      </c>
      <c r="H33" s="33">
        <v>0.59933333333333327</v>
      </c>
      <c r="I33" s="33">
        <v>4.3777777777777782</v>
      </c>
      <c r="J33" s="33">
        <v>0</v>
      </c>
      <c r="K33" s="33">
        <v>0</v>
      </c>
      <c r="L33" s="33">
        <v>5.437111111111113</v>
      </c>
      <c r="M33" s="33">
        <v>9.2613333333333347</v>
      </c>
      <c r="N33" s="33">
        <v>0</v>
      </c>
      <c r="O33" s="33">
        <v>8.5850242043464836E-2</v>
      </c>
      <c r="P33" s="33">
        <v>0</v>
      </c>
      <c r="Q33" s="33">
        <v>17.979777777777777</v>
      </c>
      <c r="R33" s="33">
        <v>0.16666803996292098</v>
      </c>
      <c r="S33" s="33">
        <v>5.4133333333333331</v>
      </c>
      <c r="T33" s="33">
        <v>8.1251111111111101</v>
      </c>
      <c r="U33" s="33">
        <v>0</v>
      </c>
      <c r="V33" s="33">
        <v>0.12549799155422803</v>
      </c>
      <c r="W33" s="33">
        <v>8.6201111111111111</v>
      </c>
      <c r="X33" s="33">
        <v>12.902333333333331</v>
      </c>
      <c r="Y33" s="33">
        <v>0</v>
      </c>
      <c r="Z33" s="33">
        <v>0.19950767329282107</v>
      </c>
      <c r="AA33" s="33">
        <v>0</v>
      </c>
      <c r="AB33" s="33">
        <v>5.166666666666667</v>
      </c>
      <c r="AC33" s="33">
        <v>0</v>
      </c>
      <c r="AD33" s="33">
        <v>0</v>
      </c>
      <c r="AE33" s="33">
        <v>0</v>
      </c>
      <c r="AF33" s="33">
        <v>0</v>
      </c>
      <c r="AG33" s="33">
        <v>0</v>
      </c>
      <c r="AH33" t="s">
        <v>5</v>
      </c>
      <c r="AI33" s="34">
        <v>6</v>
      </c>
    </row>
    <row r="34" spans="1:35" x14ac:dyDescent="0.25">
      <c r="A34" t="s">
        <v>222</v>
      </c>
      <c r="B34" t="s">
        <v>111</v>
      </c>
      <c r="C34" t="s">
        <v>141</v>
      </c>
      <c r="D34" t="s">
        <v>183</v>
      </c>
      <c r="E34" s="33">
        <v>94.711111111111109</v>
      </c>
      <c r="F34" s="33">
        <v>5.6888888888888891</v>
      </c>
      <c r="G34" s="33">
        <v>0.33333333333333331</v>
      </c>
      <c r="H34" s="33">
        <v>0.31577777777777782</v>
      </c>
      <c r="I34" s="33">
        <v>2.2666666666666666</v>
      </c>
      <c r="J34" s="33">
        <v>0</v>
      </c>
      <c r="K34" s="33">
        <v>0</v>
      </c>
      <c r="L34" s="33">
        <v>5.1758888888888883</v>
      </c>
      <c r="M34" s="33">
        <v>5.7776666666666658</v>
      </c>
      <c r="N34" s="33">
        <v>5.4478888888888894</v>
      </c>
      <c r="O34" s="33">
        <v>0.11852416705771938</v>
      </c>
      <c r="P34" s="33">
        <v>4.3821111111111115</v>
      </c>
      <c r="Q34" s="33">
        <v>7.3161111111111108</v>
      </c>
      <c r="R34" s="33">
        <v>0.12351478179258564</v>
      </c>
      <c r="S34" s="33">
        <v>5.5101111111111116</v>
      </c>
      <c r="T34" s="33">
        <v>8.7439999999999998</v>
      </c>
      <c r="U34" s="33">
        <v>0</v>
      </c>
      <c r="V34" s="33">
        <v>0.15050093852651339</v>
      </c>
      <c r="W34" s="33">
        <v>4.7371111111111128</v>
      </c>
      <c r="X34" s="33">
        <v>9.5512222222222221</v>
      </c>
      <c r="Y34" s="33">
        <v>0</v>
      </c>
      <c r="Z34" s="33">
        <v>0.15086227123416238</v>
      </c>
      <c r="AA34" s="33">
        <v>0</v>
      </c>
      <c r="AB34" s="33">
        <v>0</v>
      </c>
      <c r="AC34" s="33">
        <v>0</v>
      </c>
      <c r="AD34" s="33">
        <v>0</v>
      </c>
      <c r="AE34" s="33">
        <v>0</v>
      </c>
      <c r="AF34" s="33">
        <v>0</v>
      </c>
      <c r="AG34" s="33">
        <v>0</v>
      </c>
      <c r="AH34" t="s">
        <v>43</v>
      </c>
      <c r="AI34" s="34">
        <v>6</v>
      </c>
    </row>
    <row r="35" spans="1:35" x14ac:dyDescent="0.25">
      <c r="A35" t="s">
        <v>222</v>
      </c>
      <c r="B35" t="s">
        <v>85</v>
      </c>
      <c r="C35" t="s">
        <v>152</v>
      </c>
      <c r="D35" t="s">
        <v>177</v>
      </c>
      <c r="E35" s="33">
        <v>56.755555555555553</v>
      </c>
      <c r="F35" s="33">
        <v>0</v>
      </c>
      <c r="G35" s="33">
        <v>0</v>
      </c>
      <c r="H35" s="33">
        <v>0</v>
      </c>
      <c r="I35" s="33">
        <v>4.7222222222222223</v>
      </c>
      <c r="J35" s="33">
        <v>0</v>
      </c>
      <c r="K35" s="33">
        <v>0</v>
      </c>
      <c r="L35" s="33">
        <v>0.21577777777777779</v>
      </c>
      <c r="M35" s="33">
        <v>0</v>
      </c>
      <c r="N35" s="33">
        <v>0</v>
      </c>
      <c r="O35" s="33">
        <v>0</v>
      </c>
      <c r="P35" s="33">
        <v>0.62088888888888893</v>
      </c>
      <c r="Q35" s="33">
        <v>0</v>
      </c>
      <c r="R35" s="33">
        <v>1.0939702427564606E-2</v>
      </c>
      <c r="S35" s="33">
        <v>5.5120000000000005</v>
      </c>
      <c r="T35" s="33">
        <v>0.41288888888888903</v>
      </c>
      <c r="U35" s="33">
        <v>0</v>
      </c>
      <c r="V35" s="33">
        <v>0.10439310884886455</v>
      </c>
      <c r="W35" s="33">
        <v>16.482222222222227</v>
      </c>
      <c r="X35" s="33">
        <v>0</v>
      </c>
      <c r="Y35" s="33">
        <v>0</v>
      </c>
      <c r="Z35" s="33">
        <v>0.29040720438527806</v>
      </c>
      <c r="AA35" s="33">
        <v>0</v>
      </c>
      <c r="AB35" s="33">
        <v>0</v>
      </c>
      <c r="AC35" s="33">
        <v>0</v>
      </c>
      <c r="AD35" s="33">
        <v>4.3979999999999997</v>
      </c>
      <c r="AE35" s="33">
        <v>0</v>
      </c>
      <c r="AF35" s="33">
        <v>0</v>
      </c>
      <c r="AG35" s="33">
        <v>0</v>
      </c>
      <c r="AH35" t="s">
        <v>17</v>
      </c>
      <c r="AI35" s="34">
        <v>6</v>
      </c>
    </row>
    <row r="36" spans="1:35" x14ac:dyDescent="0.25">
      <c r="A36" t="s">
        <v>222</v>
      </c>
      <c r="B36" t="s">
        <v>120</v>
      </c>
      <c r="C36" t="s">
        <v>156</v>
      </c>
      <c r="D36" t="s">
        <v>185</v>
      </c>
      <c r="E36" s="33">
        <v>53.711111111111109</v>
      </c>
      <c r="F36" s="33">
        <v>5.4222222222222225</v>
      </c>
      <c r="G36" s="33">
        <v>0.33333333333333331</v>
      </c>
      <c r="H36" s="33">
        <v>0.27633333333333332</v>
      </c>
      <c r="I36" s="33">
        <v>1.2444444444444445</v>
      </c>
      <c r="J36" s="33">
        <v>0</v>
      </c>
      <c r="K36" s="33">
        <v>0</v>
      </c>
      <c r="L36" s="33">
        <v>0</v>
      </c>
      <c r="M36" s="33">
        <v>5.7060000000000013</v>
      </c>
      <c r="N36" s="33">
        <v>0</v>
      </c>
      <c r="O36" s="33">
        <v>0.10623500206868021</v>
      </c>
      <c r="P36" s="33">
        <v>0</v>
      </c>
      <c r="Q36" s="33">
        <v>5.0329999999999995</v>
      </c>
      <c r="R36" s="33">
        <v>9.3705006206040539E-2</v>
      </c>
      <c r="S36" s="33">
        <v>1.139111111111111</v>
      </c>
      <c r="T36" s="33">
        <v>4.1824444444444442</v>
      </c>
      <c r="U36" s="33">
        <v>0</v>
      </c>
      <c r="V36" s="33">
        <v>9.9077368638808436E-2</v>
      </c>
      <c r="W36" s="33">
        <v>5.3054444444444444</v>
      </c>
      <c r="X36" s="33">
        <v>5.3944444444444448</v>
      </c>
      <c r="Y36" s="33">
        <v>0</v>
      </c>
      <c r="Z36" s="33">
        <v>0.19921183285064131</v>
      </c>
      <c r="AA36" s="33">
        <v>0</v>
      </c>
      <c r="AB36" s="33">
        <v>4.9888888888888889</v>
      </c>
      <c r="AC36" s="33">
        <v>0</v>
      </c>
      <c r="AD36" s="33">
        <v>0</v>
      </c>
      <c r="AE36" s="33">
        <v>0.15555555555555556</v>
      </c>
      <c r="AF36" s="33">
        <v>0</v>
      </c>
      <c r="AG36" s="33">
        <v>0</v>
      </c>
      <c r="AH36" t="s">
        <v>52</v>
      </c>
      <c r="AI36" s="34">
        <v>6</v>
      </c>
    </row>
    <row r="37" spans="1:35" x14ac:dyDescent="0.25">
      <c r="A37" t="s">
        <v>222</v>
      </c>
      <c r="B37" t="s">
        <v>118</v>
      </c>
      <c r="C37" t="s">
        <v>164</v>
      </c>
      <c r="D37" t="s">
        <v>170</v>
      </c>
      <c r="E37" s="33">
        <v>19.822222222222223</v>
      </c>
      <c r="F37" s="33">
        <v>12.255555555555556</v>
      </c>
      <c r="G37" s="33">
        <v>0</v>
      </c>
      <c r="H37" s="33">
        <v>0</v>
      </c>
      <c r="I37" s="33">
        <v>0</v>
      </c>
      <c r="J37" s="33">
        <v>0</v>
      </c>
      <c r="K37" s="33">
        <v>0</v>
      </c>
      <c r="L37" s="33">
        <v>0.74922222222222234</v>
      </c>
      <c r="M37" s="33">
        <v>3.3853333333333335</v>
      </c>
      <c r="N37" s="33">
        <v>0</v>
      </c>
      <c r="O37" s="33">
        <v>0.17078475336322871</v>
      </c>
      <c r="P37" s="33">
        <v>4.0433333333333339</v>
      </c>
      <c r="Q37" s="33">
        <v>0</v>
      </c>
      <c r="R37" s="33">
        <v>0.2039798206278027</v>
      </c>
      <c r="S37" s="33">
        <v>0.1111111111111111</v>
      </c>
      <c r="T37" s="33">
        <v>0.84588888888888902</v>
      </c>
      <c r="U37" s="33">
        <v>0</v>
      </c>
      <c r="V37" s="33">
        <v>4.827914798206278E-2</v>
      </c>
      <c r="W37" s="33">
        <v>0.31833333333333336</v>
      </c>
      <c r="X37" s="33">
        <v>1.7427777777777778</v>
      </c>
      <c r="Y37" s="33">
        <v>0</v>
      </c>
      <c r="Z37" s="33">
        <v>0.10397982062780267</v>
      </c>
      <c r="AA37" s="33">
        <v>0</v>
      </c>
      <c r="AB37" s="33">
        <v>0</v>
      </c>
      <c r="AC37" s="33">
        <v>0</v>
      </c>
      <c r="AD37" s="33">
        <v>0</v>
      </c>
      <c r="AE37" s="33">
        <v>0</v>
      </c>
      <c r="AF37" s="33">
        <v>0</v>
      </c>
      <c r="AG37" s="33">
        <v>0</v>
      </c>
      <c r="AH37" t="s">
        <v>50</v>
      </c>
      <c r="AI37" s="34">
        <v>6</v>
      </c>
    </row>
    <row r="38" spans="1:35" x14ac:dyDescent="0.25">
      <c r="A38" t="s">
        <v>222</v>
      </c>
      <c r="B38" t="s">
        <v>103</v>
      </c>
      <c r="C38" t="s">
        <v>159</v>
      </c>
      <c r="D38" t="s">
        <v>188</v>
      </c>
      <c r="E38" s="33">
        <v>36.966666666666669</v>
      </c>
      <c r="F38" s="33">
        <v>4.8</v>
      </c>
      <c r="G38" s="33">
        <v>0</v>
      </c>
      <c r="H38" s="33">
        <v>0.50277777777777777</v>
      </c>
      <c r="I38" s="33">
        <v>2.6666666666666665</v>
      </c>
      <c r="J38" s="33">
        <v>0</v>
      </c>
      <c r="K38" s="33">
        <v>0</v>
      </c>
      <c r="L38" s="33">
        <v>0</v>
      </c>
      <c r="M38" s="33">
        <v>3.7333333333333334</v>
      </c>
      <c r="N38" s="33">
        <v>0</v>
      </c>
      <c r="O38" s="33">
        <v>0.10099188458070334</v>
      </c>
      <c r="P38" s="33">
        <v>4.8888888888888893</v>
      </c>
      <c r="Q38" s="33">
        <v>13.069444444444445</v>
      </c>
      <c r="R38" s="33">
        <v>0.48579801623083863</v>
      </c>
      <c r="S38" s="33">
        <v>0.2361111111111111</v>
      </c>
      <c r="T38" s="33">
        <v>0</v>
      </c>
      <c r="U38" s="33">
        <v>0</v>
      </c>
      <c r="V38" s="33">
        <v>6.3871355575593619E-3</v>
      </c>
      <c r="W38" s="33">
        <v>0.3611111111111111</v>
      </c>
      <c r="X38" s="33">
        <v>0.1</v>
      </c>
      <c r="Y38" s="33">
        <v>0</v>
      </c>
      <c r="Z38" s="33">
        <v>1.2473700030057109E-2</v>
      </c>
      <c r="AA38" s="33">
        <v>0</v>
      </c>
      <c r="AB38" s="33">
        <v>0</v>
      </c>
      <c r="AC38" s="33">
        <v>0</v>
      </c>
      <c r="AD38" s="33">
        <v>0</v>
      </c>
      <c r="AE38" s="33">
        <v>0</v>
      </c>
      <c r="AF38" s="33">
        <v>0</v>
      </c>
      <c r="AG38" s="33">
        <v>0</v>
      </c>
      <c r="AH38" t="s">
        <v>35</v>
      </c>
      <c r="AI38" s="34">
        <v>6</v>
      </c>
    </row>
    <row r="39" spans="1:35" x14ac:dyDescent="0.25">
      <c r="A39" t="s">
        <v>222</v>
      </c>
      <c r="B39" t="s">
        <v>134</v>
      </c>
      <c r="C39" t="s">
        <v>166</v>
      </c>
      <c r="D39" t="s">
        <v>172</v>
      </c>
      <c r="E39" s="33">
        <v>20.844444444444445</v>
      </c>
      <c r="F39" s="33">
        <v>5.6</v>
      </c>
      <c r="G39" s="33">
        <v>0.26666666666666666</v>
      </c>
      <c r="H39" s="33">
        <v>0.47833333333333328</v>
      </c>
      <c r="I39" s="33">
        <v>0.1111111111111111</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t="s">
        <v>66</v>
      </c>
      <c r="AI39" s="34">
        <v>6</v>
      </c>
    </row>
    <row r="40" spans="1:35" x14ac:dyDescent="0.25">
      <c r="A40" t="s">
        <v>222</v>
      </c>
      <c r="B40" t="s">
        <v>80</v>
      </c>
      <c r="C40" t="s">
        <v>142</v>
      </c>
      <c r="D40" t="s">
        <v>178</v>
      </c>
      <c r="E40" s="33">
        <v>81.86666666666666</v>
      </c>
      <c r="F40" s="33">
        <v>4.8888888888888893</v>
      </c>
      <c r="G40" s="33">
        <v>0.37777777777777777</v>
      </c>
      <c r="H40" s="33">
        <v>0.41166666666666674</v>
      </c>
      <c r="I40" s="33">
        <v>2.3333333333333335</v>
      </c>
      <c r="J40" s="33">
        <v>0</v>
      </c>
      <c r="K40" s="33">
        <v>0</v>
      </c>
      <c r="L40" s="33">
        <v>3.9425555555555558</v>
      </c>
      <c r="M40" s="33">
        <v>13.146888888888897</v>
      </c>
      <c r="N40" s="33">
        <v>0</v>
      </c>
      <c r="O40" s="33">
        <v>0.16058903365906635</v>
      </c>
      <c r="P40" s="33">
        <v>0</v>
      </c>
      <c r="Q40" s="33">
        <v>22.819111111111106</v>
      </c>
      <c r="R40" s="33">
        <v>0.27873507057546143</v>
      </c>
      <c r="S40" s="33">
        <v>0.48522222222222211</v>
      </c>
      <c r="T40" s="33">
        <v>8.905111111111113</v>
      </c>
      <c r="U40" s="33">
        <v>0</v>
      </c>
      <c r="V40" s="33">
        <v>0.11470276872964172</v>
      </c>
      <c r="W40" s="33">
        <v>4.8373333333333344</v>
      </c>
      <c r="X40" s="33">
        <v>3.5291111111111113</v>
      </c>
      <c r="Y40" s="33">
        <v>0</v>
      </c>
      <c r="Z40" s="33">
        <v>0.10219598262757874</v>
      </c>
      <c r="AA40" s="33">
        <v>0</v>
      </c>
      <c r="AB40" s="33">
        <v>2.2333333333333334</v>
      </c>
      <c r="AC40" s="33">
        <v>0</v>
      </c>
      <c r="AD40" s="33">
        <v>0</v>
      </c>
      <c r="AE40" s="33">
        <v>0</v>
      </c>
      <c r="AF40" s="33">
        <v>0</v>
      </c>
      <c r="AG40" s="33">
        <v>0</v>
      </c>
      <c r="AH40" t="s">
        <v>12</v>
      </c>
      <c r="AI40" s="34">
        <v>6</v>
      </c>
    </row>
    <row r="41" spans="1:35" x14ac:dyDescent="0.25">
      <c r="A41" t="s">
        <v>222</v>
      </c>
      <c r="B41" t="s">
        <v>109</v>
      </c>
      <c r="C41" t="s">
        <v>161</v>
      </c>
      <c r="D41" t="s">
        <v>181</v>
      </c>
      <c r="E41" s="33">
        <v>70.2</v>
      </c>
      <c r="F41" s="33">
        <v>5.3888888888888893</v>
      </c>
      <c r="G41" s="33">
        <v>0</v>
      </c>
      <c r="H41" s="33">
        <v>6.7858888888888895</v>
      </c>
      <c r="I41" s="33">
        <v>0.9</v>
      </c>
      <c r="J41" s="33">
        <v>0</v>
      </c>
      <c r="K41" s="33">
        <v>0</v>
      </c>
      <c r="L41" s="33">
        <v>1.4447777777777777</v>
      </c>
      <c r="M41" s="33">
        <v>9.3908888888888864</v>
      </c>
      <c r="N41" s="33">
        <v>9.7145555555555543</v>
      </c>
      <c r="O41" s="33">
        <v>0.2721573282684393</v>
      </c>
      <c r="P41" s="33">
        <v>4.5075555555555562</v>
      </c>
      <c r="Q41" s="33">
        <v>10.301333333333336</v>
      </c>
      <c r="R41" s="33">
        <v>0.21095283317505542</v>
      </c>
      <c r="S41" s="33">
        <v>4.9405555555555569</v>
      </c>
      <c r="T41" s="33">
        <v>0</v>
      </c>
      <c r="U41" s="33">
        <v>13.71111111111111</v>
      </c>
      <c r="V41" s="33">
        <v>0.26569325735992405</v>
      </c>
      <c r="W41" s="33">
        <v>4.5316666666666663</v>
      </c>
      <c r="X41" s="33">
        <v>0.80155555555555558</v>
      </c>
      <c r="Y41" s="33">
        <v>8.4444444444444446</v>
      </c>
      <c r="Z41" s="33">
        <v>0.19626305792972459</v>
      </c>
      <c r="AA41" s="33">
        <v>6.6666666666666666E-2</v>
      </c>
      <c r="AB41" s="33">
        <v>0</v>
      </c>
      <c r="AC41" s="33">
        <v>0</v>
      </c>
      <c r="AD41" s="33">
        <v>0</v>
      </c>
      <c r="AE41" s="33">
        <v>0</v>
      </c>
      <c r="AF41" s="33">
        <v>0</v>
      </c>
      <c r="AG41" s="33">
        <v>4.5666666666666664</v>
      </c>
      <c r="AH41" t="s">
        <v>41</v>
      </c>
      <c r="AI41" s="34">
        <v>6</v>
      </c>
    </row>
    <row r="42" spans="1:35" x14ac:dyDescent="0.25">
      <c r="A42" t="s">
        <v>222</v>
      </c>
      <c r="B42" t="s">
        <v>112</v>
      </c>
      <c r="C42" t="s">
        <v>144</v>
      </c>
      <c r="D42" t="s">
        <v>182</v>
      </c>
      <c r="E42" s="33">
        <v>86.911111111111111</v>
      </c>
      <c r="F42" s="33">
        <v>0</v>
      </c>
      <c r="G42" s="33">
        <v>0</v>
      </c>
      <c r="H42" s="33">
        <v>2.2757777777777775</v>
      </c>
      <c r="I42" s="33">
        <v>1.0666666666666667</v>
      </c>
      <c r="J42" s="33">
        <v>0</v>
      </c>
      <c r="K42" s="33">
        <v>0</v>
      </c>
      <c r="L42" s="33">
        <v>0</v>
      </c>
      <c r="M42" s="33">
        <v>17.491555555555557</v>
      </c>
      <c r="N42" s="33">
        <v>0</v>
      </c>
      <c r="O42" s="33">
        <v>0.20125799028381489</v>
      </c>
      <c r="P42" s="33">
        <v>0</v>
      </c>
      <c r="Q42" s="33">
        <v>51.438888888888869</v>
      </c>
      <c r="R42" s="33">
        <v>0.59185630273587297</v>
      </c>
      <c r="S42" s="33">
        <v>2.4138888888888892</v>
      </c>
      <c r="T42" s="33">
        <v>0</v>
      </c>
      <c r="U42" s="33">
        <v>0</v>
      </c>
      <c r="V42" s="33">
        <v>2.7774226540526723E-2</v>
      </c>
      <c r="W42" s="33">
        <v>0</v>
      </c>
      <c r="X42" s="33">
        <v>0</v>
      </c>
      <c r="Y42" s="33">
        <v>0</v>
      </c>
      <c r="Z42" s="33">
        <v>0</v>
      </c>
      <c r="AA42" s="33">
        <v>5.8777777777777782</v>
      </c>
      <c r="AB42" s="33">
        <v>5.2888888888888888</v>
      </c>
      <c r="AC42" s="33">
        <v>0</v>
      </c>
      <c r="AD42" s="33">
        <v>9.998555555555555</v>
      </c>
      <c r="AE42" s="33">
        <v>0</v>
      </c>
      <c r="AF42" s="33">
        <v>0</v>
      </c>
      <c r="AG42" s="33">
        <v>2.4888888888888889</v>
      </c>
      <c r="AH42" t="s">
        <v>44</v>
      </c>
      <c r="AI42" s="34">
        <v>6</v>
      </c>
    </row>
    <row r="43" spans="1:35" x14ac:dyDescent="0.25">
      <c r="A43" t="s">
        <v>222</v>
      </c>
      <c r="B43" t="s">
        <v>107</v>
      </c>
      <c r="C43" t="s">
        <v>139</v>
      </c>
      <c r="D43" t="s">
        <v>189</v>
      </c>
      <c r="E43" s="33">
        <v>81.266666666666666</v>
      </c>
      <c r="F43" s="33">
        <v>5.6222222222222218</v>
      </c>
      <c r="G43" s="33">
        <v>0</v>
      </c>
      <c r="H43" s="33">
        <v>0.13333333333333333</v>
      </c>
      <c r="I43" s="33">
        <v>0.92222222222222228</v>
      </c>
      <c r="J43" s="33">
        <v>0</v>
      </c>
      <c r="K43" s="33">
        <v>0.57777777777777772</v>
      </c>
      <c r="L43" s="33">
        <v>0</v>
      </c>
      <c r="M43" s="33">
        <v>11.002777777777778</v>
      </c>
      <c r="N43" s="33">
        <v>0</v>
      </c>
      <c r="O43" s="33">
        <v>0.13539103089964452</v>
      </c>
      <c r="P43" s="33">
        <v>5.5750000000000002</v>
      </c>
      <c r="Q43" s="33">
        <v>15.036111111111111</v>
      </c>
      <c r="R43" s="33">
        <v>0.25362318840579712</v>
      </c>
      <c r="S43" s="33">
        <v>6.3972222222222221</v>
      </c>
      <c r="T43" s="33">
        <v>1.25</v>
      </c>
      <c r="U43" s="33">
        <v>0</v>
      </c>
      <c r="V43" s="33">
        <v>9.4100355482636039E-2</v>
      </c>
      <c r="W43" s="33">
        <v>4.5555555555555554</v>
      </c>
      <c r="X43" s="33">
        <v>0</v>
      </c>
      <c r="Y43" s="33">
        <v>0</v>
      </c>
      <c r="Z43" s="33">
        <v>5.6056877221766471E-2</v>
      </c>
      <c r="AA43" s="33">
        <v>0</v>
      </c>
      <c r="AB43" s="33">
        <v>0</v>
      </c>
      <c r="AC43" s="33">
        <v>0</v>
      </c>
      <c r="AD43" s="33">
        <v>0</v>
      </c>
      <c r="AE43" s="33">
        <v>0</v>
      </c>
      <c r="AF43" s="33">
        <v>0</v>
      </c>
      <c r="AG43" s="33">
        <v>0</v>
      </c>
      <c r="AH43" t="s">
        <v>39</v>
      </c>
      <c r="AI43" s="34">
        <v>6</v>
      </c>
    </row>
    <row r="44" spans="1:35" x14ac:dyDescent="0.25">
      <c r="A44" t="s">
        <v>222</v>
      </c>
      <c r="B44" t="s">
        <v>87</v>
      </c>
      <c r="C44" t="s">
        <v>146</v>
      </c>
      <c r="D44" t="s">
        <v>174</v>
      </c>
      <c r="E44" s="33">
        <v>115.75555555555556</v>
      </c>
      <c r="F44" s="33">
        <v>0</v>
      </c>
      <c r="G44" s="33">
        <v>0</v>
      </c>
      <c r="H44" s="33">
        <v>0</v>
      </c>
      <c r="I44" s="33">
        <v>0</v>
      </c>
      <c r="J44" s="33">
        <v>0</v>
      </c>
      <c r="K44" s="33">
        <v>0</v>
      </c>
      <c r="L44" s="33">
        <v>5.3321111111111099</v>
      </c>
      <c r="M44" s="33">
        <v>0</v>
      </c>
      <c r="N44" s="33">
        <v>0</v>
      </c>
      <c r="O44" s="33">
        <v>0</v>
      </c>
      <c r="P44" s="33">
        <v>0</v>
      </c>
      <c r="Q44" s="33">
        <v>38.112999999999992</v>
      </c>
      <c r="R44" s="33">
        <v>0.32925417546554031</v>
      </c>
      <c r="S44" s="33">
        <v>3.503333333333333</v>
      </c>
      <c r="T44" s="33">
        <v>16.128555555555543</v>
      </c>
      <c r="U44" s="33">
        <v>0</v>
      </c>
      <c r="V44" s="33">
        <v>0.16959781148013042</v>
      </c>
      <c r="W44" s="33">
        <v>5.1281111111111111</v>
      </c>
      <c r="X44" s="33">
        <v>0</v>
      </c>
      <c r="Y44" s="33">
        <v>24.666666666666668</v>
      </c>
      <c r="Z44" s="33">
        <v>0.2573939335765022</v>
      </c>
      <c r="AA44" s="33">
        <v>0</v>
      </c>
      <c r="AB44" s="33">
        <v>0</v>
      </c>
      <c r="AC44" s="33">
        <v>0</v>
      </c>
      <c r="AD44" s="33">
        <v>27.009222222222228</v>
      </c>
      <c r="AE44" s="33">
        <v>0</v>
      </c>
      <c r="AF44" s="33">
        <v>0</v>
      </c>
      <c r="AG44" s="33">
        <v>0</v>
      </c>
      <c r="AH44" t="s">
        <v>19</v>
      </c>
      <c r="AI44" s="34">
        <v>6</v>
      </c>
    </row>
    <row r="45" spans="1:35" x14ac:dyDescent="0.25">
      <c r="A45" t="s">
        <v>222</v>
      </c>
      <c r="B45" t="s">
        <v>81</v>
      </c>
      <c r="C45" t="s">
        <v>146</v>
      </c>
      <c r="D45" t="s">
        <v>174</v>
      </c>
      <c r="E45" s="33">
        <v>206.73333333333332</v>
      </c>
      <c r="F45" s="33">
        <v>5.6888888888888891</v>
      </c>
      <c r="G45" s="33">
        <v>0</v>
      </c>
      <c r="H45" s="33">
        <v>0</v>
      </c>
      <c r="I45" s="33">
        <v>0</v>
      </c>
      <c r="J45" s="33">
        <v>0</v>
      </c>
      <c r="K45" s="33">
        <v>0</v>
      </c>
      <c r="L45" s="33">
        <v>5.3995555555555548</v>
      </c>
      <c r="M45" s="33">
        <v>5.4222222222222225</v>
      </c>
      <c r="N45" s="33">
        <v>20.719444444444438</v>
      </c>
      <c r="O45" s="33">
        <v>0.12645114479200256</v>
      </c>
      <c r="P45" s="33">
        <v>5.2666666666666666</v>
      </c>
      <c r="Q45" s="33">
        <v>17.257555555555562</v>
      </c>
      <c r="R45" s="33">
        <v>0.10895302590562188</v>
      </c>
      <c r="S45" s="33">
        <v>5.6793333333333331</v>
      </c>
      <c r="T45" s="33">
        <v>14.805333333333332</v>
      </c>
      <c r="U45" s="33">
        <v>0</v>
      </c>
      <c r="V45" s="33">
        <v>9.9087391164140601E-2</v>
      </c>
      <c r="W45" s="33">
        <v>6.6909999999999945</v>
      </c>
      <c r="X45" s="33">
        <v>10.473444444444439</v>
      </c>
      <c r="Y45" s="33">
        <v>0</v>
      </c>
      <c r="Z45" s="33">
        <v>8.3026980543910528E-2</v>
      </c>
      <c r="AA45" s="33">
        <v>0</v>
      </c>
      <c r="AB45" s="33">
        <v>0</v>
      </c>
      <c r="AC45" s="33">
        <v>0</v>
      </c>
      <c r="AD45" s="33">
        <v>0</v>
      </c>
      <c r="AE45" s="33">
        <v>5.4111111111111114</v>
      </c>
      <c r="AF45" s="33">
        <v>42.93333333333333</v>
      </c>
      <c r="AG45" s="33">
        <v>0</v>
      </c>
      <c r="AH45" t="s">
        <v>13</v>
      </c>
      <c r="AI45" s="34">
        <v>6</v>
      </c>
    </row>
    <row r="46" spans="1:35" x14ac:dyDescent="0.25">
      <c r="A46" t="s">
        <v>222</v>
      </c>
      <c r="B46" t="s">
        <v>96</v>
      </c>
      <c r="C46" t="s">
        <v>156</v>
      </c>
      <c r="D46" t="s">
        <v>185</v>
      </c>
      <c r="E46" s="33">
        <v>82.388888888888886</v>
      </c>
      <c r="F46" s="33">
        <v>5.2444444444444445</v>
      </c>
      <c r="G46" s="33">
        <v>0.53333333333333333</v>
      </c>
      <c r="H46" s="33">
        <v>0.38444444444444448</v>
      </c>
      <c r="I46" s="33">
        <v>1.4222222222222223</v>
      </c>
      <c r="J46" s="33">
        <v>0</v>
      </c>
      <c r="K46" s="33">
        <v>0</v>
      </c>
      <c r="L46" s="33">
        <v>0</v>
      </c>
      <c r="M46" s="33">
        <v>4.2558888888888893</v>
      </c>
      <c r="N46" s="33">
        <v>0</v>
      </c>
      <c r="O46" s="33">
        <v>5.1656102494942693E-2</v>
      </c>
      <c r="P46" s="33">
        <v>0</v>
      </c>
      <c r="Q46" s="33">
        <v>15.543444444444445</v>
      </c>
      <c r="R46" s="33">
        <v>0.18865947403910993</v>
      </c>
      <c r="S46" s="33">
        <v>1.0075555555555553</v>
      </c>
      <c r="T46" s="33">
        <v>3.8902222222222216</v>
      </c>
      <c r="U46" s="33">
        <v>0</v>
      </c>
      <c r="V46" s="33">
        <v>5.9447066756574504E-2</v>
      </c>
      <c r="W46" s="33">
        <v>5.2866666666666671</v>
      </c>
      <c r="X46" s="33">
        <v>4.2944444444444443</v>
      </c>
      <c r="Y46" s="33">
        <v>0</v>
      </c>
      <c r="Z46" s="33">
        <v>0.11629130141604856</v>
      </c>
      <c r="AA46" s="33">
        <v>0</v>
      </c>
      <c r="AB46" s="33">
        <v>5.3555555555555552</v>
      </c>
      <c r="AC46" s="33">
        <v>0</v>
      </c>
      <c r="AD46" s="33">
        <v>0</v>
      </c>
      <c r="AE46" s="33">
        <v>0</v>
      </c>
      <c r="AF46" s="33">
        <v>0</v>
      </c>
      <c r="AG46" s="33">
        <v>0</v>
      </c>
      <c r="AH46" t="s">
        <v>28</v>
      </c>
      <c r="AI46" s="34">
        <v>6</v>
      </c>
    </row>
    <row r="47" spans="1:35" x14ac:dyDescent="0.25">
      <c r="A47" t="s">
        <v>222</v>
      </c>
      <c r="B47" t="s">
        <v>102</v>
      </c>
      <c r="C47" t="s">
        <v>138</v>
      </c>
      <c r="D47" t="s">
        <v>187</v>
      </c>
      <c r="E47" s="33">
        <v>80.25555555555556</v>
      </c>
      <c r="F47" s="33">
        <v>54.522222222222226</v>
      </c>
      <c r="G47" s="33">
        <v>2.2222222222222223E-2</v>
      </c>
      <c r="H47" s="33">
        <v>0.44444444444444442</v>
      </c>
      <c r="I47" s="33">
        <v>1</v>
      </c>
      <c r="J47" s="33">
        <v>0</v>
      </c>
      <c r="K47" s="33">
        <v>0</v>
      </c>
      <c r="L47" s="33">
        <v>0.93333333333333379</v>
      </c>
      <c r="M47" s="33">
        <v>4.7963333333333331</v>
      </c>
      <c r="N47" s="33">
        <v>10.271777777777775</v>
      </c>
      <c r="O47" s="33">
        <v>0.18775162674788864</v>
      </c>
      <c r="P47" s="33">
        <v>0</v>
      </c>
      <c r="Q47" s="33">
        <v>23.313222222222223</v>
      </c>
      <c r="R47" s="33">
        <v>0.29048733213346256</v>
      </c>
      <c r="S47" s="33">
        <v>1.4672222222222224</v>
      </c>
      <c r="T47" s="33">
        <v>2.9383333333333339</v>
      </c>
      <c r="U47" s="33">
        <v>0</v>
      </c>
      <c r="V47" s="33">
        <v>5.4894088328949202E-2</v>
      </c>
      <c r="W47" s="33">
        <v>4.5705555555555542</v>
      </c>
      <c r="X47" s="33">
        <v>5.6127777777777776</v>
      </c>
      <c r="Y47" s="33">
        <v>0</v>
      </c>
      <c r="Z47" s="33">
        <v>0.12688633531773499</v>
      </c>
      <c r="AA47" s="33">
        <v>0</v>
      </c>
      <c r="AB47" s="33">
        <v>0</v>
      </c>
      <c r="AC47" s="33">
        <v>0</v>
      </c>
      <c r="AD47" s="33">
        <v>0</v>
      </c>
      <c r="AE47" s="33">
        <v>0</v>
      </c>
      <c r="AF47" s="33">
        <v>0</v>
      </c>
      <c r="AG47" s="33">
        <v>0</v>
      </c>
      <c r="AH47" t="s">
        <v>34</v>
      </c>
      <c r="AI47" s="34">
        <v>6</v>
      </c>
    </row>
    <row r="48" spans="1:35" x14ac:dyDescent="0.25">
      <c r="A48" t="s">
        <v>222</v>
      </c>
      <c r="B48" t="s">
        <v>70</v>
      </c>
      <c r="C48" t="s">
        <v>147</v>
      </c>
      <c r="D48" t="s">
        <v>175</v>
      </c>
      <c r="E48" s="33">
        <v>108.98888888888889</v>
      </c>
      <c r="F48" s="33">
        <v>5.2444444444444445</v>
      </c>
      <c r="G48" s="33">
        <v>0.51111111111111107</v>
      </c>
      <c r="H48" s="33">
        <v>0.53222222222222226</v>
      </c>
      <c r="I48" s="33">
        <v>3.2555555555555555</v>
      </c>
      <c r="J48" s="33">
        <v>0</v>
      </c>
      <c r="K48" s="33">
        <v>0</v>
      </c>
      <c r="L48" s="33">
        <v>4.0375555555555547</v>
      </c>
      <c r="M48" s="33">
        <v>11.118777777777778</v>
      </c>
      <c r="N48" s="33">
        <v>0</v>
      </c>
      <c r="O48" s="33">
        <v>0.10201753491691304</v>
      </c>
      <c r="P48" s="33">
        <v>0</v>
      </c>
      <c r="Q48" s="33">
        <v>13.051999999999998</v>
      </c>
      <c r="R48" s="33">
        <v>0.11975532674074826</v>
      </c>
      <c r="S48" s="33">
        <v>4.3316666666666661</v>
      </c>
      <c r="T48" s="33">
        <v>8.905888888888887</v>
      </c>
      <c r="U48" s="33">
        <v>0</v>
      </c>
      <c r="V48" s="33">
        <v>0.12145784483637471</v>
      </c>
      <c r="W48" s="33">
        <v>5.7605555555555545</v>
      </c>
      <c r="X48" s="33">
        <v>14.314333333333334</v>
      </c>
      <c r="Y48" s="33">
        <v>0</v>
      </c>
      <c r="Z48" s="33">
        <v>0.18419206850851258</v>
      </c>
      <c r="AA48" s="33">
        <v>0</v>
      </c>
      <c r="AB48" s="33">
        <v>7.4888888888888889</v>
      </c>
      <c r="AC48" s="33">
        <v>0</v>
      </c>
      <c r="AD48" s="33">
        <v>0</v>
      </c>
      <c r="AE48" s="33">
        <v>0</v>
      </c>
      <c r="AF48" s="33">
        <v>0</v>
      </c>
      <c r="AG48" s="33">
        <v>0</v>
      </c>
      <c r="AH48" t="s">
        <v>2</v>
      </c>
      <c r="AI48" s="34">
        <v>6</v>
      </c>
    </row>
    <row r="49" spans="1:35" x14ac:dyDescent="0.25">
      <c r="A49" t="s">
        <v>222</v>
      </c>
      <c r="B49" t="s">
        <v>105</v>
      </c>
      <c r="C49" t="s">
        <v>141</v>
      </c>
      <c r="D49" t="s">
        <v>183</v>
      </c>
      <c r="E49" s="33">
        <v>80.355555555555554</v>
      </c>
      <c r="F49" s="33">
        <v>2.8444444444444446</v>
      </c>
      <c r="G49" s="33">
        <v>0.46666666666666667</v>
      </c>
      <c r="H49" s="33">
        <v>0.46533333333333354</v>
      </c>
      <c r="I49" s="33">
        <v>2.3222222222222224</v>
      </c>
      <c r="J49" s="33">
        <v>0</v>
      </c>
      <c r="K49" s="33">
        <v>0</v>
      </c>
      <c r="L49" s="33">
        <v>2.1381111111111113</v>
      </c>
      <c r="M49" s="33">
        <v>4.7404444444444458</v>
      </c>
      <c r="N49" s="33">
        <v>0</v>
      </c>
      <c r="O49" s="33">
        <v>5.8993362831858423E-2</v>
      </c>
      <c r="P49" s="33">
        <v>0</v>
      </c>
      <c r="Q49" s="33">
        <v>13.316888888888888</v>
      </c>
      <c r="R49" s="33">
        <v>0.16572455752212389</v>
      </c>
      <c r="S49" s="33">
        <v>1.0527777777777778</v>
      </c>
      <c r="T49" s="33">
        <v>4.8800000000000008</v>
      </c>
      <c r="U49" s="33">
        <v>0</v>
      </c>
      <c r="V49" s="33">
        <v>7.3831581858407089E-2</v>
      </c>
      <c r="W49" s="33">
        <v>1.2825555555555554</v>
      </c>
      <c r="X49" s="33">
        <v>8.8259999999999987</v>
      </c>
      <c r="Y49" s="33">
        <v>0</v>
      </c>
      <c r="Z49" s="33">
        <v>0.12579784292035398</v>
      </c>
      <c r="AA49" s="33">
        <v>0</v>
      </c>
      <c r="AB49" s="33">
        <v>5.333333333333333</v>
      </c>
      <c r="AC49" s="33">
        <v>0</v>
      </c>
      <c r="AD49" s="33">
        <v>0</v>
      </c>
      <c r="AE49" s="33">
        <v>0</v>
      </c>
      <c r="AF49" s="33">
        <v>0</v>
      </c>
      <c r="AG49" s="33">
        <v>0</v>
      </c>
      <c r="AH49" t="s">
        <v>37</v>
      </c>
      <c r="AI49" s="34">
        <v>6</v>
      </c>
    </row>
    <row r="50" spans="1:35" x14ac:dyDescent="0.25">
      <c r="A50" t="s">
        <v>222</v>
      </c>
      <c r="B50" t="s">
        <v>69</v>
      </c>
      <c r="C50" t="s">
        <v>146</v>
      </c>
      <c r="D50" t="s">
        <v>174</v>
      </c>
      <c r="E50" s="33">
        <v>118.3</v>
      </c>
      <c r="F50" s="33">
        <v>5.8111111111111109</v>
      </c>
      <c r="G50" s="33">
        <v>0.43333333333333335</v>
      </c>
      <c r="H50" s="33">
        <v>0.49577777777777782</v>
      </c>
      <c r="I50" s="33">
        <v>3.1777777777777776</v>
      </c>
      <c r="J50" s="33">
        <v>0</v>
      </c>
      <c r="K50" s="33">
        <v>0</v>
      </c>
      <c r="L50" s="33">
        <v>5.7772222222222229</v>
      </c>
      <c r="M50" s="33">
        <v>8.4856666666666669</v>
      </c>
      <c r="N50" s="33">
        <v>0</v>
      </c>
      <c r="O50" s="33">
        <v>7.1730064806987889E-2</v>
      </c>
      <c r="P50" s="33">
        <v>0</v>
      </c>
      <c r="Q50" s="33">
        <v>8.2628888888888916</v>
      </c>
      <c r="R50" s="33">
        <v>6.9846905231520637E-2</v>
      </c>
      <c r="S50" s="33">
        <v>4.6183333333333341</v>
      </c>
      <c r="T50" s="33">
        <v>5.2373333333333356</v>
      </c>
      <c r="U50" s="33">
        <v>0</v>
      </c>
      <c r="V50" s="33">
        <v>8.3310791772330264E-2</v>
      </c>
      <c r="W50" s="33">
        <v>4.6995555555555564</v>
      </c>
      <c r="X50" s="33">
        <v>7.5945555555555568</v>
      </c>
      <c r="Y50" s="33">
        <v>0</v>
      </c>
      <c r="Z50" s="33">
        <v>0.1039231708462478</v>
      </c>
      <c r="AA50" s="33">
        <v>4.9777777777777779</v>
      </c>
      <c r="AB50" s="33">
        <v>6.5333333333333332</v>
      </c>
      <c r="AC50" s="33">
        <v>0</v>
      </c>
      <c r="AD50" s="33">
        <v>0</v>
      </c>
      <c r="AE50" s="33">
        <v>0</v>
      </c>
      <c r="AF50" s="33">
        <v>0</v>
      </c>
      <c r="AG50" s="33">
        <v>0</v>
      </c>
      <c r="AH50" t="s">
        <v>1</v>
      </c>
      <c r="AI50" s="34">
        <v>6</v>
      </c>
    </row>
    <row r="51" spans="1:35" x14ac:dyDescent="0.25">
      <c r="A51" t="s">
        <v>222</v>
      </c>
      <c r="B51" t="s">
        <v>68</v>
      </c>
      <c r="C51" t="s">
        <v>145</v>
      </c>
      <c r="D51" t="s">
        <v>173</v>
      </c>
      <c r="E51" s="33">
        <v>54.666666666666664</v>
      </c>
      <c r="F51" s="33">
        <v>0</v>
      </c>
      <c r="G51" s="33">
        <v>0.3888888888888889</v>
      </c>
      <c r="H51" s="33">
        <v>0.14288888888888887</v>
      </c>
      <c r="I51" s="33">
        <v>1.7</v>
      </c>
      <c r="J51" s="33">
        <v>0</v>
      </c>
      <c r="K51" s="33">
        <v>0</v>
      </c>
      <c r="L51" s="33">
        <v>0</v>
      </c>
      <c r="M51" s="33">
        <v>3.4999999999999996E-2</v>
      </c>
      <c r="N51" s="33">
        <v>0</v>
      </c>
      <c r="O51" s="33">
        <v>6.4024390243902431E-4</v>
      </c>
      <c r="P51" s="33">
        <v>0</v>
      </c>
      <c r="Q51" s="33">
        <v>14.787333333333338</v>
      </c>
      <c r="R51" s="33">
        <v>0.27050000000000007</v>
      </c>
      <c r="S51" s="33">
        <v>2.65</v>
      </c>
      <c r="T51" s="33">
        <v>0</v>
      </c>
      <c r="U51" s="33">
        <v>2.9</v>
      </c>
      <c r="V51" s="33">
        <v>0.10152439024390245</v>
      </c>
      <c r="W51" s="33">
        <v>2.9277777777777776</v>
      </c>
      <c r="X51" s="33">
        <v>0</v>
      </c>
      <c r="Y51" s="33">
        <v>3.4888888888888889</v>
      </c>
      <c r="Z51" s="33">
        <v>0.1173780487804878</v>
      </c>
      <c r="AA51" s="33">
        <v>3.3333333333333333E-2</v>
      </c>
      <c r="AB51" s="33">
        <v>0</v>
      </c>
      <c r="AC51" s="33">
        <v>0</v>
      </c>
      <c r="AD51" s="33">
        <v>0</v>
      </c>
      <c r="AE51" s="33">
        <v>0</v>
      </c>
      <c r="AF51" s="33">
        <v>0</v>
      </c>
      <c r="AG51" s="33">
        <v>6.6666666666666666E-2</v>
      </c>
      <c r="AH51" t="s">
        <v>0</v>
      </c>
      <c r="AI51" s="34">
        <v>6</v>
      </c>
    </row>
    <row r="52" spans="1:35" x14ac:dyDescent="0.25">
      <c r="A52" t="s">
        <v>222</v>
      </c>
      <c r="B52" t="s">
        <v>89</v>
      </c>
      <c r="C52" t="s">
        <v>154</v>
      </c>
      <c r="D52" t="s">
        <v>181</v>
      </c>
      <c r="E52" s="33">
        <v>61.12222222222222</v>
      </c>
      <c r="F52" s="33">
        <v>5.6888888888888891</v>
      </c>
      <c r="G52" s="33">
        <v>0.42222222222222222</v>
      </c>
      <c r="H52" s="33">
        <v>0.2638888888888889</v>
      </c>
      <c r="I52" s="33">
        <v>0.3888888888888889</v>
      </c>
      <c r="J52" s="33">
        <v>0</v>
      </c>
      <c r="K52" s="33">
        <v>0</v>
      </c>
      <c r="L52" s="33">
        <v>3.4870000000000005</v>
      </c>
      <c r="M52" s="33">
        <v>11.022222222222222</v>
      </c>
      <c r="N52" s="33">
        <v>1.6735555555555552</v>
      </c>
      <c r="O52" s="33">
        <v>0.20771132521359753</v>
      </c>
      <c r="P52" s="33">
        <v>5.0666666666666664</v>
      </c>
      <c r="Q52" s="33">
        <v>12.817222222222222</v>
      </c>
      <c r="R52" s="33">
        <v>0.29259225595346305</v>
      </c>
      <c r="S52" s="33">
        <v>5.9737777777777774</v>
      </c>
      <c r="T52" s="33">
        <v>5.56</v>
      </c>
      <c r="U52" s="33">
        <v>0</v>
      </c>
      <c r="V52" s="33">
        <v>0.18870023632066896</v>
      </c>
      <c r="W52" s="33">
        <v>5.7397777777777765</v>
      </c>
      <c r="X52" s="33">
        <v>5.4347777777777777</v>
      </c>
      <c r="Y52" s="33">
        <v>0</v>
      </c>
      <c r="Z52" s="33">
        <v>0.18282312306853296</v>
      </c>
      <c r="AA52" s="33">
        <v>0</v>
      </c>
      <c r="AB52" s="33">
        <v>0</v>
      </c>
      <c r="AC52" s="33">
        <v>0</v>
      </c>
      <c r="AD52" s="33">
        <v>0</v>
      </c>
      <c r="AE52" s="33">
        <v>0</v>
      </c>
      <c r="AF52" s="33">
        <v>0</v>
      </c>
      <c r="AG52" s="33">
        <v>0</v>
      </c>
      <c r="AH52" t="s">
        <v>21</v>
      </c>
      <c r="AI52" s="34">
        <v>6</v>
      </c>
    </row>
    <row r="53" spans="1:35" x14ac:dyDescent="0.25">
      <c r="A53" t="s">
        <v>222</v>
      </c>
      <c r="B53" t="s">
        <v>108</v>
      </c>
      <c r="C53" t="s">
        <v>160</v>
      </c>
      <c r="D53" t="s">
        <v>169</v>
      </c>
      <c r="E53" s="33">
        <v>70.511111111111106</v>
      </c>
      <c r="F53" s="33">
        <v>5.0111111111111111</v>
      </c>
      <c r="G53" s="33">
        <v>0.6333333333333333</v>
      </c>
      <c r="H53" s="33">
        <v>0.32311111111111113</v>
      </c>
      <c r="I53" s="33">
        <v>1.3111111111111111</v>
      </c>
      <c r="J53" s="33">
        <v>0</v>
      </c>
      <c r="K53" s="33">
        <v>0</v>
      </c>
      <c r="L53" s="33">
        <v>0</v>
      </c>
      <c r="M53" s="33">
        <v>10.40011111111111</v>
      </c>
      <c r="N53" s="33">
        <v>0</v>
      </c>
      <c r="O53" s="33">
        <v>0.14749606051055783</v>
      </c>
      <c r="P53" s="33">
        <v>0</v>
      </c>
      <c r="Q53" s="33">
        <v>15.364555555555555</v>
      </c>
      <c r="R53" s="33">
        <v>0.2179026158209896</v>
      </c>
      <c r="S53" s="33">
        <v>4.7888888888888888</v>
      </c>
      <c r="T53" s="33">
        <v>9.0712222222222216</v>
      </c>
      <c r="U53" s="33">
        <v>0</v>
      </c>
      <c r="V53" s="33">
        <v>0.1965663410022061</v>
      </c>
      <c r="W53" s="33">
        <v>5.3448888888888906</v>
      </c>
      <c r="X53" s="33">
        <v>4.8828888888888891</v>
      </c>
      <c r="Y53" s="33">
        <v>0</v>
      </c>
      <c r="Z53" s="33">
        <v>0.14505200126063666</v>
      </c>
      <c r="AA53" s="33">
        <v>0</v>
      </c>
      <c r="AB53" s="33">
        <v>3.5111111111111111</v>
      </c>
      <c r="AC53" s="33">
        <v>0</v>
      </c>
      <c r="AD53" s="33">
        <v>0</v>
      </c>
      <c r="AE53" s="33">
        <v>0</v>
      </c>
      <c r="AF53" s="33">
        <v>0</v>
      </c>
      <c r="AG53" s="33">
        <v>0</v>
      </c>
      <c r="AH53" t="s">
        <v>40</v>
      </c>
      <c r="AI53" s="34">
        <v>6</v>
      </c>
    </row>
    <row r="54" spans="1:35" x14ac:dyDescent="0.25">
      <c r="A54" t="s">
        <v>222</v>
      </c>
      <c r="B54" t="s">
        <v>90</v>
      </c>
      <c r="C54" t="s">
        <v>146</v>
      </c>
      <c r="D54" t="s">
        <v>174</v>
      </c>
      <c r="E54" s="33">
        <v>106.35555555555555</v>
      </c>
      <c r="F54" s="33">
        <v>7.2444444444444445</v>
      </c>
      <c r="G54" s="33">
        <v>0.58888888888888891</v>
      </c>
      <c r="H54" s="33">
        <v>0.53222222222222226</v>
      </c>
      <c r="I54" s="33">
        <v>4.0222222222222221</v>
      </c>
      <c r="J54" s="33">
        <v>0</v>
      </c>
      <c r="K54" s="33">
        <v>0</v>
      </c>
      <c r="L54" s="33">
        <v>4.2757777777777788</v>
      </c>
      <c r="M54" s="33">
        <v>4.9156666666666666</v>
      </c>
      <c r="N54" s="33">
        <v>0</v>
      </c>
      <c r="O54" s="33">
        <v>4.6219180944421227E-2</v>
      </c>
      <c r="P54" s="33">
        <v>0</v>
      </c>
      <c r="Q54" s="33">
        <v>14.487333333333332</v>
      </c>
      <c r="R54" s="33">
        <v>0.13621604680317592</v>
      </c>
      <c r="S54" s="33">
        <v>4.6468888888888875</v>
      </c>
      <c r="T54" s="33">
        <v>3.8870000000000009</v>
      </c>
      <c r="U54" s="33">
        <v>0</v>
      </c>
      <c r="V54" s="33">
        <v>8.0239239448391148E-2</v>
      </c>
      <c r="W54" s="33">
        <v>4.2348888888888876</v>
      </c>
      <c r="X54" s="33">
        <v>12.049000000000001</v>
      </c>
      <c r="Y54" s="33">
        <v>0</v>
      </c>
      <c r="Z54" s="33">
        <v>0.15310802340158797</v>
      </c>
      <c r="AA54" s="33">
        <v>0</v>
      </c>
      <c r="AB54" s="33">
        <v>6.1555555555555559</v>
      </c>
      <c r="AC54" s="33">
        <v>0</v>
      </c>
      <c r="AD54" s="33">
        <v>0</v>
      </c>
      <c r="AE54" s="33">
        <v>0</v>
      </c>
      <c r="AF54" s="33">
        <v>0</v>
      </c>
      <c r="AG54" s="33">
        <v>0</v>
      </c>
      <c r="AH54" t="s">
        <v>22</v>
      </c>
      <c r="AI54" s="34">
        <v>6</v>
      </c>
    </row>
    <row r="55" spans="1:35" x14ac:dyDescent="0.25">
      <c r="A55" t="s">
        <v>222</v>
      </c>
      <c r="B55" t="s">
        <v>84</v>
      </c>
      <c r="C55" t="s">
        <v>151</v>
      </c>
      <c r="D55" t="s">
        <v>179</v>
      </c>
      <c r="E55" s="33">
        <v>50.088888888888889</v>
      </c>
      <c r="F55" s="33">
        <v>5.6888888888888891</v>
      </c>
      <c r="G55" s="33">
        <v>0.1111111111111111</v>
      </c>
      <c r="H55" s="33">
        <v>0.39444444444444443</v>
      </c>
      <c r="I55" s="33">
        <v>0.58888888888888891</v>
      </c>
      <c r="J55" s="33">
        <v>0</v>
      </c>
      <c r="K55" s="33">
        <v>0.67777777777777781</v>
      </c>
      <c r="L55" s="33">
        <v>8.9428888888888878</v>
      </c>
      <c r="M55" s="33">
        <v>5.6888888888888891</v>
      </c>
      <c r="N55" s="33">
        <v>0</v>
      </c>
      <c r="O55" s="33">
        <v>0.11357586512866016</v>
      </c>
      <c r="P55" s="33">
        <v>5.5232222222222216</v>
      </c>
      <c r="Q55" s="33">
        <v>3.750111111111111</v>
      </c>
      <c r="R55" s="33">
        <v>0.18513753327417923</v>
      </c>
      <c r="S55" s="33">
        <v>4.456888888888888</v>
      </c>
      <c r="T55" s="33">
        <v>10.547333333333334</v>
      </c>
      <c r="U55" s="33">
        <v>0</v>
      </c>
      <c r="V55" s="33">
        <v>0.29955190771960954</v>
      </c>
      <c r="W55" s="33">
        <v>1.0365555555555552</v>
      </c>
      <c r="X55" s="33">
        <v>0</v>
      </c>
      <c r="Y55" s="33">
        <v>5.9555555555555557</v>
      </c>
      <c r="Z55" s="33">
        <v>0.13959405501330968</v>
      </c>
      <c r="AA55" s="33">
        <v>0</v>
      </c>
      <c r="AB55" s="33">
        <v>0</v>
      </c>
      <c r="AC55" s="33">
        <v>0</v>
      </c>
      <c r="AD55" s="33">
        <v>0</v>
      </c>
      <c r="AE55" s="33">
        <v>0</v>
      </c>
      <c r="AF55" s="33">
        <v>0</v>
      </c>
      <c r="AG55" s="33">
        <v>0</v>
      </c>
      <c r="AH55" t="s">
        <v>16</v>
      </c>
      <c r="AI55" s="34">
        <v>6</v>
      </c>
    </row>
    <row r="56" spans="1:35" x14ac:dyDescent="0.25">
      <c r="A56" t="s">
        <v>222</v>
      </c>
      <c r="B56" t="s">
        <v>104</v>
      </c>
      <c r="C56" t="s">
        <v>146</v>
      </c>
      <c r="D56" t="s">
        <v>174</v>
      </c>
      <c r="E56" s="33">
        <v>53.366666666666667</v>
      </c>
      <c r="F56" s="33">
        <v>5.4555555555555557</v>
      </c>
      <c r="G56" s="33">
        <v>0.8666666666666667</v>
      </c>
      <c r="H56" s="33">
        <v>0.26666666666666666</v>
      </c>
      <c r="I56" s="33">
        <v>0.42222222222222222</v>
      </c>
      <c r="J56" s="33">
        <v>0</v>
      </c>
      <c r="K56" s="33">
        <v>0</v>
      </c>
      <c r="L56" s="33">
        <v>0</v>
      </c>
      <c r="M56" s="33">
        <v>0</v>
      </c>
      <c r="N56" s="33">
        <v>1.4</v>
      </c>
      <c r="O56" s="33">
        <v>2.6233603997501558E-2</v>
      </c>
      <c r="P56" s="33">
        <v>3.9951111111111106</v>
      </c>
      <c r="Q56" s="33">
        <v>10.741111111111113</v>
      </c>
      <c r="R56" s="33">
        <v>0.27613158442640018</v>
      </c>
      <c r="S56" s="33">
        <v>0</v>
      </c>
      <c r="T56" s="33">
        <v>0</v>
      </c>
      <c r="U56" s="33">
        <v>0</v>
      </c>
      <c r="V56" s="33">
        <v>0</v>
      </c>
      <c r="W56" s="33">
        <v>0</v>
      </c>
      <c r="X56" s="33">
        <v>0</v>
      </c>
      <c r="Y56" s="33">
        <v>0</v>
      </c>
      <c r="Z56" s="33">
        <v>0</v>
      </c>
      <c r="AA56" s="33">
        <v>0</v>
      </c>
      <c r="AB56" s="33">
        <v>0.23333333333333334</v>
      </c>
      <c r="AC56" s="33">
        <v>0</v>
      </c>
      <c r="AD56" s="33">
        <v>0</v>
      </c>
      <c r="AE56" s="33">
        <v>0</v>
      </c>
      <c r="AF56" s="33">
        <v>0</v>
      </c>
      <c r="AG56" s="33">
        <v>0</v>
      </c>
      <c r="AH56" t="s">
        <v>36</v>
      </c>
      <c r="AI56" s="34">
        <v>6</v>
      </c>
    </row>
    <row r="57" spans="1:35" x14ac:dyDescent="0.25">
      <c r="A57" t="s">
        <v>222</v>
      </c>
      <c r="B57" t="s">
        <v>130</v>
      </c>
      <c r="C57" t="s">
        <v>146</v>
      </c>
      <c r="D57" t="s">
        <v>174</v>
      </c>
      <c r="E57" s="33">
        <v>94.644444444444446</v>
      </c>
      <c r="F57" s="33">
        <v>5.0666666666666664</v>
      </c>
      <c r="G57" s="33">
        <v>0</v>
      </c>
      <c r="H57" s="33">
        <v>0.26099999999999995</v>
      </c>
      <c r="I57" s="33">
        <v>0</v>
      </c>
      <c r="J57" s="33">
        <v>0</v>
      </c>
      <c r="K57" s="33">
        <v>0</v>
      </c>
      <c r="L57" s="33">
        <v>5.6</v>
      </c>
      <c r="M57" s="33">
        <v>5.4995555555555571</v>
      </c>
      <c r="N57" s="33">
        <v>5.322111111111111</v>
      </c>
      <c r="O57" s="33">
        <v>0.11434022070908666</v>
      </c>
      <c r="P57" s="33">
        <v>7.4064444444444453</v>
      </c>
      <c r="Q57" s="33">
        <v>5.0723333333333338</v>
      </c>
      <c r="R57" s="33">
        <v>0.13184902559286218</v>
      </c>
      <c r="S57" s="33">
        <v>5.1627777777777784</v>
      </c>
      <c r="T57" s="33">
        <v>8.3562222222222236</v>
      </c>
      <c r="U57" s="33">
        <v>0</v>
      </c>
      <c r="V57" s="33">
        <v>0.14283986851373565</v>
      </c>
      <c r="W57" s="33">
        <v>2.3494444444444449</v>
      </c>
      <c r="X57" s="33">
        <v>8.3304444444444439</v>
      </c>
      <c r="Y57" s="33">
        <v>0</v>
      </c>
      <c r="Z57" s="33">
        <v>0.11284221648274244</v>
      </c>
      <c r="AA57" s="33">
        <v>0</v>
      </c>
      <c r="AB57" s="33">
        <v>0</v>
      </c>
      <c r="AC57" s="33">
        <v>0</v>
      </c>
      <c r="AD57" s="33">
        <v>0</v>
      </c>
      <c r="AE57" s="33">
        <v>0</v>
      </c>
      <c r="AF57" s="33">
        <v>0</v>
      </c>
      <c r="AG57" s="33">
        <v>0</v>
      </c>
      <c r="AH57" t="s">
        <v>62</v>
      </c>
      <c r="AI57" s="34">
        <v>6</v>
      </c>
    </row>
    <row r="58" spans="1:35" x14ac:dyDescent="0.25">
      <c r="A58" t="s">
        <v>222</v>
      </c>
      <c r="B58" t="s">
        <v>100</v>
      </c>
      <c r="C58" t="s">
        <v>138</v>
      </c>
      <c r="D58" t="s">
        <v>187</v>
      </c>
      <c r="E58" s="33">
        <v>45.744444444444447</v>
      </c>
      <c r="F58" s="33">
        <v>5.6888888888888891</v>
      </c>
      <c r="G58" s="33">
        <v>0.37777777777777777</v>
      </c>
      <c r="H58" s="33">
        <v>0.19655555555555554</v>
      </c>
      <c r="I58" s="33">
        <v>0.97777777777777775</v>
      </c>
      <c r="J58" s="33">
        <v>0</v>
      </c>
      <c r="K58" s="33">
        <v>0</v>
      </c>
      <c r="L58" s="33">
        <v>1.8182222222222231</v>
      </c>
      <c r="M58" s="33">
        <v>4.5585555555555572</v>
      </c>
      <c r="N58" s="33">
        <v>0</v>
      </c>
      <c r="O58" s="33">
        <v>9.9652659703667754E-2</v>
      </c>
      <c r="P58" s="33">
        <v>0</v>
      </c>
      <c r="Q58" s="33">
        <v>9.8556666666666661</v>
      </c>
      <c r="R58" s="33">
        <v>0.21545057080398347</v>
      </c>
      <c r="S58" s="33">
        <v>1.7985555555555552</v>
      </c>
      <c r="T58" s="33">
        <v>4.9777777777777779</v>
      </c>
      <c r="U58" s="33">
        <v>0</v>
      </c>
      <c r="V58" s="33">
        <v>0.14813456400291475</v>
      </c>
      <c r="W58" s="33">
        <v>0.39144444444444448</v>
      </c>
      <c r="X58" s="33">
        <v>2.6602222222222229</v>
      </c>
      <c r="Y58" s="33">
        <v>0</v>
      </c>
      <c r="Z58" s="33">
        <v>6.6711197473888775E-2</v>
      </c>
      <c r="AA58" s="33">
        <v>0</v>
      </c>
      <c r="AB58" s="33">
        <v>5.333333333333333</v>
      </c>
      <c r="AC58" s="33">
        <v>0</v>
      </c>
      <c r="AD58" s="33">
        <v>0</v>
      </c>
      <c r="AE58" s="33">
        <v>0</v>
      </c>
      <c r="AF58" s="33">
        <v>0</v>
      </c>
      <c r="AG58" s="33">
        <v>0</v>
      </c>
      <c r="AH58" t="s">
        <v>32</v>
      </c>
      <c r="AI58" s="34">
        <v>6</v>
      </c>
    </row>
    <row r="59" spans="1:35" x14ac:dyDescent="0.25">
      <c r="A59" t="s">
        <v>222</v>
      </c>
      <c r="B59" t="s">
        <v>119</v>
      </c>
      <c r="C59" t="s">
        <v>142</v>
      </c>
      <c r="D59" t="s">
        <v>178</v>
      </c>
      <c r="E59" s="33">
        <v>38.077777777777776</v>
      </c>
      <c r="F59" s="33">
        <v>5.4222222222222225</v>
      </c>
      <c r="G59" s="33">
        <v>0.17777777777777778</v>
      </c>
      <c r="H59" s="33">
        <v>0.22033333333333333</v>
      </c>
      <c r="I59" s="33">
        <v>0.22222222222222221</v>
      </c>
      <c r="J59" s="33">
        <v>0</v>
      </c>
      <c r="K59" s="33">
        <v>0</v>
      </c>
      <c r="L59" s="33">
        <v>2.4851111111111113</v>
      </c>
      <c r="M59" s="33">
        <v>0</v>
      </c>
      <c r="N59" s="33">
        <v>0</v>
      </c>
      <c r="O59" s="33">
        <v>0</v>
      </c>
      <c r="P59" s="33">
        <v>4.0494444444444433</v>
      </c>
      <c r="Q59" s="33">
        <v>1.2555555555555554E-2</v>
      </c>
      <c r="R59" s="33">
        <v>0.10667639334695066</v>
      </c>
      <c r="S59" s="33">
        <v>5.0135555555555547</v>
      </c>
      <c r="T59" s="33">
        <v>5.2688888888888883</v>
      </c>
      <c r="U59" s="33">
        <v>0</v>
      </c>
      <c r="V59" s="33">
        <v>0.27003793405310766</v>
      </c>
      <c r="W59" s="33">
        <v>1.044</v>
      </c>
      <c r="X59" s="33">
        <v>6.4256666666666646</v>
      </c>
      <c r="Y59" s="33">
        <v>0</v>
      </c>
      <c r="Z59" s="33">
        <v>0.19616866063612487</v>
      </c>
      <c r="AA59" s="33">
        <v>0</v>
      </c>
      <c r="AB59" s="33">
        <v>0</v>
      </c>
      <c r="AC59" s="33">
        <v>0</v>
      </c>
      <c r="AD59" s="33">
        <v>0</v>
      </c>
      <c r="AE59" s="33">
        <v>0</v>
      </c>
      <c r="AF59" s="33">
        <v>0</v>
      </c>
      <c r="AG59" s="33">
        <v>0</v>
      </c>
      <c r="AH59" t="s">
        <v>51</v>
      </c>
      <c r="AI59" s="34">
        <v>6</v>
      </c>
    </row>
    <row r="60" spans="1:35" x14ac:dyDescent="0.25">
      <c r="A60" t="s">
        <v>222</v>
      </c>
      <c r="B60" t="s">
        <v>113</v>
      </c>
      <c r="C60" t="s">
        <v>162</v>
      </c>
      <c r="D60" t="s">
        <v>190</v>
      </c>
      <c r="E60" s="33">
        <v>67.7</v>
      </c>
      <c r="F60" s="33">
        <v>1.8666666666666667</v>
      </c>
      <c r="G60" s="33">
        <v>0</v>
      </c>
      <c r="H60" s="33">
        <v>0</v>
      </c>
      <c r="I60" s="33">
        <v>6.2777777777777777</v>
      </c>
      <c r="J60" s="33">
        <v>0</v>
      </c>
      <c r="K60" s="33">
        <v>0</v>
      </c>
      <c r="L60" s="33">
        <v>0.33099999999999996</v>
      </c>
      <c r="M60" s="33">
        <v>0</v>
      </c>
      <c r="N60" s="33">
        <v>0</v>
      </c>
      <c r="O60" s="33">
        <v>0</v>
      </c>
      <c r="P60" s="33">
        <v>3.2201111111111111</v>
      </c>
      <c r="Q60" s="33">
        <v>15.568333333333337</v>
      </c>
      <c r="R60" s="33">
        <v>0.27752502872148371</v>
      </c>
      <c r="S60" s="33">
        <v>6.0201111111111105</v>
      </c>
      <c r="T60" s="33">
        <v>3.4746666666666677</v>
      </c>
      <c r="U60" s="33">
        <v>0</v>
      </c>
      <c r="V60" s="33">
        <v>0.14024782537337926</v>
      </c>
      <c r="W60" s="33">
        <v>8.3007777777777783</v>
      </c>
      <c r="X60" s="33">
        <v>0</v>
      </c>
      <c r="Y60" s="33">
        <v>3.9777777777777779</v>
      </c>
      <c r="Z60" s="33">
        <v>0.18136714262268178</v>
      </c>
      <c r="AA60" s="33">
        <v>0</v>
      </c>
      <c r="AB60" s="33">
        <v>0</v>
      </c>
      <c r="AC60" s="33">
        <v>0</v>
      </c>
      <c r="AD60" s="33">
        <v>11.603333333333333</v>
      </c>
      <c r="AE60" s="33">
        <v>0</v>
      </c>
      <c r="AF60" s="33">
        <v>0</v>
      </c>
      <c r="AG60" s="33">
        <v>0</v>
      </c>
      <c r="AH60" t="s">
        <v>45</v>
      </c>
      <c r="AI60" s="34">
        <v>6</v>
      </c>
    </row>
    <row r="61" spans="1:35" x14ac:dyDescent="0.25">
      <c r="A61" t="s">
        <v>222</v>
      </c>
      <c r="B61" t="s">
        <v>129</v>
      </c>
      <c r="C61" t="s">
        <v>147</v>
      </c>
      <c r="D61" t="s">
        <v>175</v>
      </c>
      <c r="E61" s="33">
        <v>60.055555555555557</v>
      </c>
      <c r="F61" s="33">
        <v>1.7</v>
      </c>
      <c r="G61" s="33">
        <v>0.66666666666666663</v>
      </c>
      <c r="H61" s="33">
        <v>0.64444444444444449</v>
      </c>
      <c r="I61" s="33">
        <v>0.91111111111111109</v>
      </c>
      <c r="J61" s="33">
        <v>0</v>
      </c>
      <c r="K61" s="33">
        <v>0</v>
      </c>
      <c r="L61" s="33">
        <v>0.86811111111111094</v>
      </c>
      <c r="M61" s="33">
        <v>5.2444444444444445</v>
      </c>
      <c r="N61" s="33">
        <v>0</v>
      </c>
      <c r="O61" s="33">
        <v>8.7326549491211838E-2</v>
      </c>
      <c r="P61" s="33">
        <v>5.1555555555555559</v>
      </c>
      <c r="Q61" s="33">
        <v>0</v>
      </c>
      <c r="R61" s="33">
        <v>8.5846438482886214E-2</v>
      </c>
      <c r="S61" s="33">
        <v>4.5274444444444439</v>
      </c>
      <c r="T61" s="33">
        <v>3.3237777777777788</v>
      </c>
      <c r="U61" s="33">
        <v>0</v>
      </c>
      <c r="V61" s="33">
        <v>0.1307326549491212</v>
      </c>
      <c r="W61" s="33">
        <v>1.0642222222222222</v>
      </c>
      <c r="X61" s="33">
        <v>4.1573333333333329</v>
      </c>
      <c r="Y61" s="33">
        <v>0</v>
      </c>
      <c r="Z61" s="33">
        <v>8.6945420906567983E-2</v>
      </c>
      <c r="AA61" s="33">
        <v>0</v>
      </c>
      <c r="AB61" s="33">
        <v>0</v>
      </c>
      <c r="AC61" s="33">
        <v>0</v>
      </c>
      <c r="AD61" s="33">
        <v>0</v>
      </c>
      <c r="AE61" s="33">
        <v>0</v>
      </c>
      <c r="AF61" s="33">
        <v>0</v>
      </c>
      <c r="AG61" s="33">
        <v>0</v>
      </c>
      <c r="AH61" t="s">
        <v>61</v>
      </c>
      <c r="AI61" s="34">
        <v>6</v>
      </c>
    </row>
    <row r="62" spans="1:35" x14ac:dyDescent="0.25">
      <c r="A62" t="s">
        <v>222</v>
      </c>
      <c r="B62" t="s">
        <v>71</v>
      </c>
      <c r="C62" t="s">
        <v>146</v>
      </c>
      <c r="D62" t="s">
        <v>174</v>
      </c>
      <c r="E62" s="33">
        <v>95.74444444444444</v>
      </c>
      <c r="F62" s="33">
        <v>6.1333333333333337</v>
      </c>
      <c r="G62" s="33">
        <v>0.6333333333333333</v>
      </c>
      <c r="H62" s="33">
        <v>0.65822222222222226</v>
      </c>
      <c r="I62" s="33">
        <v>5.5777777777777775</v>
      </c>
      <c r="J62" s="33">
        <v>0</v>
      </c>
      <c r="K62" s="33">
        <v>2.2666666666666666</v>
      </c>
      <c r="L62" s="33">
        <v>7.5071111111111088</v>
      </c>
      <c r="M62" s="33">
        <v>8.7967777777777769</v>
      </c>
      <c r="N62" s="33">
        <v>0</v>
      </c>
      <c r="O62" s="33">
        <v>9.1877683648601591E-2</v>
      </c>
      <c r="P62" s="33">
        <v>0</v>
      </c>
      <c r="Q62" s="33">
        <v>15.837000000000005</v>
      </c>
      <c r="R62" s="33">
        <v>0.16540907508413608</v>
      </c>
      <c r="S62" s="33">
        <v>5.4407777777777806</v>
      </c>
      <c r="T62" s="33">
        <v>10.359777777777772</v>
      </c>
      <c r="U62" s="33">
        <v>0</v>
      </c>
      <c r="V62" s="33">
        <v>0.16502843216896829</v>
      </c>
      <c r="W62" s="33">
        <v>10.739111111111109</v>
      </c>
      <c r="X62" s="33">
        <v>10.849555555555554</v>
      </c>
      <c r="Y62" s="33">
        <v>0</v>
      </c>
      <c r="Z62" s="33">
        <v>0.22548218637576878</v>
      </c>
      <c r="AA62" s="33">
        <v>0</v>
      </c>
      <c r="AB62" s="33">
        <v>5.3777777777777782</v>
      </c>
      <c r="AC62" s="33">
        <v>0</v>
      </c>
      <c r="AD62" s="33">
        <v>0</v>
      </c>
      <c r="AE62" s="33">
        <v>7.1888888888888891</v>
      </c>
      <c r="AF62" s="33">
        <v>0</v>
      </c>
      <c r="AG62" s="33">
        <v>0</v>
      </c>
      <c r="AH62" t="s">
        <v>3</v>
      </c>
      <c r="AI62" s="34">
        <v>6</v>
      </c>
    </row>
    <row r="63" spans="1:35" x14ac:dyDescent="0.25">
      <c r="A63" t="s">
        <v>222</v>
      </c>
      <c r="B63" t="s">
        <v>125</v>
      </c>
      <c r="C63" t="s">
        <v>146</v>
      </c>
      <c r="D63" t="s">
        <v>174</v>
      </c>
      <c r="E63" s="33">
        <v>108.05555555555556</v>
      </c>
      <c r="F63" s="33">
        <v>0</v>
      </c>
      <c r="G63" s="33">
        <v>0.75555555555555554</v>
      </c>
      <c r="H63" s="33">
        <v>0</v>
      </c>
      <c r="I63" s="33">
        <v>0</v>
      </c>
      <c r="J63" s="33">
        <v>0</v>
      </c>
      <c r="K63" s="33">
        <v>0</v>
      </c>
      <c r="L63" s="33">
        <v>9.5420000000000034</v>
      </c>
      <c r="M63" s="33">
        <v>5.4222222222222225</v>
      </c>
      <c r="N63" s="33">
        <v>5.5111111111111111</v>
      </c>
      <c r="O63" s="33">
        <v>0.10118251928020566</v>
      </c>
      <c r="P63" s="33">
        <v>5.333333333333333</v>
      </c>
      <c r="Q63" s="33">
        <v>13.894</v>
      </c>
      <c r="R63" s="33">
        <v>0.17793933161953729</v>
      </c>
      <c r="S63" s="33">
        <v>5.0385555555555577</v>
      </c>
      <c r="T63" s="33">
        <v>10.872444444444444</v>
      </c>
      <c r="U63" s="33">
        <v>0</v>
      </c>
      <c r="V63" s="33">
        <v>0.14724832904884319</v>
      </c>
      <c r="W63" s="33">
        <v>2.6198888888888892</v>
      </c>
      <c r="X63" s="33">
        <v>20.010555555555563</v>
      </c>
      <c r="Y63" s="33">
        <v>0</v>
      </c>
      <c r="Z63" s="33">
        <v>0.20943341902313631</v>
      </c>
      <c r="AA63" s="33">
        <v>0</v>
      </c>
      <c r="AB63" s="33">
        <v>0</v>
      </c>
      <c r="AC63" s="33">
        <v>0</v>
      </c>
      <c r="AD63" s="33">
        <v>0</v>
      </c>
      <c r="AE63" s="33">
        <v>0</v>
      </c>
      <c r="AF63" s="33">
        <v>0</v>
      </c>
      <c r="AG63" s="33">
        <v>0</v>
      </c>
      <c r="AH63" t="s">
        <v>57</v>
      </c>
      <c r="AI63" s="34">
        <v>6</v>
      </c>
    </row>
    <row r="64" spans="1:35" x14ac:dyDescent="0.25">
      <c r="A64" t="s">
        <v>222</v>
      </c>
      <c r="B64" t="s">
        <v>126</v>
      </c>
      <c r="C64" t="s">
        <v>147</v>
      </c>
      <c r="D64" t="s">
        <v>175</v>
      </c>
      <c r="E64" s="33">
        <v>86.466666666666669</v>
      </c>
      <c r="F64" s="33">
        <v>5.6888888888888891</v>
      </c>
      <c r="G64" s="33">
        <v>0.8666666666666667</v>
      </c>
      <c r="H64" s="33">
        <v>0.8666666666666667</v>
      </c>
      <c r="I64" s="33">
        <v>0.84444444444444444</v>
      </c>
      <c r="J64" s="33">
        <v>0</v>
      </c>
      <c r="K64" s="33">
        <v>2.8888888888888888</v>
      </c>
      <c r="L64" s="33">
        <v>7.1663333333333332</v>
      </c>
      <c r="M64" s="33">
        <v>10.460888888888892</v>
      </c>
      <c r="N64" s="33">
        <v>0</v>
      </c>
      <c r="O64" s="33">
        <v>0.12098175276278594</v>
      </c>
      <c r="P64" s="33">
        <v>9.1425555555555551</v>
      </c>
      <c r="Q64" s="33">
        <v>7.8278888888888902</v>
      </c>
      <c r="R64" s="33">
        <v>0.19626574145463893</v>
      </c>
      <c r="S64" s="33">
        <v>16.387111111111107</v>
      </c>
      <c r="T64" s="33">
        <v>29.561222222222241</v>
      </c>
      <c r="U64" s="33">
        <v>0</v>
      </c>
      <c r="V64" s="33">
        <v>0.53139938319198166</v>
      </c>
      <c r="W64" s="33">
        <v>17.054999999999996</v>
      </c>
      <c r="X64" s="33">
        <v>14.535666666666673</v>
      </c>
      <c r="Y64" s="33">
        <v>0</v>
      </c>
      <c r="Z64" s="33">
        <v>0.36535080956052435</v>
      </c>
      <c r="AA64" s="33">
        <v>0</v>
      </c>
      <c r="AB64" s="33">
        <v>0</v>
      </c>
      <c r="AC64" s="33">
        <v>0</v>
      </c>
      <c r="AD64" s="33">
        <v>0</v>
      </c>
      <c r="AE64" s="33">
        <v>0</v>
      </c>
      <c r="AF64" s="33">
        <v>0</v>
      </c>
      <c r="AG64" s="33">
        <v>0</v>
      </c>
      <c r="AH64" t="s">
        <v>58</v>
      </c>
      <c r="AI64" s="34">
        <v>6</v>
      </c>
    </row>
    <row r="65" spans="1:35" x14ac:dyDescent="0.25">
      <c r="A65" t="s">
        <v>222</v>
      </c>
      <c r="B65" t="s">
        <v>115</v>
      </c>
      <c r="C65" t="s">
        <v>148</v>
      </c>
      <c r="D65" t="s">
        <v>176</v>
      </c>
      <c r="E65" s="33">
        <v>25.644444444444446</v>
      </c>
      <c r="F65" s="33">
        <v>8.4777777777777779</v>
      </c>
      <c r="G65" s="33">
        <v>0.14444444444444443</v>
      </c>
      <c r="H65" s="33">
        <v>0.27588888888888896</v>
      </c>
      <c r="I65" s="33">
        <v>1.6222222222222222</v>
      </c>
      <c r="J65" s="33">
        <v>0</v>
      </c>
      <c r="K65" s="33">
        <v>0</v>
      </c>
      <c r="L65" s="33">
        <v>6.7221111111111096</v>
      </c>
      <c r="M65" s="33">
        <v>5.5902222222222218</v>
      </c>
      <c r="N65" s="33">
        <v>1.8745555555555553</v>
      </c>
      <c r="O65" s="33">
        <v>0.2910875216637781</v>
      </c>
      <c r="P65" s="33">
        <v>0</v>
      </c>
      <c r="Q65" s="33">
        <v>19.792444444444445</v>
      </c>
      <c r="R65" s="33">
        <v>0.77180242634315421</v>
      </c>
      <c r="S65" s="33">
        <v>4.8469999999999986</v>
      </c>
      <c r="T65" s="33">
        <v>8.3400000000000016</v>
      </c>
      <c r="U65" s="33">
        <v>0</v>
      </c>
      <c r="V65" s="33">
        <v>0.51422443674176777</v>
      </c>
      <c r="W65" s="33">
        <v>5.2128888888888882</v>
      </c>
      <c r="X65" s="33">
        <v>9.4010000000000034</v>
      </c>
      <c r="Y65" s="33">
        <v>0</v>
      </c>
      <c r="Z65" s="33">
        <v>0.56986568457539</v>
      </c>
      <c r="AA65" s="33">
        <v>0</v>
      </c>
      <c r="AB65" s="33">
        <v>5.9111111111111114</v>
      </c>
      <c r="AC65" s="33">
        <v>0</v>
      </c>
      <c r="AD65" s="33">
        <v>0</v>
      </c>
      <c r="AE65" s="33">
        <v>0</v>
      </c>
      <c r="AF65" s="33">
        <v>0</v>
      </c>
      <c r="AG65" s="33">
        <v>0</v>
      </c>
      <c r="AH65" t="s">
        <v>47</v>
      </c>
      <c r="AI65" s="34">
        <v>6</v>
      </c>
    </row>
    <row r="66" spans="1:35" x14ac:dyDescent="0.25">
      <c r="A66" t="s">
        <v>222</v>
      </c>
      <c r="B66" t="s">
        <v>78</v>
      </c>
      <c r="C66" t="s">
        <v>146</v>
      </c>
      <c r="D66" t="s">
        <v>174</v>
      </c>
      <c r="E66" s="33">
        <v>111.9</v>
      </c>
      <c r="F66" s="33">
        <v>5.6888888888888891</v>
      </c>
      <c r="G66" s="33">
        <v>0.6</v>
      </c>
      <c r="H66" s="33">
        <v>0.63888888888888884</v>
      </c>
      <c r="I66" s="33">
        <v>4.7111111111111112</v>
      </c>
      <c r="J66" s="33">
        <v>0</v>
      </c>
      <c r="K66" s="33">
        <v>0</v>
      </c>
      <c r="L66" s="33">
        <v>1.4162222222222223</v>
      </c>
      <c r="M66" s="33">
        <v>10.637444444444441</v>
      </c>
      <c r="N66" s="33">
        <v>0</v>
      </c>
      <c r="O66" s="33">
        <v>9.5062059378413222E-2</v>
      </c>
      <c r="P66" s="33">
        <v>0</v>
      </c>
      <c r="Q66" s="33">
        <v>10.959333333333333</v>
      </c>
      <c r="R66" s="33">
        <v>9.7938635686624961E-2</v>
      </c>
      <c r="S66" s="33">
        <v>7.7186666666666657</v>
      </c>
      <c r="T66" s="33">
        <v>6.4733333333333309</v>
      </c>
      <c r="U66" s="33">
        <v>0</v>
      </c>
      <c r="V66" s="33">
        <v>0.12682752457551383</v>
      </c>
      <c r="W66" s="33">
        <v>3.180333333333333</v>
      </c>
      <c r="X66" s="33">
        <v>18.39522222222223</v>
      </c>
      <c r="Y66" s="33">
        <v>0</v>
      </c>
      <c r="Z66" s="33">
        <v>0.19281104160460735</v>
      </c>
      <c r="AA66" s="33">
        <v>0</v>
      </c>
      <c r="AB66" s="33">
        <v>0</v>
      </c>
      <c r="AC66" s="33">
        <v>0</v>
      </c>
      <c r="AD66" s="33">
        <v>0</v>
      </c>
      <c r="AE66" s="33">
        <v>0</v>
      </c>
      <c r="AF66" s="33">
        <v>0</v>
      </c>
      <c r="AG66" s="33">
        <v>0</v>
      </c>
      <c r="AH66" t="s">
        <v>10</v>
      </c>
      <c r="AI66" s="34">
        <v>6</v>
      </c>
    </row>
    <row r="67" spans="1:35" x14ac:dyDescent="0.25">
      <c r="A67" t="s">
        <v>222</v>
      </c>
      <c r="B67" t="s">
        <v>91</v>
      </c>
      <c r="C67" t="s">
        <v>144</v>
      </c>
      <c r="D67" t="s">
        <v>182</v>
      </c>
      <c r="E67" s="33">
        <v>68.86666666666666</v>
      </c>
      <c r="F67" s="33">
        <v>5.333333333333333</v>
      </c>
      <c r="G67" s="33">
        <v>0</v>
      </c>
      <c r="H67" s="33">
        <v>0</v>
      </c>
      <c r="I67" s="33">
        <v>0</v>
      </c>
      <c r="J67" s="33">
        <v>0</v>
      </c>
      <c r="K67" s="33">
        <v>0</v>
      </c>
      <c r="L67" s="33">
        <v>0.18055555555555555</v>
      </c>
      <c r="M67" s="33">
        <v>5.5111111111111111</v>
      </c>
      <c r="N67" s="33">
        <v>5.3843333333333341</v>
      </c>
      <c r="O67" s="33">
        <v>0.15821071313326882</v>
      </c>
      <c r="P67" s="33">
        <v>5.5111111111111111</v>
      </c>
      <c r="Q67" s="33">
        <v>17.204111111111118</v>
      </c>
      <c r="R67" s="33">
        <v>0.32984349790254935</v>
      </c>
      <c r="S67" s="33">
        <v>0</v>
      </c>
      <c r="T67" s="33">
        <v>5.6027777777777779</v>
      </c>
      <c r="U67" s="33">
        <v>0</v>
      </c>
      <c r="V67" s="33">
        <v>8.135688931913522E-2</v>
      </c>
      <c r="W67" s="33">
        <v>0.44166666666666665</v>
      </c>
      <c r="X67" s="33">
        <v>5.4980000000000002</v>
      </c>
      <c r="Y67" s="33">
        <v>0</v>
      </c>
      <c r="Z67" s="33">
        <v>8.6248789932236211E-2</v>
      </c>
      <c r="AA67" s="33">
        <v>0</v>
      </c>
      <c r="AB67" s="33">
        <v>0</v>
      </c>
      <c r="AC67" s="33">
        <v>0</v>
      </c>
      <c r="AD67" s="33">
        <v>0</v>
      </c>
      <c r="AE67" s="33">
        <v>0</v>
      </c>
      <c r="AF67" s="33">
        <v>0</v>
      </c>
      <c r="AG67" s="33">
        <v>0</v>
      </c>
      <c r="AH67" t="s">
        <v>23</v>
      </c>
      <c r="AI67" s="34">
        <v>6</v>
      </c>
    </row>
    <row r="68" spans="1:35" x14ac:dyDescent="0.25">
      <c r="A68" t="s">
        <v>222</v>
      </c>
      <c r="B68" t="s">
        <v>132</v>
      </c>
      <c r="C68" t="s">
        <v>141</v>
      </c>
      <c r="D68" t="s">
        <v>183</v>
      </c>
      <c r="E68" s="33">
        <v>25.044444444444444</v>
      </c>
      <c r="F68" s="33">
        <v>5.6888888888888891</v>
      </c>
      <c r="G68" s="33">
        <v>0.46666666666666667</v>
      </c>
      <c r="H68" s="33">
        <v>0.19444444444444445</v>
      </c>
      <c r="I68" s="33">
        <v>1.4333333333333333</v>
      </c>
      <c r="J68" s="33">
        <v>0</v>
      </c>
      <c r="K68" s="33">
        <v>0</v>
      </c>
      <c r="L68" s="33">
        <v>2.5631111111111111</v>
      </c>
      <c r="M68" s="33">
        <v>0</v>
      </c>
      <c r="N68" s="33">
        <v>4.5333333333333332</v>
      </c>
      <c r="O68" s="33">
        <v>0.18101153504880213</v>
      </c>
      <c r="P68" s="33">
        <v>5.4114444444444452</v>
      </c>
      <c r="Q68" s="33">
        <v>0</v>
      </c>
      <c r="R68" s="33">
        <v>0.2160736468500444</v>
      </c>
      <c r="S68" s="33">
        <v>4.8464444444444439</v>
      </c>
      <c r="T68" s="33">
        <v>13.626666666666665</v>
      </c>
      <c r="U68" s="33">
        <v>0</v>
      </c>
      <c r="V68" s="33">
        <v>0.73761313220940539</v>
      </c>
      <c r="W68" s="33">
        <v>6.0813333333333315</v>
      </c>
      <c r="X68" s="33">
        <v>14.728111111111119</v>
      </c>
      <c r="Y68" s="33">
        <v>0</v>
      </c>
      <c r="Z68" s="33">
        <v>0.83090062111801277</v>
      </c>
      <c r="AA68" s="33">
        <v>0</v>
      </c>
      <c r="AB68" s="33">
        <v>0</v>
      </c>
      <c r="AC68" s="33">
        <v>0</v>
      </c>
      <c r="AD68" s="33">
        <v>0</v>
      </c>
      <c r="AE68" s="33">
        <v>0</v>
      </c>
      <c r="AF68" s="33">
        <v>0</v>
      </c>
      <c r="AG68" s="33">
        <v>0</v>
      </c>
      <c r="AH68" t="s">
        <v>64</v>
      </c>
      <c r="AI68" s="34">
        <v>6</v>
      </c>
    </row>
    <row r="69" spans="1:35" x14ac:dyDescent="0.25">
      <c r="A69" t="s">
        <v>222</v>
      </c>
      <c r="B69" t="s">
        <v>77</v>
      </c>
      <c r="C69" t="s">
        <v>149</v>
      </c>
      <c r="D69" t="s">
        <v>177</v>
      </c>
      <c r="E69" s="33">
        <v>111.93333333333334</v>
      </c>
      <c r="F69" s="33">
        <v>5.6888888888888891</v>
      </c>
      <c r="G69" s="33">
        <v>0</v>
      </c>
      <c r="H69" s="33">
        <v>0</v>
      </c>
      <c r="I69" s="33">
        <v>6.3111111111111109</v>
      </c>
      <c r="J69" s="33">
        <v>0</v>
      </c>
      <c r="K69" s="33">
        <v>0</v>
      </c>
      <c r="L69" s="33">
        <v>0.63655555555555543</v>
      </c>
      <c r="M69" s="33">
        <v>5.6</v>
      </c>
      <c r="N69" s="33">
        <v>0</v>
      </c>
      <c r="O69" s="33">
        <v>5.0029779630732574E-2</v>
      </c>
      <c r="P69" s="33">
        <v>5.0268888888888901</v>
      </c>
      <c r="Q69" s="33">
        <v>25.855222222222224</v>
      </c>
      <c r="R69" s="33">
        <v>0.27589735953940842</v>
      </c>
      <c r="S69" s="33">
        <v>3.6656666666666649</v>
      </c>
      <c r="T69" s="33">
        <v>8.2284444444444418</v>
      </c>
      <c r="U69" s="33">
        <v>0</v>
      </c>
      <c r="V69" s="33">
        <v>0.10626067103434579</v>
      </c>
      <c r="W69" s="33">
        <v>1.2782222222222219</v>
      </c>
      <c r="X69" s="33">
        <v>0</v>
      </c>
      <c r="Y69" s="33">
        <v>1.3333333333333333</v>
      </c>
      <c r="Z69" s="33">
        <v>2.3331348024617827E-2</v>
      </c>
      <c r="AA69" s="33">
        <v>0</v>
      </c>
      <c r="AB69" s="33">
        <v>0</v>
      </c>
      <c r="AC69" s="33">
        <v>0</v>
      </c>
      <c r="AD69" s="33">
        <v>23.457000000000008</v>
      </c>
      <c r="AE69" s="33">
        <v>0</v>
      </c>
      <c r="AF69" s="33">
        <v>0</v>
      </c>
      <c r="AG69" s="33">
        <v>0</v>
      </c>
      <c r="AH69" t="s">
        <v>9</v>
      </c>
      <c r="AI69" s="34">
        <v>6</v>
      </c>
    </row>
  </sheetData>
  <pageMargins left="0.7" right="0.7" top="0.75" bottom="0.75" header="0.3" footer="0.3"/>
  <pageSetup orientation="portrait" horizontalDpi="1200" verticalDpi="1200" r:id="rId1"/>
  <ignoredErrors>
    <ignoredError sqref="AH2:AH6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393</v>
      </c>
      <c r="C2" s="1" t="s">
        <v>394</v>
      </c>
      <c r="D2" s="1" t="s">
        <v>395</v>
      </c>
      <c r="E2" s="2"/>
      <c r="F2" s="3" t="s">
        <v>242</v>
      </c>
      <c r="G2" s="3" t="s">
        <v>243</v>
      </c>
      <c r="H2" s="3" t="s">
        <v>244</v>
      </c>
      <c r="I2" s="3" t="s">
        <v>245</v>
      </c>
      <c r="J2" s="4" t="s">
        <v>246</v>
      </c>
      <c r="K2" s="3" t="s">
        <v>247</v>
      </c>
      <c r="L2" s="4" t="s">
        <v>318</v>
      </c>
      <c r="M2" s="3" t="s">
        <v>317</v>
      </c>
      <c r="N2" s="3"/>
      <c r="O2" s="3" t="s">
        <v>248</v>
      </c>
      <c r="P2" s="3" t="s">
        <v>243</v>
      </c>
      <c r="Q2" s="3" t="s">
        <v>244</v>
      </c>
      <c r="R2" s="3" t="s">
        <v>245</v>
      </c>
      <c r="S2" s="4" t="s">
        <v>246</v>
      </c>
      <c r="T2" s="3" t="s">
        <v>247</v>
      </c>
      <c r="U2" s="4" t="s">
        <v>318</v>
      </c>
      <c r="V2" s="3" t="s">
        <v>317</v>
      </c>
      <c r="X2" s="5" t="s">
        <v>249</v>
      </c>
      <c r="Y2" s="5" t="s">
        <v>396</v>
      </c>
      <c r="Z2" s="6" t="s">
        <v>250</v>
      </c>
      <c r="AA2" s="6" t="s">
        <v>251</v>
      </c>
    </row>
    <row r="3" spans="2:33" ht="15" customHeight="1" x14ac:dyDescent="0.25">
      <c r="B3" s="7" t="s">
        <v>252</v>
      </c>
      <c r="C3" s="49">
        <f>AVERAGE(Nurse[MDS Census])</f>
        <v>71.850653594771231</v>
      </c>
      <c r="D3" s="8">
        <v>77.140845685707092</v>
      </c>
      <c r="E3" s="8"/>
      <c r="F3" s="5">
        <v>1</v>
      </c>
      <c r="G3" s="9">
        <v>69115.888888888876</v>
      </c>
      <c r="H3" s="10">
        <v>3.6672718204368535</v>
      </c>
      <c r="I3" s="9">
        <v>5</v>
      </c>
      <c r="J3" s="11">
        <v>0.69112838501518359</v>
      </c>
      <c r="K3" s="9">
        <v>3</v>
      </c>
      <c r="L3" s="30">
        <v>9.5793251673751564E-2</v>
      </c>
      <c r="M3" s="9">
        <v>6</v>
      </c>
      <c r="O3" t="s">
        <v>192</v>
      </c>
      <c r="P3" s="9">
        <v>633.73333333333335</v>
      </c>
      <c r="Q3" s="10">
        <v>6.0408624377586086</v>
      </c>
      <c r="R3" s="12">
        <v>1</v>
      </c>
      <c r="S3" s="11">
        <v>1.8757404095658883</v>
      </c>
      <c r="T3" s="12">
        <v>1</v>
      </c>
      <c r="U3" s="30">
        <v>9.682463009433584E-2</v>
      </c>
      <c r="V3" s="12">
        <v>24</v>
      </c>
      <c r="X3" s="13" t="s">
        <v>253</v>
      </c>
      <c r="Y3" s="9">
        <f>SUM(Nurse[Total Nurse Staff Hours])</f>
        <v>16758.529333333336</v>
      </c>
      <c r="Z3" s="14" t="s">
        <v>254</v>
      </c>
      <c r="AA3" s="10">
        <f>Category[[#This Row],[State Total]]/D9</f>
        <v>1.47265360376116E-2</v>
      </c>
    </row>
    <row r="4" spans="2:33" ht="15" customHeight="1" x14ac:dyDescent="0.25">
      <c r="B4" s="15" t="s">
        <v>244</v>
      </c>
      <c r="C4" s="16">
        <f>SUM(Nurse[Total Nurse Staff Hours])/SUM(Nurse[MDS Census])</f>
        <v>3.430016965110092</v>
      </c>
      <c r="D4" s="16">
        <v>3.6162767648550016</v>
      </c>
      <c r="E4" s="8"/>
      <c r="F4" s="5">
        <v>2</v>
      </c>
      <c r="G4" s="9">
        <v>129923.92222222219</v>
      </c>
      <c r="H4" s="10">
        <v>3.478915026597186</v>
      </c>
      <c r="I4" s="9">
        <v>7</v>
      </c>
      <c r="J4" s="11">
        <v>0.63723178256540391</v>
      </c>
      <c r="K4" s="9">
        <v>6</v>
      </c>
      <c r="L4" s="30">
        <v>0.12604617718952438</v>
      </c>
      <c r="M4" s="9">
        <v>2</v>
      </c>
      <c r="O4" t="s">
        <v>191</v>
      </c>
      <c r="P4" s="9">
        <v>16131.511111111107</v>
      </c>
      <c r="Q4" s="10">
        <v>3.6069247284128507</v>
      </c>
      <c r="R4" s="12">
        <v>34</v>
      </c>
      <c r="S4" s="11">
        <v>0.55170316068757097</v>
      </c>
      <c r="T4" s="12">
        <v>39</v>
      </c>
      <c r="U4" s="30">
        <v>5.0037531820096057E-2</v>
      </c>
      <c r="V4" s="12">
        <v>46</v>
      </c>
      <c r="X4" s="9" t="s">
        <v>255</v>
      </c>
      <c r="Y4" s="9">
        <f>SUM(Nurse[Total Direct Care Staff Hours])</f>
        <v>15634.907555555554</v>
      </c>
      <c r="Z4" s="14">
        <f>Category[[#This Row],[State Total]]/Y3</f>
        <v>0.93295224447035119</v>
      </c>
      <c r="AA4" s="10">
        <f>Category[[#This Row],[State Total]]/D9</f>
        <v>1.3739154849563253E-2</v>
      </c>
    </row>
    <row r="5" spans="2:33" ht="15" customHeight="1" x14ac:dyDescent="0.25">
      <c r="B5" s="17" t="s">
        <v>256</v>
      </c>
      <c r="C5" s="18">
        <f>SUM(Nurse[Total Direct Care Staff Hours])/SUM(Nurse[MDS Census])</f>
        <v>3.2000420261708427</v>
      </c>
      <c r="D5" s="18">
        <v>3.341917987105413</v>
      </c>
      <c r="E5" s="19"/>
      <c r="F5" s="5">
        <v>3</v>
      </c>
      <c r="G5" s="9">
        <v>125277.33333333326</v>
      </c>
      <c r="H5" s="10">
        <v>3.5524562064965219</v>
      </c>
      <c r="I5" s="9">
        <v>6</v>
      </c>
      <c r="J5" s="11">
        <v>0.67245584197194497</v>
      </c>
      <c r="K5" s="9">
        <v>5</v>
      </c>
      <c r="L5" s="30">
        <v>0.12712919180650573</v>
      </c>
      <c r="M5" s="9">
        <v>1</v>
      </c>
      <c r="O5" t="s">
        <v>194</v>
      </c>
      <c r="P5" s="9">
        <v>14363.788888888885</v>
      </c>
      <c r="Q5" s="10">
        <v>3.8190037447562974</v>
      </c>
      <c r="R5" s="12">
        <v>19</v>
      </c>
      <c r="S5" s="11">
        <v>0.36973406119245866</v>
      </c>
      <c r="T5" s="12">
        <v>48</v>
      </c>
      <c r="U5" s="30">
        <v>2.0994468864578082E-2</v>
      </c>
      <c r="V5" s="12">
        <v>50</v>
      </c>
      <c r="X5" s="13" t="s">
        <v>257</v>
      </c>
      <c r="Y5" s="9">
        <f>SUM(Nurse[Total RN Hours (w/ Admin, DON)])</f>
        <v>3061.8797777777777</v>
      </c>
      <c r="Z5" s="14">
        <f>Category[[#This Row],[State Total]]/Y3</f>
        <v>0.18270575638684389</v>
      </c>
      <c r="AA5" s="10">
        <f>Category[[#This Row],[State Total]]/D9</f>
        <v>2.6906229057099421E-3</v>
      </c>
      <c r="AB5" s="20"/>
      <c r="AC5" s="20"/>
      <c r="AF5" s="20"/>
      <c r="AG5" s="20"/>
    </row>
    <row r="6" spans="2:33" ht="15" customHeight="1" x14ac:dyDescent="0.25">
      <c r="B6" s="21" t="s">
        <v>258</v>
      </c>
      <c r="C6" s="18">
        <f>SUM(Nurse[Total RN Hours (w/ Admin, DON)])/SUM(Nurse[MDS Census])</f>
        <v>0.6266838440301461</v>
      </c>
      <c r="D6" s="18">
        <v>0.6053127868931506</v>
      </c>
      <c r="E6"/>
      <c r="F6" s="5">
        <v>4</v>
      </c>
      <c r="G6" s="9">
        <v>213135.8888888885</v>
      </c>
      <c r="H6" s="10">
        <v>3.7068517101504894</v>
      </c>
      <c r="I6" s="9">
        <v>4</v>
      </c>
      <c r="J6" s="11">
        <v>0.55803789966025963</v>
      </c>
      <c r="K6" s="9">
        <v>9</v>
      </c>
      <c r="L6" s="30">
        <v>0.10911916801909696</v>
      </c>
      <c r="M6" s="9">
        <v>4</v>
      </c>
      <c r="O6" t="s">
        <v>193</v>
      </c>
      <c r="P6" s="9">
        <v>10745.944444444447</v>
      </c>
      <c r="Q6" s="10">
        <v>3.8629575912359715</v>
      </c>
      <c r="R6" s="12">
        <v>17</v>
      </c>
      <c r="S6" s="11">
        <v>0.63364813598928815</v>
      </c>
      <c r="T6" s="12">
        <v>33</v>
      </c>
      <c r="U6" s="30">
        <v>9.0585542030926697E-2</v>
      </c>
      <c r="V6" s="12">
        <v>32</v>
      </c>
      <c r="X6" s="22" t="s">
        <v>259</v>
      </c>
      <c r="Y6" s="9">
        <f>SUM(Nurse[RN Hours (excl. Admin, DON)])</f>
        <v>2252.3451111111117</v>
      </c>
      <c r="Z6" s="14">
        <f>Category[[#This Row],[State Total]]/Y3</f>
        <v>0.13439992652762875</v>
      </c>
      <c r="AA6" s="10">
        <f>Category[[#This Row],[State Total]]/D9</f>
        <v>1.9792453614614759E-3</v>
      </c>
      <c r="AB6" s="20"/>
      <c r="AC6" s="20"/>
      <c r="AF6" s="20"/>
      <c r="AG6" s="20"/>
    </row>
    <row r="7" spans="2:33" ht="15" customHeight="1" thickBot="1" x14ac:dyDescent="0.3">
      <c r="B7" s="23" t="s">
        <v>260</v>
      </c>
      <c r="C7" s="18">
        <f>SUM(Nurse[RN Hours (excl. Admin, DON)])/SUM(Nurse[MDS Census])</f>
        <v>0.46099402809931656</v>
      </c>
      <c r="D7" s="18">
        <v>0.40828202400980046</v>
      </c>
      <c r="E7"/>
      <c r="F7" s="5">
        <v>5</v>
      </c>
      <c r="G7" s="9">
        <v>223314.35555555581</v>
      </c>
      <c r="H7" s="10">
        <v>3.4643764455208377</v>
      </c>
      <c r="I7" s="9">
        <v>8</v>
      </c>
      <c r="J7" s="11">
        <v>0.67870255392846079</v>
      </c>
      <c r="K7" s="9">
        <v>4</v>
      </c>
      <c r="L7" s="30">
        <v>9.3639223792473358E-2</v>
      </c>
      <c r="M7" s="9">
        <v>7</v>
      </c>
      <c r="O7" t="s">
        <v>195</v>
      </c>
      <c r="P7" s="9">
        <v>90543.855555555419</v>
      </c>
      <c r="Q7" s="10">
        <v>4.139123059703298</v>
      </c>
      <c r="R7" s="12">
        <v>7</v>
      </c>
      <c r="S7" s="11">
        <v>0.54285651385387712</v>
      </c>
      <c r="T7" s="12">
        <v>40</v>
      </c>
      <c r="U7" s="30">
        <v>4.2846744192113692E-2</v>
      </c>
      <c r="V7" s="12">
        <v>49</v>
      </c>
      <c r="X7" s="22" t="s">
        <v>261</v>
      </c>
      <c r="Y7" s="9">
        <f>SUM(Nurse[RN Admin Hours])</f>
        <v>506.41244444444425</v>
      </c>
      <c r="Z7" s="14">
        <f>Category[[#This Row],[State Total]]/Y3</f>
        <v>3.0218191248868785E-2</v>
      </c>
      <c r="AA7" s="10">
        <f>Category[[#This Row],[State Total]]/D9</f>
        <v>4.4500928241790564E-4</v>
      </c>
      <c r="AB7" s="20"/>
      <c r="AC7" s="20"/>
      <c r="AD7" s="20"/>
      <c r="AE7" s="20"/>
      <c r="AF7" s="20"/>
      <c r="AG7" s="20"/>
    </row>
    <row r="8" spans="2:33" ht="15" customHeight="1" thickTop="1" x14ac:dyDescent="0.25">
      <c r="B8" s="24" t="s">
        <v>262</v>
      </c>
      <c r="C8" s="25">
        <f>COUNTA(Nurse[Provider])</f>
        <v>68</v>
      </c>
      <c r="D8" s="25">
        <v>14752</v>
      </c>
      <c r="F8" s="5">
        <v>6</v>
      </c>
      <c r="G8" s="9">
        <v>136685.9333333332</v>
      </c>
      <c r="H8" s="10">
        <v>3.4116199317917255</v>
      </c>
      <c r="I8" s="9">
        <v>10</v>
      </c>
      <c r="J8" s="11">
        <v>0.34571454479506697</v>
      </c>
      <c r="K8" s="9">
        <v>10</v>
      </c>
      <c r="L8" s="30">
        <v>6.5849029186353242E-2</v>
      </c>
      <c r="M8" s="9">
        <v>9</v>
      </c>
      <c r="O8" t="s">
        <v>196</v>
      </c>
      <c r="P8" s="9">
        <v>14179.644444444439</v>
      </c>
      <c r="Q8" s="10">
        <v>3.608602864199701</v>
      </c>
      <c r="R8" s="12">
        <v>33</v>
      </c>
      <c r="S8" s="11">
        <v>0.84407096087662437</v>
      </c>
      <c r="T8" s="12">
        <v>11</v>
      </c>
      <c r="U8" s="30">
        <v>0.12009944446296228</v>
      </c>
      <c r="V8" s="12">
        <v>12</v>
      </c>
      <c r="X8" s="22" t="s">
        <v>263</v>
      </c>
      <c r="Y8" s="9">
        <f>SUM(Nurse[RN DON Hours])</f>
        <v>303.12222222222232</v>
      </c>
      <c r="Z8" s="14">
        <f>Category[[#This Row],[State Total]]/Y3</f>
        <v>1.8087638610346374E-2</v>
      </c>
      <c r="AA8" s="10">
        <f>Category[[#This Row],[State Total]]/D9</f>
        <v>2.6636826183056088E-4</v>
      </c>
      <c r="AB8" s="20"/>
      <c r="AC8" s="20"/>
      <c r="AD8" s="20"/>
      <c r="AE8" s="20"/>
      <c r="AF8" s="20"/>
      <c r="AG8" s="20"/>
    </row>
    <row r="9" spans="2:33" ht="15" customHeight="1" x14ac:dyDescent="0.25">
      <c r="B9" s="24" t="s">
        <v>264</v>
      </c>
      <c r="C9" s="25">
        <f>SUM(Nurse[MDS Census])</f>
        <v>4885.844444444444</v>
      </c>
      <c r="D9" s="25">
        <v>1137981.755555551</v>
      </c>
      <c r="F9" s="5">
        <v>7</v>
      </c>
      <c r="G9" s="9">
        <v>75220.511111111104</v>
      </c>
      <c r="H9" s="10">
        <v>3.4625035872307905</v>
      </c>
      <c r="I9" s="9">
        <v>9</v>
      </c>
      <c r="J9" s="11">
        <v>0.5754256167717845</v>
      </c>
      <c r="K9" s="9">
        <v>8</v>
      </c>
      <c r="L9" s="30">
        <v>0.10630393346411013</v>
      </c>
      <c r="M9" s="9">
        <v>5</v>
      </c>
      <c r="O9" t="s">
        <v>197</v>
      </c>
      <c r="P9" s="9">
        <v>18939.155555555557</v>
      </c>
      <c r="Q9" s="10">
        <v>3.5327644550619404</v>
      </c>
      <c r="R9" s="12">
        <v>40</v>
      </c>
      <c r="S9" s="11">
        <v>0.65219798606531798</v>
      </c>
      <c r="T9" s="12">
        <v>28</v>
      </c>
      <c r="U9" s="30">
        <v>6.2207938320487134E-2</v>
      </c>
      <c r="V9" s="12">
        <v>43</v>
      </c>
      <c r="X9" s="13" t="s">
        <v>265</v>
      </c>
      <c r="Y9" s="9">
        <f>SUM(Nurse[Total LPN Hours (w/ Admin)])</f>
        <v>3216.5420000000008</v>
      </c>
      <c r="Z9" s="14">
        <f>Category[[#This Row],[State Total]]/Y3</f>
        <v>0.19193462242550005</v>
      </c>
      <c r="AA9" s="10">
        <f>Category[[#This Row],[State Total]]/D9</f>
        <v>2.8265321340145018E-3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199</v>
      </c>
      <c r="P10" s="9">
        <v>1995.3555555555556</v>
      </c>
      <c r="Q10" s="10">
        <v>3.6311877025537078</v>
      </c>
      <c r="R10" s="12">
        <v>29</v>
      </c>
      <c r="S10" s="11">
        <v>1.0242601151563075</v>
      </c>
      <c r="T10" s="12">
        <v>6</v>
      </c>
      <c r="U10" s="30">
        <v>2.0791633501174179E-2</v>
      </c>
      <c r="V10" s="12">
        <v>51</v>
      </c>
      <c r="X10" s="22" t="s">
        <v>266</v>
      </c>
      <c r="Y10" s="9">
        <f>SUM(Nurse[LPN Hours (excl. Admin)])</f>
        <v>2902.4548888888894</v>
      </c>
      <c r="Z10" s="14">
        <f>Category[[#This Row],[State Total]]/Y3</f>
        <v>0.17319269675506663</v>
      </c>
      <c r="AA10" s="10">
        <f>Category[[#This Row],[State Total]]/D9</f>
        <v>2.5505284902146261E-3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198</v>
      </c>
      <c r="P11" s="9">
        <v>3466.344444444444</v>
      </c>
      <c r="Q11" s="10">
        <v>4.0400154822082825</v>
      </c>
      <c r="R11" s="12">
        <v>12</v>
      </c>
      <c r="S11" s="11">
        <v>0.93927759310961634</v>
      </c>
      <c r="T11" s="12">
        <v>8</v>
      </c>
      <c r="U11" s="30">
        <v>9.6508608476128244E-2</v>
      </c>
      <c r="V11" s="12">
        <v>26</v>
      </c>
      <c r="X11" s="22" t="s">
        <v>267</v>
      </c>
      <c r="Y11" s="9">
        <f>SUM(Nurse[LPN Admin Hours])</f>
        <v>314.08711111111108</v>
      </c>
      <c r="Z11" s="14">
        <f>Category[[#This Row],[State Total]]/Y3</f>
        <v>1.8741925670433396E-2</v>
      </c>
      <c r="AA11" s="10">
        <f>Category[[#This Row],[State Total]]/D9</f>
        <v>2.7600364379987532E-4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200</v>
      </c>
      <c r="P12" s="9">
        <v>66243.377777777816</v>
      </c>
      <c r="Q12" s="10">
        <v>4.0475484157410087</v>
      </c>
      <c r="R12" s="12">
        <v>10</v>
      </c>
      <c r="S12" s="11">
        <v>0.64545731195940048</v>
      </c>
      <c r="T12" s="12">
        <v>30</v>
      </c>
      <c r="U12" s="30">
        <v>0.11186683571267629</v>
      </c>
      <c r="V12" s="12">
        <v>16</v>
      </c>
      <c r="X12" s="13" t="s">
        <v>268</v>
      </c>
      <c r="Y12" s="9">
        <f>SUM(Nurse[Total CNA, NA TR, Med Aide/Tech Hours])</f>
        <v>10480.107555555562</v>
      </c>
      <c r="Z12" s="14">
        <f>Category[[#This Row],[State Total]]/Y3</f>
        <v>0.62535962118765631</v>
      </c>
      <c r="AA12" s="10">
        <f>Category[[#This Row],[State Total]]/D9</f>
        <v>9.2093809978871597E-3</v>
      </c>
      <c r="AB12" s="20"/>
      <c r="AC12" s="20"/>
      <c r="AD12" s="20"/>
      <c r="AE12" s="20"/>
      <c r="AF12" s="20"/>
      <c r="AG12" s="20"/>
    </row>
    <row r="13" spans="2:33" ht="15" customHeight="1" x14ac:dyDescent="0.25">
      <c r="I13" s="9"/>
      <c r="J13" s="9"/>
      <c r="K13" s="9"/>
      <c r="L13" s="9"/>
      <c r="M13" s="9"/>
      <c r="O13" t="s">
        <v>201</v>
      </c>
      <c r="P13" s="9">
        <v>26792.522222222229</v>
      </c>
      <c r="Q13" s="10">
        <v>3.3340848130510681</v>
      </c>
      <c r="R13" s="12">
        <v>47</v>
      </c>
      <c r="S13" s="11">
        <v>0.40397606794930702</v>
      </c>
      <c r="T13" s="12">
        <v>46</v>
      </c>
      <c r="U13" s="30">
        <v>0.10382108270128565</v>
      </c>
      <c r="V13" s="12">
        <v>22</v>
      </c>
      <c r="X13" s="22" t="s">
        <v>269</v>
      </c>
      <c r="Y13" s="9">
        <f>SUM(Nurse[CNA Hours])</f>
        <v>8592.6221111111117</v>
      </c>
      <c r="Z13" s="14">
        <f>Category[[#This Row],[State Total]]/Y3</f>
        <v>0.51273127493473236</v>
      </c>
      <c r="AA13" s="10">
        <f>Category[[#This Row],[State Total]]/D9</f>
        <v>7.5507555979368772E-3</v>
      </c>
      <c r="AB13" s="20"/>
      <c r="AC13" s="20"/>
      <c r="AD13" s="20"/>
      <c r="AE13" s="20"/>
      <c r="AF13" s="20"/>
      <c r="AG13" s="20"/>
    </row>
    <row r="14" spans="2:33" ht="15" customHeight="1" x14ac:dyDescent="0.25">
      <c r="G14" s="10"/>
      <c r="I14" s="9"/>
      <c r="J14" s="9"/>
      <c r="K14" s="9"/>
      <c r="L14" s="9"/>
      <c r="M14" s="9"/>
      <c r="O14" t="s">
        <v>202</v>
      </c>
      <c r="P14" s="9">
        <v>3182.6222222222227</v>
      </c>
      <c r="Q14" s="10">
        <v>4.4477925609909361</v>
      </c>
      <c r="R14" s="12">
        <v>4</v>
      </c>
      <c r="S14" s="11">
        <v>1.4693429247720258</v>
      </c>
      <c r="T14" s="12">
        <v>2</v>
      </c>
      <c r="U14" s="30">
        <v>4.4632540782262482E-2</v>
      </c>
      <c r="V14" s="12">
        <v>48</v>
      </c>
      <c r="X14" s="22" t="s">
        <v>270</v>
      </c>
      <c r="Y14" s="9">
        <f>SUM(Nurse[NA TR Hours])</f>
        <v>1034.4191111111111</v>
      </c>
      <c r="Z14" s="14">
        <f>Category[[#This Row],[State Total]]/Y3</f>
        <v>6.1724933646391818E-2</v>
      </c>
      <c r="AA14" s="10">
        <f>Category[[#This Row],[State Total]]/D9</f>
        <v>9.0899445976277385E-4</v>
      </c>
    </row>
    <row r="15" spans="2:33" ht="15" customHeight="1" x14ac:dyDescent="0.25">
      <c r="I15" s="9"/>
      <c r="J15" s="9"/>
      <c r="K15" s="9"/>
      <c r="L15" s="9"/>
      <c r="M15" s="9"/>
      <c r="O15" t="s">
        <v>206</v>
      </c>
      <c r="P15" s="9">
        <v>19943.144444444424</v>
      </c>
      <c r="Q15" s="10">
        <v>3.6351922214428489</v>
      </c>
      <c r="R15" s="12">
        <v>28</v>
      </c>
      <c r="S15" s="11">
        <v>0.69859209764647734</v>
      </c>
      <c r="T15" s="12">
        <v>23</v>
      </c>
      <c r="U15" s="30">
        <v>0.11811421029817698</v>
      </c>
      <c r="V15" s="12">
        <v>13</v>
      </c>
      <c r="X15" s="26" t="s">
        <v>271</v>
      </c>
      <c r="Y15" s="27">
        <f>SUM(Nurse[Med Aide/Tech Hours])</f>
        <v>853.06633333333355</v>
      </c>
      <c r="Z15" s="14">
        <f>Category[[#This Row],[State Total]]/Y3</f>
        <v>5.0903412606531827E-2</v>
      </c>
      <c r="AA15" s="10">
        <f>Category[[#This Row],[State Total]]/D9</f>
        <v>7.4963094018750352E-4</v>
      </c>
    </row>
    <row r="16" spans="2:33" ht="15" customHeight="1" x14ac:dyDescent="0.25">
      <c r="I16" s="9"/>
      <c r="J16" s="9"/>
      <c r="K16" s="9"/>
      <c r="L16" s="9"/>
      <c r="M16" s="9"/>
      <c r="O16" t="s">
        <v>203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204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205</v>
      </c>
      <c r="P18" s="9">
        <v>33971.28888888895</v>
      </c>
      <c r="Q18" s="10">
        <v>3.4103972406764318</v>
      </c>
      <c r="R18" s="12">
        <v>45</v>
      </c>
      <c r="S18" s="11">
        <v>0.56801137300256033</v>
      </c>
      <c r="T18" s="12">
        <v>37</v>
      </c>
      <c r="U18" s="30">
        <v>9.4044956305848859E-2</v>
      </c>
      <c r="V18" s="12">
        <v>29</v>
      </c>
      <c r="X18" s="5" t="s">
        <v>272</v>
      </c>
      <c r="Y18" s="5" t="s">
        <v>396</v>
      </c>
    </row>
    <row r="19" spans="9:27" ht="15" customHeight="1" x14ac:dyDescent="0.25">
      <c r="O19" t="s">
        <v>207</v>
      </c>
      <c r="P19" s="9">
        <v>14539.022222222233</v>
      </c>
      <c r="Q19" s="10">
        <v>3.7830361127754224</v>
      </c>
      <c r="R19" s="12">
        <v>22</v>
      </c>
      <c r="S19" s="11">
        <v>0.66929399195421835</v>
      </c>
      <c r="T19" s="12">
        <v>26</v>
      </c>
      <c r="U19" s="30">
        <v>0.10640719510586769</v>
      </c>
      <c r="V19" s="12">
        <v>20</v>
      </c>
      <c r="X19" s="5" t="s">
        <v>273</v>
      </c>
      <c r="Y19" s="9">
        <f>SUM(Nurse[RN Hours Contract (excl. Admin, DON)])</f>
        <v>484.27599999999995</v>
      </c>
    </row>
    <row r="20" spans="9:27" ht="15" customHeight="1" x14ac:dyDescent="0.25">
      <c r="O20" t="s">
        <v>208</v>
      </c>
      <c r="P20" s="9">
        <v>19903.311111111125</v>
      </c>
      <c r="Q20" s="10">
        <v>3.6214136062229723</v>
      </c>
      <c r="R20" s="12">
        <v>31</v>
      </c>
      <c r="S20" s="11">
        <v>0.63213508305150701</v>
      </c>
      <c r="T20" s="12">
        <v>34</v>
      </c>
      <c r="U20" s="30">
        <v>0.1026357196584672</v>
      </c>
      <c r="V20" s="12">
        <v>23</v>
      </c>
      <c r="X20" s="5" t="s">
        <v>274</v>
      </c>
      <c r="Y20" s="9">
        <f>SUM(Nurse[RN Admin Hours Contract])</f>
        <v>24.302777777777781</v>
      </c>
      <c r="AA20" s="9"/>
    </row>
    <row r="21" spans="9:27" ht="15" customHeight="1" x14ac:dyDescent="0.25">
      <c r="O21" t="s">
        <v>209</v>
      </c>
      <c r="P21" s="9">
        <v>21850.977777777804</v>
      </c>
      <c r="Q21" s="10">
        <v>3.3855345807052606</v>
      </c>
      <c r="R21" s="12">
        <v>46</v>
      </c>
      <c r="S21" s="11">
        <v>0.23443491468472266</v>
      </c>
      <c r="T21" s="12">
        <v>51</v>
      </c>
      <c r="U21" s="30">
        <v>7.876193237857794E-2</v>
      </c>
      <c r="V21" s="12">
        <v>38</v>
      </c>
      <c r="X21" s="5" t="s">
        <v>275</v>
      </c>
      <c r="Y21" s="9">
        <f>SUM(Nurse[RN DON Hours Contract])</f>
        <v>34.17688888888889</v>
      </c>
    </row>
    <row r="22" spans="9:27" ht="15" customHeight="1" x14ac:dyDescent="0.25">
      <c r="O22" t="s">
        <v>212</v>
      </c>
      <c r="P22" s="9">
        <v>31441.377777777765</v>
      </c>
      <c r="Q22" s="10">
        <v>3.612648449106699</v>
      </c>
      <c r="R22" s="12">
        <v>32</v>
      </c>
      <c r="S22" s="11">
        <v>0.64042077248523221</v>
      </c>
      <c r="T22" s="12">
        <v>31</v>
      </c>
      <c r="U22" s="30">
        <v>9.1118562469651498E-2</v>
      </c>
      <c r="V22" s="12">
        <v>30</v>
      </c>
      <c r="X22" s="5" t="s">
        <v>276</v>
      </c>
      <c r="Y22" s="9">
        <f>SUM(Nurse[LPN Hours Contract (excl. Admin)])</f>
        <v>405.81411111111112</v>
      </c>
    </row>
    <row r="23" spans="9:27" ht="15" customHeight="1" x14ac:dyDescent="0.25">
      <c r="O23" t="s">
        <v>211</v>
      </c>
      <c r="P23" s="9">
        <v>21280.533333333344</v>
      </c>
      <c r="Q23" s="10">
        <v>3.7019066773597968</v>
      </c>
      <c r="R23" s="12">
        <v>23</v>
      </c>
      <c r="S23" s="11">
        <v>0.75533815986232589</v>
      </c>
      <c r="T23" s="12">
        <v>16</v>
      </c>
      <c r="U23" s="30">
        <v>0.13465961777276614</v>
      </c>
      <c r="V23" s="12">
        <v>7</v>
      </c>
      <c r="X23" s="5" t="s">
        <v>277</v>
      </c>
      <c r="Y23" s="9">
        <f>SUM(Nurse[LPN Admin Hours Contract])</f>
        <v>1.3333333333333333</v>
      </c>
    </row>
    <row r="24" spans="9:27" ht="15" customHeight="1" x14ac:dyDescent="0.25">
      <c r="O24" t="s">
        <v>210</v>
      </c>
      <c r="P24" s="9">
        <v>4669.8666666666668</v>
      </c>
      <c r="Q24" s="10">
        <v>4.3362414344449514</v>
      </c>
      <c r="R24" s="12">
        <v>5</v>
      </c>
      <c r="S24" s="11">
        <v>1.0474073968326478</v>
      </c>
      <c r="T24" s="12">
        <v>4</v>
      </c>
      <c r="U24" s="30">
        <v>0.1764471116960461</v>
      </c>
      <c r="V24" s="12">
        <v>2</v>
      </c>
      <c r="X24" s="5" t="s">
        <v>278</v>
      </c>
      <c r="Y24" s="9">
        <f>SUM(Nurse[CNA Hours Contract])</f>
        <v>1088.8181111111112</v>
      </c>
    </row>
    <row r="25" spans="9:27" ht="15" customHeight="1" x14ac:dyDescent="0.25">
      <c r="O25" t="s">
        <v>213</v>
      </c>
      <c r="P25" s="9">
        <v>31828.177777777779</v>
      </c>
      <c r="Q25" s="10">
        <v>3.7844598008193975</v>
      </c>
      <c r="R25" s="12">
        <v>21</v>
      </c>
      <c r="S25" s="11">
        <v>0.6969405690834396</v>
      </c>
      <c r="T25" s="12">
        <v>24</v>
      </c>
      <c r="U25" s="30">
        <v>8.3478585199017852E-2</v>
      </c>
      <c r="V25" s="12">
        <v>35</v>
      </c>
      <c r="X25" s="5" t="s">
        <v>279</v>
      </c>
      <c r="Y25" s="9">
        <f>SUM(Nurse[NA TR Hours Contract])</f>
        <v>0</v>
      </c>
    </row>
    <row r="26" spans="9:27" ht="15" customHeight="1" x14ac:dyDescent="0.25">
      <c r="O26" t="s">
        <v>214</v>
      </c>
      <c r="P26" s="9">
        <v>19703.922222222227</v>
      </c>
      <c r="Q26" s="10">
        <v>4.1595973672472448</v>
      </c>
      <c r="R26" s="12">
        <v>6</v>
      </c>
      <c r="S26" s="11">
        <v>1.0329733392054474</v>
      </c>
      <c r="T26" s="12">
        <v>5</v>
      </c>
      <c r="U26" s="30">
        <v>6.6358337756642433E-2</v>
      </c>
      <c r="V26" s="12">
        <v>41</v>
      </c>
      <c r="X26" s="5" t="s">
        <v>280</v>
      </c>
      <c r="Y26" s="9">
        <f>SUM(Nurse[Med Aide/Tech Hours Contract])</f>
        <v>7.025555555555556</v>
      </c>
    </row>
    <row r="27" spans="9:27" ht="15" customHeight="1" x14ac:dyDescent="0.25">
      <c r="O27" t="s">
        <v>216</v>
      </c>
      <c r="P27" s="9">
        <v>31408.444444444438</v>
      </c>
      <c r="Q27" s="10">
        <v>3.0728472986741018</v>
      </c>
      <c r="R27" s="12">
        <v>50</v>
      </c>
      <c r="S27" s="11">
        <v>0.40359808402552727</v>
      </c>
      <c r="T27" s="12">
        <v>47</v>
      </c>
      <c r="U27" s="30">
        <v>9.531767465274292E-2</v>
      </c>
      <c r="V27" s="12">
        <v>28</v>
      </c>
      <c r="X27" s="5" t="s">
        <v>281</v>
      </c>
      <c r="Y27" s="9">
        <f>SUM(Nurse[Total Contract Hours])</f>
        <v>2045.7467777777774</v>
      </c>
    </row>
    <row r="28" spans="9:27" ht="15" customHeight="1" x14ac:dyDescent="0.25">
      <c r="O28" t="s">
        <v>215</v>
      </c>
      <c r="P28" s="9">
        <v>13539.144444444451</v>
      </c>
      <c r="Q28" s="10">
        <v>3.8714198008572667</v>
      </c>
      <c r="R28" s="12">
        <v>16</v>
      </c>
      <c r="S28" s="11">
        <v>0.53560995565943359</v>
      </c>
      <c r="T28" s="12">
        <v>41</v>
      </c>
      <c r="U28" s="30">
        <v>0.10681777824095051</v>
      </c>
      <c r="V28" s="12">
        <v>18</v>
      </c>
      <c r="X28" s="5" t="s">
        <v>282</v>
      </c>
      <c r="Y28" s="9">
        <f>SUM(Nurse[Total Nurse Staff Hours])</f>
        <v>16758.529333333336</v>
      </c>
    </row>
    <row r="29" spans="9:27" ht="15" customHeight="1" x14ac:dyDescent="0.25">
      <c r="O29" t="s">
        <v>217</v>
      </c>
      <c r="P29" s="9">
        <v>3092.2666666666673</v>
      </c>
      <c r="Q29" s="10">
        <v>3.7017095693917428</v>
      </c>
      <c r="R29" s="12">
        <v>24</v>
      </c>
      <c r="S29" s="11">
        <v>0.83524200155225914</v>
      </c>
      <c r="T29" s="12">
        <v>14</v>
      </c>
      <c r="U29" s="30">
        <v>0.15404402121381064</v>
      </c>
      <c r="V29" s="12">
        <v>3</v>
      </c>
      <c r="X29" s="5" t="s">
        <v>283</v>
      </c>
      <c r="Y29" s="28">
        <f>Y27/Y28</f>
        <v>0.12207197523643744</v>
      </c>
    </row>
    <row r="30" spans="9:27" ht="15" customHeight="1" x14ac:dyDescent="0.25">
      <c r="O30" t="s">
        <v>224</v>
      </c>
      <c r="P30" s="9">
        <v>31580.033333333373</v>
      </c>
      <c r="Q30" s="10">
        <v>3.4683107716092008</v>
      </c>
      <c r="R30" s="12">
        <v>41</v>
      </c>
      <c r="S30" s="11">
        <v>0.50992706361931184</v>
      </c>
      <c r="T30" s="12">
        <v>44</v>
      </c>
      <c r="U30" s="30">
        <v>0.15179285834331796</v>
      </c>
      <c r="V30" s="12">
        <v>4</v>
      </c>
    </row>
    <row r="31" spans="9:27" ht="15" customHeight="1" x14ac:dyDescent="0.25">
      <c r="O31" t="s">
        <v>225</v>
      </c>
      <c r="P31" s="9">
        <v>4496.5</v>
      </c>
      <c r="Q31" s="10">
        <v>4.4839297725391347</v>
      </c>
      <c r="R31" s="12">
        <v>3</v>
      </c>
      <c r="S31" s="11">
        <v>0.84335767325203514</v>
      </c>
      <c r="T31" s="12">
        <v>12</v>
      </c>
      <c r="U31" s="30">
        <v>0.1363681678426896</v>
      </c>
      <c r="V31" s="12">
        <v>6</v>
      </c>
      <c r="Y31" s="9"/>
    </row>
    <row r="32" spans="9:27" ht="15" customHeight="1" x14ac:dyDescent="0.25">
      <c r="O32" t="s">
        <v>218</v>
      </c>
      <c r="P32" s="9">
        <v>9329.8999999999942</v>
      </c>
      <c r="Q32" s="10">
        <v>3.9056288086927231</v>
      </c>
      <c r="R32" s="12">
        <v>15</v>
      </c>
      <c r="S32" s="11">
        <v>0.7443185528962446</v>
      </c>
      <c r="T32" s="12">
        <v>18</v>
      </c>
      <c r="U32" s="30">
        <v>0.11174944138799575</v>
      </c>
      <c r="V32" s="12">
        <v>17</v>
      </c>
    </row>
    <row r="33" spans="15:27" ht="15" customHeight="1" x14ac:dyDescent="0.25">
      <c r="O33" t="s">
        <v>220</v>
      </c>
      <c r="P33" s="9">
        <v>5365.7111111111117</v>
      </c>
      <c r="Q33" s="10">
        <v>3.8162251042628679</v>
      </c>
      <c r="R33" s="12">
        <v>20</v>
      </c>
      <c r="S33" s="11">
        <v>0.73197927581308475</v>
      </c>
      <c r="T33" s="12">
        <v>20</v>
      </c>
      <c r="U33" s="30">
        <v>8.9797522397923935E-2</v>
      </c>
      <c r="V33" s="12">
        <v>33</v>
      </c>
      <c r="X33" s="5" t="s">
        <v>249</v>
      </c>
      <c r="Y33" s="6" t="s">
        <v>251</v>
      </c>
    </row>
    <row r="34" spans="15:27" ht="15" customHeight="1" x14ac:dyDescent="0.25">
      <c r="O34" t="s">
        <v>221</v>
      </c>
      <c r="P34" s="9">
        <v>37460.744444444455</v>
      </c>
      <c r="Q34" s="10">
        <v>3.6413362995989567</v>
      </c>
      <c r="R34" s="12">
        <v>27</v>
      </c>
      <c r="S34" s="11">
        <v>0.66883166289333307</v>
      </c>
      <c r="T34" s="12">
        <v>27</v>
      </c>
      <c r="U34" s="30">
        <v>0.12463542513544852</v>
      </c>
      <c r="V34" s="12">
        <v>10</v>
      </c>
      <c r="X34" s="50" t="s">
        <v>284</v>
      </c>
      <c r="Y34" s="10">
        <f>SUM(Nurse[Total Nurse Staff Hours])/SUM(Nurse[MDS Census])</f>
        <v>3.430016965110092</v>
      </c>
    </row>
    <row r="35" spans="15:27" ht="15" customHeight="1" x14ac:dyDescent="0.25">
      <c r="O35" t="s">
        <v>222</v>
      </c>
      <c r="P35" s="9">
        <v>4885.844444444444</v>
      </c>
      <c r="Q35" s="10">
        <v>3.430016965110092</v>
      </c>
      <c r="R35" s="12">
        <v>43</v>
      </c>
      <c r="S35" s="11">
        <v>0.6266838440301461</v>
      </c>
      <c r="T35" s="12">
        <v>35</v>
      </c>
      <c r="U35" s="30">
        <v>0.12207197523643744</v>
      </c>
      <c r="V35" s="12">
        <v>11</v>
      </c>
      <c r="X35" s="9" t="s">
        <v>285</v>
      </c>
      <c r="Y35" s="18">
        <f>SUM(Nurse[Total RN Hours (w/ Admin, DON)])/SUM(Nurse[MDS Census])</f>
        <v>0.6266838440301461</v>
      </c>
    </row>
    <row r="36" spans="15:27" ht="15" customHeight="1" x14ac:dyDescent="0.25">
      <c r="O36" t="s">
        <v>219</v>
      </c>
      <c r="P36" s="9">
        <v>4987.2666666666664</v>
      </c>
      <c r="Q36" s="10">
        <v>3.9056977770054404</v>
      </c>
      <c r="R36" s="12">
        <v>14</v>
      </c>
      <c r="S36" s="11">
        <v>0.7421679209720754</v>
      </c>
      <c r="T36" s="12">
        <v>19</v>
      </c>
      <c r="U36" s="30">
        <v>7.9975097885413154E-2</v>
      </c>
      <c r="V36" s="12">
        <v>37</v>
      </c>
      <c r="X36" s="9" t="s">
        <v>286</v>
      </c>
      <c r="Y36" s="18">
        <f>SUM(Nurse[Total LPN Hours (w/ Admin)])/SUM(Nurse[MDS Census])</f>
        <v>0.65833901111146509</v>
      </c>
    </row>
    <row r="37" spans="15:27" ht="15" customHeight="1" x14ac:dyDescent="0.25">
      <c r="O37" t="s">
        <v>223</v>
      </c>
      <c r="P37" s="9">
        <v>92388.255555555588</v>
      </c>
      <c r="Q37" s="10">
        <v>3.4130274230382516</v>
      </c>
      <c r="R37" s="12">
        <v>44</v>
      </c>
      <c r="S37" s="11">
        <v>0.62277743936428642</v>
      </c>
      <c r="T37" s="12">
        <v>36</v>
      </c>
      <c r="U37" s="30">
        <v>0.12676177749909556</v>
      </c>
      <c r="V37" s="12">
        <v>8</v>
      </c>
      <c r="X37" s="9" t="s">
        <v>287</v>
      </c>
      <c r="Y37" s="18">
        <f>SUM(Nurse[Total CNA, NA TR, Med Aide/Tech Hours])/SUM(Nurse[MDS Census])</f>
        <v>2.1449941099684819</v>
      </c>
      <c r="AA37" s="10"/>
    </row>
    <row r="38" spans="15:27" ht="15" customHeight="1" x14ac:dyDescent="0.25">
      <c r="O38" t="s">
        <v>226</v>
      </c>
      <c r="P38" s="9">
        <v>63300.822222222116</v>
      </c>
      <c r="Q38" s="10">
        <v>3.4499657561056791</v>
      </c>
      <c r="R38" s="12">
        <v>42</v>
      </c>
      <c r="S38" s="11">
        <v>0.56644055527451564</v>
      </c>
      <c r="T38" s="12">
        <v>38</v>
      </c>
      <c r="U38" s="30">
        <v>0.11426020867290131</v>
      </c>
      <c r="V38" s="12">
        <v>14</v>
      </c>
    </row>
    <row r="39" spans="15:27" ht="15" customHeight="1" x14ac:dyDescent="0.25">
      <c r="O39" t="s">
        <v>227</v>
      </c>
      <c r="P39" s="9">
        <v>15008.399999999994</v>
      </c>
      <c r="Q39" s="10">
        <v>3.6774995113847346</v>
      </c>
      <c r="R39" s="12">
        <v>25</v>
      </c>
      <c r="S39" s="11">
        <v>0.34457592637012174</v>
      </c>
      <c r="T39" s="12">
        <v>50</v>
      </c>
      <c r="U39" s="30">
        <v>5.8758763905221979E-2</v>
      </c>
      <c r="V39" s="12">
        <v>44</v>
      </c>
    </row>
    <row r="40" spans="15:27" ht="15" customHeight="1" x14ac:dyDescent="0.25">
      <c r="O40" t="s">
        <v>228</v>
      </c>
      <c r="P40" s="9">
        <v>6114.1222222222214</v>
      </c>
      <c r="Q40" s="10">
        <v>4.8794973931026719</v>
      </c>
      <c r="R40" s="12">
        <v>2</v>
      </c>
      <c r="S40" s="11">
        <v>0.70236496199145571</v>
      </c>
      <c r="T40" s="12">
        <v>22</v>
      </c>
      <c r="U40" s="30">
        <v>0.12607208269299203</v>
      </c>
      <c r="V40" s="12">
        <v>9</v>
      </c>
    </row>
    <row r="41" spans="15:27" ht="15" customHeight="1" x14ac:dyDescent="0.25">
      <c r="O41" t="s">
        <v>229</v>
      </c>
      <c r="P41" s="9">
        <v>64129.100000000064</v>
      </c>
      <c r="Q41" s="10">
        <v>3.5513666269377713</v>
      </c>
      <c r="R41" s="12">
        <v>39</v>
      </c>
      <c r="S41" s="11">
        <v>0.69262959665216972</v>
      </c>
      <c r="T41" s="12">
        <v>25</v>
      </c>
      <c r="U41" s="30">
        <v>0.14341731835489568</v>
      </c>
      <c r="V41" s="12">
        <v>5</v>
      </c>
    </row>
    <row r="42" spans="15:27" ht="15" customHeight="1" x14ac:dyDescent="0.25">
      <c r="O42" t="s">
        <v>230</v>
      </c>
      <c r="P42" s="9">
        <v>6509.5222222222219</v>
      </c>
      <c r="Q42" s="10">
        <v>3.5910978276268777</v>
      </c>
      <c r="R42" s="12">
        <v>35</v>
      </c>
      <c r="S42" s="11">
        <v>0.75295208557719706</v>
      </c>
      <c r="T42" s="12">
        <v>17</v>
      </c>
      <c r="U42" s="30">
        <v>9.0587839608705881E-2</v>
      </c>
      <c r="V42" s="12">
        <v>31</v>
      </c>
    </row>
    <row r="43" spans="15:27" ht="15" customHeight="1" x14ac:dyDescent="0.25">
      <c r="O43" t="s">
        <v>231</v>
      </c>
      <c r="P43" s="9">
        <v>15186.211111111117</v>
      </c>
      <c r="Q43" s="10">
        <v>3.6276710817342326</v>
      </c>
      <c r="R43" s="12">
        <v>30</v>
      </c>
      <c r="S43" s="11">
        <v>0.52269220835567909</v>
      </c>
      <c r="T43" s="12">
        <v>43</v>
      </c>
      <c r="U43" s="30">
        <v>9.6755928483920478E-2</v>
      </c>
      <c r="V43" s="12">
        <v>25</v>
      </c>
    </row>
    <row r="44" spans="15:27" ht="15" customHeight="1" x14ac:dyDescent="0.25">
      <c r="O44" t="s">
        <v>232</v>
      </c>
      <c r="P44" s="9">
        <v>4648.6333333333323</v>
      </c>
      <c r="Q44" s="10">
        <v>3.5707482724910817</v>
      </c>
      <c r="R44" s="12">
        <v>38</v>
      </c>
      <c r="S44" s="11">
        <v>0.84182213649411886</v>
      </c>
      <c r="T44" s="12">
        <v>13</v>
      </c>
      <c r="U44" s="30">
        <v>6.5365935682119805E-2</v>
      </c>
      <c r="V44" s="12">
        <v>42</v>
      </c>
    </row>
    <row r="45" spans="15:27" ht="15" customHeight="1" x14ac:dyDescent="0.25">
      <c r="O45" t="s">
        <v>233</v>
      </c>
      <c r="P45" s="9">
        <v>23759.777777777777</v>
      </c>
      <c r="Q45" s="10">
        <v>3.5906221953067243</v>
      </c>
      <c r="R45" s="12">
        <v>36</v>
      </c>
      <c r="S45" s="11">
        <v>0.52958315640812159</v>
      </c>
      <c r="T45" s="12">
        <v>42</v>
      </c>
      <c r="U45" s="30">
        <v>0.10641439767292675</v>
      </c>
      <c r="V45" s="12">
        <v>19</v>
      </c>
    </row>
    <row r="46" spans="15:27" ht="15" customHeight="1" x14ac:dyDescent="0.25">
      <c r="O46" t="s">
        <v>234</v>
      </c>
      <c r="P46" s="9">
        <v>80576.922222222172</v>
      </c>
      <c r="Q46" s="10">
        <v>3.2954340993416555</v>
      </c>
      <c r="R46" s="12">
        <v>49</v>
      </c>
      <c r="S46" s="11">
        <v>0.35478505770124719</v>
      </c>
      <c r="T46" s="12">
        <v>49</v>
      </c>
      <c r="U46" s="30">
        <v>6.9443172093357111E-2</v>
      </c>
      <c r="V46" s="12">
        <v>40</v>
      </c>
    </row>
    <row r="47" spans="15:27" ht="15" customHeight="1" x14ac:dyDescent="0.25">
      <c r="O47" t="s">
        <v>235</v>
      </c>
      <c r="P47" s="9">
        <v>5266.666666666667</v>
      </c>
      <c r="Q47" s="10">
        <v>3.9413782067510534</v>
      </c>
      <c r="R47" s="12">
        <v>13</v>
      </c>
      <c r="S47" s="11">
        <v>1.1104552742616027</v>
      </c>
      <c r="T47" s="12">
        <v>3</v>
      </c>
      <c r="U47" s="30">
        <v>0.11206664857915286</v>
      </c>
      <c r="V47" s="12">
        <v>15</v>
      </c>
    </row>
    <row r="48" spans="15:27" ht="15" customHeight="1" x14ac:dyDescent="0.25">
      <c r="O48" t="s">
        <v>237</v>
      </c>
      <c r="P48" s="9">
        <v>25625.711111111112</v>
      </c>
      <c r="Q48" s="10">
        <v>3.3270070380702683</v>
      </c>
      <c r="R48" s="12">
        <v>48</v>
      </c>
      <c r="S48" s="11">
        <v>0.50090903060034342</v>
      </c>
      <c r="T48" s="12">
        <v>45</v>
      </c>
      <c r="U48" s="30">
        <v>0.10524352854397334</v>
      </c>
      <c r="V48" s="12">
        <v>21</v>
      </c>
    </row>
    <row r="49" spans="15:22" ht="15" customHeight="1" x14ac:dyDescent="0.25">
      <c r="O49" t="s">
        <v>236</v>
      </c>
      <c r="P49" s="9">
        <v>2190.2555555555559</v>
      </c>
      <c r="Q49" s="10">
        <v>4.0496505227700457</v>
      </c>
      <c r="R49" s="12">
        <v>9</v>
      </c>
      <c r="S49" s="11">
        <v>0.71222810123628377</v>
      </c>
      <c r="T49" s="12">
        <v>21</v>
      </c>
      <c r="U49" s="30">
        <v>0.25243054667360382</v>
      </c>
      <c r="V49" s="12">
        <v>1</v>
      </c>
    </row>
    <row r="50" spans="15:22" ht="15" customHeight="1" x14ac:dyDescent="0.25">
      <c r="O50" t="s">
        <v>238</v>
      </c>
      <c r="P50" s="9">
        <v>11890.588888888882</v>
      </c>
      <c r="Q50" s="10">
        <v>4.1317546182648659</v>
      </c>
      <c r="R50" s="12">
        <v>8</v>
      </c>
      <c r="S50" s="11">
        <v>0.87754235142077852</v>
      </c>
      <c r="T50" s="12">
        <v>9</v>
      </c>
      <c r="U50" s="30">
        <v>8.1717044851721002E-2</v>
      </c>
      <c r="V50" s="12">
        <v>36</v>
      </c>
    </row>
    <row r="51" spans="15:22" ht="15" customHeight="1" x14ac:dyDescent="0.25">
      <c r="O51" t="s">
        <v>240</v>
      </c>
      <c r="P51" s="9">
        <v>17355.088888888884</v>
      </c>
      <c r="Q51" s="10">
        <v>3.8241929680567601</v>
      </c>
      <c r="R51" s="12">
        <v>18</v>
      </c>
      <c r="S51" s="11">
        <v>0.96725767914374128</v>
      </c>
      <c r="T51" s="12">
        <v>7</v>
      </c>
      <c r="U51" s="30">
        <v>7.2288399533598988E-2</v>
      </c>
      <c r="V51" s="12">
        <v>39</v>
      </c>
    </row>
    <row r="52" spans="15:22" ht="15" customHeight="1" x14ac:dyDescent="0.25">
      <c r="O52" t="s">
        <v>239</v>
      </c>
      <c r="P52" s="9">
        <v>8780.2888888888938</v>
      </c>
      <c r="Q52" s="10">
        <v>3.6458059339986262</v>
      </c>
      <c r="R52" s="12">
        <v>26</v>
      </c>
      <c r="S52" s="11">
        <v>0.6396133764264903</v>
      </c>
      <c r="T52" s="12">
        <v>32</v>
      </c>
      <c r="U52" s="30">
        <v>8.8467653142718011E-2</v>
      </c>
      <c r="V52" s="12">
        <v>34</v>
      </c>
    </row>
    <row r="53" spans="15:22" ht="15" customHeight="1" x14ac:dyDescent="0.25">
      <c r="O53" t="s">
        <v>241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334</v>
      </c>
      <c r="D2" s="40"/>
    </row>
    <row r="3" spans="2:4" x14ac:dyDescent="0.25">
      <c r="C3" s="41" t="s">
        <v>269</v>
      </c>
      <c r="D3" s="42" t="s">
        <v>335</v>
      </c>
    </row>
    <row r="4" spans="2:4" x14ac:dyDescent="0.25">
      <c r="C4" s="43" t="s">
        <v>251</v>
      </c>
      <c r="D4" s="44" t="s">
        <v>336</v>
      </c>
    </row>
    <row r="5" spans="2:4" x14ac:dyDescent="0.25">
      <c r="C5" s="43" t="s">
        <v>337</v>
      </c>
      <c r="D5" s="44" t="s">
        <v>338</v>
      </c>
    </row>
    <row r="6" spans="2:4" ht="15.6" customHeight="1" x14ac:dyDescent="0.25">
      <c r="C6" s="43" t="s">
        <v>271</v>
      </c>
      <c r="D6" s="44" t="s">
        <v>339</v>
      </c>
    </row>
    <row r="7" spans="2:4" ht="15.6" customHeight="1" x14ac:dyDescent="0.25">
      <c r="C7" s="43" t="s">
        <v>270</v>
      </c>
      <c r="D7" s="44" t="s">
        <v>340</v>
      </c>
    </row>
    <row r="8" spans="2:4" x14ac:dyDescent="0.25">
      <c r="C8" s="43" t="s">
        <v>341</v>
      </c>
      <c r="D8" s="44" t="s">
        <v>342</v>
      </c>
    </row>
    <row r="9" spans="2:4" x14ac:dyDescent="0.25">
      <c r="C9" s="45" t="s">
        <v>343</v>
      </c>
      <c r="D9" s="43" t="s">
        <v>344</v>
      </c>
    </row>
    <row r="10" spans="2:4" x14ac:dyDescent="0.25">
      <c r="B10" s="46"/>
      <c r="C10" s="43" t="s">
        <v>345</v>
      </c>
      <c r="D10" s="44" t="s">
        <v>346</v>
      </c>
    </row>
    <row r="11" spans="2:4" x14ac:dyDescent="0.25">
      <c r="C11" s="43" t="s">
        <v>229</v>
      </c>
      <c r="D11" s="44" t="s">
        <v>347</v>
      </c>
    </row>
    <row r="12" spans="2:4" x14ac:dyDescent="0.25">
      <c r="C12" s="43" t="s">
        <v>348</v>
      </c>
      <c r="D12" s="44" t="s">
        <v>349</v>
      </c>
    </row>
    <row r="13" spans="2:4" x14ac:dyDescent="0.25">
      <c r="C13" s="43" t="s">
        <v>345</v>
      </c>
      <c r="D13" s="44" t="s">
        <v>346</v>
      </c>
    </row>
    <row r="14" spans="2:4" x14ac:dyDescent="0.25">
      <c r="C14" s="43" t="s">
        <v>229</v>
      </c>
      <c r="D14" s="44" t="s">
        <v>350</v>
      </c>
    </row>
    <row r="15" spans="2:4" x14ac:dyDescent="0.25">
      <c r="C15" s="47" t="s">
        <v>348</v>
      </c>
      <c r="D15" s="48" t="s">
        <v>349</v>
      </c>
    </row>
    <row r="17" spans="3:4" ht="23.25" x14ac:dyDescent="0.35">
      <c r="C17" s="39" t="s">
        <v>351</v>
      </c>
      <c r="D17" s="40"/>
    </row>
    <row r="18" spans="3:4" x14ac:dyDescent="0.25">
      <c r="C18" s="43" t="s">
        <v>251</v>
      </c>
      <c r="D18" s="44" t="s">
        <v>352</v>
      </c>
    </row>
    <row r="19" spans="3:4" x14ac:dyDescent="0.25">
      <c r="C19" s="43" t="s">
        <v>284</v>
      </c>
      <c r="D19" s="44" t="s">
        <v>353</v>
      </c>
    </row>
    <row r="20" spans="3:4" x14ac:dyDescent="0.25">
      <c r="C20" s="45" t="s">
        <v>354</v>
      </c>
      <c r="D20" s="43" t="s">
        <v>355</v>
      </c>
    </row>
    <row r="21" spans="3:4" x14ac:dyDescent="0.25">
      <c r="C21" s="43" t="s">
        <v>356</v>
      </c>
      <c r="D21" s="44" t="s">
        <v>357</v>
      </c>
    </row>
    <row r="22" spans="3:4" x14ac:dyDescent="0.25">
      <c r="C22" s="43" t="s">
        <v>358</v>
      </c>
      <c r="D22" s="44" t="s">
        <v>359</v>
      </c>
    </row>
    <row r="23" spans="3:4" x14ac:dyDescent="0.25">
      <c r="C23" s="43" t="s">
        <v>360</v>
      </c>
      <c r="D23" s="44" t="s">
        <v>361</v>
      </c>
    </row>
    <row r="24" spans="3:4" x14ac:dyDescent="0.25">
      <c r="C24" s="43" t="s">
        <v>362</v>
      </c>
      <c r="D24" s="44" t="s">
        <v>363</v>
      </c>
    </row>
    <row r="25" spans="3:4" x14ac:dyDescent="0.25">
      <c r="C25" s="43" t="s">
        <v>257</v>
      </c>
      <c r="D25" s="44" t="s">
        <v>364</v>
      </c>
    </row>
    <row r="26" spans="3:4" x14ac:dyDescent="0.25">
      <c r="C26" s="43" t="s">
        <v>358</v>
      </c>
      <c r="D26" s="44" t="s">
        <v>359</v>
      </c>
    </row>
    <row r="27" spans="3:4" x14ac:dyDescent="0.25">
      <c r="C27" s="43" t="s">
        <v>360</v>
      </c>
      <c r="D27" s="44" t="s">
        <v>361</v>
      </c>
    </row>
    <row r="28" spans="3:4" x14ac:dyDescent="0.25">
      <c r="C28" s="47" t="s">
        <v>362</v>
      </c>
      <c r="D28" s="48" t="s">
        <v>363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2022-08-16T20:12:46Z</dcterms:modified>
</cp:coreProperties>
</file>