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16CF5D4F-F171-4919-85EA-A3ACE19857CC}"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Y13" i="5"/>
  <c r="Y14" i="5"/>
  <c r="Y15" i="5"/>
  <c r="AA15" i="5" s="1"/>
  <c r="Y19" i="5"/>
  <c r="Y20" i="5"/>
  <c r="Y21" i="5"/>
  <c r="Y22" i="5"/>
  <c r="Y23" i="5"/>
  <c r="Y24" i="5"/>
  <c r="Y25" i="5"/>
  <c r="Y26" i="5"/>
  <c r="Y27" i="5"/>
  <c r="Y28" i="5"/>
  <c r="Z15" i="5" l="1"/>
  <c r="Z14" i="5"/>
  <c r="Z13" i="5"/>
  <c r="Z12" i="5"/>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<sst xmlns="http://schemas.openxmlformats.org/spreadsheetml/2006/main" count="2505" uniqueCount="1024">
  <si>
    <t>285002</t>
  </si>
  <si>
    <t>285004</t>
  </si>
  <si>
    <t>285019</t>
  </si>
  <si>
    <t>285036</t>
  </si>
  <si>
    <t>285049</t>
  </si>
  <si>
    <t>285054</t>
  </si>
  <si>
    <t>285055</t>
  </si>
  <si>
    <t>285057</t>
  </si>
  <si>
    <t>285058</t>
  </si>
  <si>
    <t>285059</t>
  </si>
  <si>
    <t>285062</t>
  </si>
  <si>
    <t>285063</t>
  </si>
  <si>
    <t>285065</t>
  </si>
  <si>
    <t>285066</t>
  </si>
  <si>
    <t>285067</t>
  </si>
  <si>
    <t>285071</t>
  </si>
  <si>
    <t>285072</t>
  </si>
  <si>
    <t>285073</t>
  </si>
  <si>
    <t>285074</t>
  </si>
  <si>
    <t>285076</t>
  </si>
  <si>
    <t>285078</t>
  </si>
  <si>
    <t>285080</t>
  </si>
  <si>
    <t>285082</t>
  </si>
  <si>
    <t>285083</t>
  </si>
  <si>
    <t>285085</t>
  </si>
  <si>
    <t>285087</t>
  </si>
  <si>
    <t>285088</t>
  </si>
  <si>
    <t>285089</t>
  </si>
  <si>
    <t>285091</t>
  </si>
  <si>
    <t>285092</t>
  </si>
  <si>
    <t>285093</t>
  </si>
  <si>
    <t>285094</t>
  </si>
  <si>
    <t>285095</t>
  </si>
  <si>
    <t>285096</t>
  </si>
  <si>
    <t>285097</t>
  </si>
  <si>
    <t>285098</t>
  </si>
  <si>
    <t>285102</t>
  </si>
  <si>
    <t>285104</t>
  </si>
  <si>
    <t>285106</t>
  </si>
  <si>
    <t>285108</t>
  </si>
  <si>
    <t>285109</t>
  </si>
  <si>
    <t>285112</t>
  </si>
  <si>
    <t>285114</t>
  </si>
  <si>
    <t>285115</t>
  </si>
  <si>
    <t>285116</t>
  </si>
  <si>
    <t>285117</t>
  </si>
  <si>
    <t>285118</t>
  </si>
  <si>
    <t>285119</t>
  </si>
  <si>
    <t>285124</t>
  </si>
  <si>
    <t>285126</t>
  </si>
  <si>
    <t>285127</t>
  </si>
  <si>
    <t>285130</t>
  </si>
  <si>
    <t>285131</t>
  </si>
  <si>
    <t>285133</t>
  </si>
  <si>
    <t>285134</t>
  </si>
  <si>
    <t>285135</t>
  </si>
  <si>
    <t>285137</t>
  </si>
  <si>
    <t>285138</t>
  </si>
  <si>
    <t>285139</t>
  </si>
  <si>
    <t>285140</t>
  </si>
  <si>
    <t>285141</t>
  </si>
  <si>
    <t>285143</t>
  </si>
  <si>
    <t>285144</t>
  </si>
  <si>
    <t>285146</t>
  </si>
  <si>
    <t>285147</t>
  </si>
  <si>
    <t>285148</t>
  </si>
  <si>
    <t>285149</t>
  </si>
  <si>
    <t>285150</t>
  </si>
  <si>
    <t>285151</t>
  </si>
  <si>
    <t>285156</t>
  </si>
  <si>
    <t>285157</t>
  </si>
  <si>
    <t>285159</t>
  </si>
  <si>
    <t>285160</t>
  </si>
  <si>
    <t>285163</t>
  </si>
  <si>
    <t>285164</t>
  </si>
  <si>
    <t>285165</t>
  </si>
  <si>
    <t>285166</t>
  </si>
  <si>
    <t>285172</t>
  </si>
  <si>
    <t>285173</t>
  </si>
  <si>
    <t>285177</t>
  </si>
  <si>
    <t>285178</t>
  </si>
  <si>
    <t>285180</t>
  </si>
  <si>
    <t>285183</t>
  </si>
  <si>
    <t>285185</t>
  </si>
  <si>
    <t>285186</t>
  </si>
  <si>
    <t>285187</t>
  </si>
  <si>
    <t>285189</t>
  </si>
  <si>
    <t>285190</t>
  </si>
  <si>
    <t>285191</t>
  </si>
  <si>
    <t>285192</t>
  </si>
  <si>
    <t>285193</t>
  </si>
  <si>
    <t>285197</t>
  </si>
  <si>
    <t>285200</t>
  </si>
  <si>
    <t>285201</t>
  </si>
  <si>
    <t>285203</t>
  </si>
  <si>
    <t>285204</t>
  </si>
  <si>
    <t>285206</t>
  </si>
  <si>
    <t>285207</t>
  </si>
  <si>
    <t>285208</t>
  </si>
  <si>
    <t>285209</t>
  </si>
  <si>
    <t>285210</t>
  </si>
  <si>
    <t>285212</t>
  </si>
  <si>
    <t>285213</t>
  </si>
  <si>
    <t>285215</t>
  </si>
  <si>
    <t>285216</t>
  </si>
  <si>
    <t>285218</t>
  </si>
  <si>
    <t>285219</t>
  </si>
  <si>
    <t>285220</t>
  </si>
  <si>
    <t>285221</t>
  </si>
  <si>
    <t>285222</t>
  </si>
  <si>
    <t>285224</t>
  </si>
  <si>
    <t>285225</t>
  </si>
  <si>
    <t>285226</t>
  </si>
  <si>
    <t>285228</t>
  </si>
  <si>
    <t>285229</t>
  </si>
  <si>
    <t>285230</t>
  </si>
  <si>
    <t>285231</t>
  </si>
  <si>
    <t>285232</t>
  </si>
  <si>
    <t>285235</t>
  </si>
  <si>
    <t>285238</t>
  </si>
  <si>
    <t>285239</t>
  </si>
  <si>
    <t>285240</t>
  </si>
  <si>
    <t>285241</t>
  </si>
  <si>
    <t>285242</t>
  </si>
  <si>
    <t>285243</t>
  </si>
  <si>
    <t>285245</t>
  </si>
  <si>
    <t>285246</t>
  </si>
  <si>
    <t>285248</t>
  </si>
  <si>
    <t>285249</t>
  </si>
  <si>
    <t>285250</t>
  </si>
  <si>
    <t>285252</t>
  </si>
  <si>
    <t>285253</t>
  </si>
  <si>
    <t>285254</t>
  </si>
  <si>
    <t>285256</t>
  </si>
  <si>
    <t>285257</t>
  </si>
  <si>
    <t>285258</t>
  </si>
  <si>
    <t>285259</t>
  </si>
  <si>
    <t>285260</t>
  </si>
  <si>
    <t>285261</t>
  </si>
  <si>
    <t>285262</t>
  </si>
  <si>
    <t>285263</t>
  </si>
  <si>
    <t>285266</t>
  </si>
  <si>
    <t>285267</t>
  </si>
  <si>
    <t>285268</t>
  </si>
  <si>
    <t>285269</t>
  </si>
  <si>
    <t>285270</t>
  </si>
  <si>
    <t>285272</t>
  </si>
  <si>
    <t>285273</t>
  </si>
  <si>
    <t>285274</t>
  </si>
  <si>
    <t>285275</t>
  </si>
  <si>
    <t>285276</t>
  </si>
  <si>
    <t>285277</t>
  </si>
  <si>
    <t>285278</t>
  </si>
  <si>
    <t>285279</t>
  </si>
  <si>
    <t>285280</t>
  </si>
  <si>
    <t>285281</t>
  </si>
  <si>
    <t>285282</t>
  </si>
  <si>
    <t>285283</t>
  </si>
  <si>
    <t>285284</t>
  </si>
  <si>
    <t>285285</t>
  </si>
  <si>
    <t>285286</t>
  </si>
  <si>
    <t>285287</t>
  </si>
  <si>
    <t>285288</t>
  </si>
  <si>
    <t>285289</t>
  </si>
  <si>
    <t>285291</t>
  </si>
  <si>
    <t>285292</t>
  </si>
  <si>
    <t>285293</t>
  </si>
  <si>
    <t>285294</t>
  </si>
  <si>
    <t>285296</t>
  </si>
  <si>
    <t>285297</t>
  </si>
  <si>
    <t>285299</t>
  </si>
  <si>
    <t>285300</t>
  </si>
  <si>
    <t>285302</t>
  </si>
  <si>
    <t>285303</t>
  </si>
  <si>
    <t>285304</t>
  </si>
  <si>
    <t>285305</t>
  </si>
  <si>
    <t>28E173</t>
  </si>
  <si>
    <t>28E175</t>
  </si>
  <si>
    <t>28E180</t>
  </si>
  <si>
    <t>28E191</t>
  </si>
  <si>
    <t>28E257</t>
  </si>
  <si>
    <t>28E271</t>
  </si>
  <si>
    <t>28E299</t>
  </si>
  <si>
    <t>28E300</t>
  </si>
  <si>
    <t>28E301</t>
  </si>
  <si>
    <t>355024</t>
  </si>
  <si>
    <t>355031</t>
  </si>
  <si>
    <t>355032</t>
  </si>
  <si>
    <t>355033</t>
  </si>
  <si>
    <t>355034</t>
  </si>
  <si>
    <t>355036</t>
  </si>
  <si>
    <t>355037</t>
  </si>
  <si>
    <t>355038</t>
  </si>
  <si>
    <t>355039</t>
  </si>
  <si>
    <t>355040</t>
  </si>
  <si>
    <t>355041</t>
  </si>
  <si>
    <t>355042</t>
  </si>
  <si>
    <t>355044</t>
  </si>
  <si>
    <t>355046</t>
  </si>
  <si>
    <t>355047</t>
  </si>
  <si>
    <t>355048</t>
  </si>
  <si>
    <t>355049</t>
  </si>
  <si>
    <t>355050</t>
  </si>
  <si>
    <t>355051</t>
  </si>
  <si>
    <t>355052</t>
  </si>
  <si>
    <t>355053</t>
  </si>
  <si>
    <t>355057</t>
  </si>
  <si>
    <t>355058</t>
  </si>
  <si>
    <t>355059</t>
  </si>
  <si>
    <t>355060</t>
  </si>
  <si>
    <t>355061</t>
  </si>
  <si>
    <t>355063</t>
  </si>
  <si>
    <t>355064</t>
  </si>
  <si>
    <t>355065</t>
  </si>
  <si>
    <t>355066</t>
  </si>
  <si>
    <t>355067</t>
  </si>
  <si>
    <t>355068</t>
  </si>
  <si>
    <t>355069</t>
  </si>
  <si>
    <t>355070</t>
  </si>
  <si>
    <t>355072</t>
  </si>
  <si>
    <t>355074</t>
  </si>
  <si>
    <t>355076</t>
  </si>
  <si>
    <t>355077</t>
  </si>
  <si>
    <t>355078</t>
  </si>
  <si>
    <t>355079</t>
  </si>
  <si>
    <t>355080</t>
  </si>
  <si>
    <t>355081</t>
  </si>
  <si>
    <t>355082</t>
  </si>
  <si>
    <t>355084</t>
  </si>
  <si>
    <t>355086</t>
  </si>
  <si>
    <t>355087</t>
  </si>
  <si>
    <t>355089</t>
  </si>
  <si>
    <t>355090</t>
  </si>
  <si>
    <t>355091</t>
  </si>
  <si>
    <t>355092</t>
  </si>
  <si>
    <t>355093</t>
  </si>
  <si>
    <t>355094</t>
  </si>
  <si>
    <t>355095</t>
  </si>
  <si>
    <t>355096</t>
  </si>
  <si>
    <t>355097</t>
  </si>
  <si>
    <t>355099</t>
  </si>
  <si>
    <t>355101</t>
  </si>
  <si>
    <t>355102</t>
  </si>
  <si>
    <t>355103</t>
  </si>
  <si>
    <t>355104</t>
  </si>
  <si>
    <t>355106</t>
  </si>
  <si>
    <t>355107</t>
  </si>
  <si>
    <t>355108</t>
  </si>
  <si>
    <t>355109</t>
  </si>
  <si>
    <t>355110</t>
  </si>
  <si>
    <t>355112</t>
  </si>
  <si>
    <t>355114</t>
  </si>
  <si>
    <t>355115</t>
  </si>
  <si>
    <t>355116</t>
  </si>
  <si>
    <t>355117</t>
  </si>
  <si>
    <t>355122</t>
  </si>
  <si>
    <t>355123</t>
  </si>
  <si>
    <t>355124</t>
  </si>
  <si>
    <t>355125</t>
  </si>
  <si>
    <t>355126</t>
  </si>
  <si>
    <t>355127</t>
  </si>
  <si>
    <t>355128</t>
  </si>
  <si>
    <t>COMMUNITY MEMORIAL HEALTH CENTER</t>
  </si>
  <si>
    <t>GOOD SHEPHERD LUTHERAN HOME</t>
  </si>
  <si>
    <t>PARKSIDE MANOR</t>
  </si>
  <si>
    <t>HERITAGE CARE CENTER</t>
  </si>
  <si>
    <t>SUMNER PLACE</t>
  </si>
  <si>
    <t>ST JANE DE CHANTAL</t>
  </si>
  <si>
    <t>DOUGLAS COUNTY HEALTH CENTER</t>
  </si>
  <si>
    <t>EASTMONT</t>
  </si>
  <si>
    <t>EMERALD NURSING &amp; REHAB BROOKSIDE</t>
  </si>
  <si>
    <t>AZRIA HEALTH MONTCLAIR</t>
  </si>
  <si>
    <t>FALLS CITY NURSING AND REHABILITATION CENTER</t>
  </si>
  <si>
    <t>TABITHA NURSING HOME</t>
  </si>
  <si>
    <t>RIVER CITY NURSING AND REHABILITATION</t>
  </si>
  <si>
    <t>ROSE BLUMKIN JEWISH HOME</t>
  </si>
  <si>
    <t>MIDWEST COVENANT HOME</t>
  </si>
  <si>
    <t>HIGHLAND PARK CARE CENTER</t>
  </si>
  <si>
    <t>GOLD CREST RETIREMENT CENTER</t>
  </si>
  <si>
    <t>THE AMBASSADOR LINCOLN</t>
  </si>
  <si>
    <t>HOLDREGE MEMORIAL HOMES, INC</t>
  </si>
  <si>
    <t>HERITAGE ESTATES</t>
  </si>
  <si>
    <t>GOOD SAMARITAN SOCIETY - HASTINGS VILLAGE</t>
  </si>
  <si>
    <t>PARK VIEW HAVEN NURSING HOME</t>
  </si>
  <si>
    <t>DAVID PLACE</t>
  </si>
  <si>
    <t>AZRIA HEALTH REGENCY SQUARE</t>
  </si>
  <si>
    <t>ST. JOSEPH VILLA NURSING CENTER</t>
  </si>
  <si>
    <t>HILLCREST NURSING HOME</t>
  </si>
  <si>
    <t>CONTINENTAL SPRINGS, LLC</t>
  </si>
  <si>
    <t>LINDEN COURT</t>
  </si>
  <si>
    <t>NEWPORT HOUSE</t>
  </si>
  <si>
    <t>TIFFANY SQUARE</t>
  </si>
  <si>
    <t>ARBOR CARE CENTERS-HARTINGTON LLC</t>
  </si>
  <si>
    <t>HERITAGE OF BEL AIR</t>
  </si>
  <si>
    <t>INDIAN HILLS MANOR</t>
  </si>
  <si>
    <t>EMERALD NURSING &amp; REHAB COLUMBUS</t>
  </si>
  <si>
    <t>EMERALD NURSING &amp; REHAB COZAD</t>
  </si>
  <si>
    <t>AZRIA HEALTH CENTENNIAL PARK</t>
  </si>
  <si>
    <t>MONUMENT REHABILITATION AND CARE CENTER</t>
  </si>
  <si>
    <t>ARBOR CARE CENTERS-FRANKLIN LLC</t>
  </si>
  <si>
    <t>EMERALD NURSING &amp; REHAB OMAHA</t>
  </si>
  <si>
    <t>GOOD SAMARITAN SOCIETY - MILLARD</t>
  </si>
  <si>
    <t>STANTON HEALTH CENTER</t>
  </si>
  <si>
    <t>PRESTIGE CARE CENTER OF PLATTSMOUTH</t>
  </si>
  <si>
    <t>EMERALD NURSING &amp; REHAB LAKEVIEW</t>
  </si>
  <si>
    <t>ARBOR CARE CENTERS-O'NEILL LLC</t>
  </si>
  <si>
    <t>PRESTIGE CARE CENTER OF NEBRASKA CITY</t>
  </si>
  <si>
    <t>GOOD SAMARITAN SOCIETY - AUBURN</t>
  </si>
  <si>
    <t>FALLS CITY CARE CENTER</t>
  </si>
  <si>
    <t>ARBOR CARE CENTERS-FULLERTON LLC</t>
  </si>
  <si>
    <t>CLARKSON COMMUNITY CARE CENTER INC</t>
  </si>
  <si>
    <t>ARBOR CARE CENTERS-VALHAVEN, LLC</t>
  </si>
  <si>
    <t>ARBOR CARE CENTERS-TEKAMAH LLC</t>
  </si>
  <si>
    <t>DUNKLAU GARDENS</t>
  </si>
  <si>
    <t>ARBOR CARE CENTERS-NELIGH LLC</t>
  </si>
  <si>
    <t>THE AMBASSADOR NEBRASKA CITY</t>
  </si>
  <si>
    <t>THE AMBASSADOR OMAHA</t>
  </si>
  <si>
    <t>BEATRICE HEALTH AND REHABILITATION</t>
  </si>
  <si>
    <t>YORK GENERAL HEARTHSTONE</t>
  </si>
  <si>
    <t>HILLCREST HEALTH &amp; REHAB</t>
  </si>
  <si>
    <t>LIFE CARE CENTER OF ELKHORN</t>
  </si>
  <si>
    <t>WAYNE COUNTRYVIEW CARE AND REHABILITATION</t>
  </si>
  <si>
    <t>LIFE CARE CENTER OF OMAHA</t>
  </si>
  <si>
    <t>GOOD SAMARITAN SOCIETY - SYRACUSE</t>
  </si>
  <si>
    <t>PREMIER ESTATES OF PIERCE, LLC</t>
  </si>
  <si>
    <t>AZRIA HEALTH ASHLAND</t>
  </si>
  <si>
    <t>AZRIA HEALTH SUTHERLAND</t>
  </si>
  <si>
    <t>AZRIA HEALTH WAVERLY</t>
  </si>
  <si>
    <t>BCP BLUE HILL, LLC</t>
  </si>
  <si>
    <t>AZRIA HEALTH GRETNA</t>
  </si>
  <si>
    <t>AZRIA HEALTH CENTRAL CITY</t>
  </si>
  <si>
    <t>MAPLE CREST HEALTH CENTER</t>
  </si>
  <si>
    <t>CREST VIEW CARE CENTER</t>
  </si>
  <si>
    <t>WISNER CARE CENTER</t>
  </si>
  <si>
    <t>GOOD SAMARITAN SOCIETY - BLOOMFIELD</t>
  </si>
  <si>
    <t>PREMIER ESTATES OF PAWNEE, LLC</t>
  </si>
  <si>
    <t>PLUM CREEK CARE CENTER</t>
  </si>
  <si>
    <t>ST. JOSEPH'S REHABILITATION &amp; CARE CENTER</t>
  </si>
  <si>
    <t>HILLTOP ESTATES</t>
  </si>
  <si>
    <t>HOLMES LAKE REHABILITATION &amp; CARE CENTER</t>
  </si>
  <si>
    <t>NORTH PLATTE CARE CENTER, LLC</t>
  </si>
  <si>
    <t>PREMIER ESTATES OF KENESAW, LLC</t>
  </si>
  <si>
    <t>WILBER CARE CENTER</t>
  </si>
  <si>
    <t>FLORENCE HOME</t>
  </si>
  <si>
    <t>GOOD SAMARITAN SOCIETY - ATKINSON</t>
  </si>
  <si>
    <t>HILLCREST CARE CENTER</t>
  </si>
  <si>
    <t>BUTTE SENIOR LIVING</t>
  </si>
  <si>
    <t>COLONIAL MANOR OF RANDOLPH</t>
  </si>
  <si>
    <t>GOOD SAMARITAN SOCIETY - COLONIAL VILLA</t>
  </si>
  <si>
    <t>LEGACY GARDEN REHABILITATION &amp; LIVING CENTER</t>
  </si>
  <si>
    <t>GOOD SAMARITAN SOCIETY - SUPERIOR</t>
  </si>
  <si>
    <t>GOOD SAMARITAN SOCIETY - ST JOHNS</t>
  </si>
  <si>
    <t>ALPINE VILLAGE RETIREMENT CENTER</t>
  </si>
  <si>
    <t>ELMS HEALTH CARE CENTER</t>
  </si>
  <si>
    <t>GOOD SAMARITAN SOCIETY - ST LUKE'S VILLAGE</t>
  </si>
  <si>
    <t>GOOD SAMARITAN SOCIETY - OSCEOLA</t>
  </si>
  <si>
    <t>GOOD SAMARITAN SOCIETY - ALBION</t>
  </si>
  <si>
    <t>CALLAWAY GOOD LIFE CENTER, INC</t>
  </si>
  <si>
    <t>CLOVERLODGE CARE CENTER</t>
  </si>
  <si>
    <t>GOOD SAMARITAN SOCIETY - BEATRICE</t>
  </si>
  <si>
    <t>COLONIAL HAVEN</t>
  </si>
  <si>
    <t>FAIRVIEW MANOR</t>
  </si>
  <si>
    <t>ARBOR CARE CENTERS-COUNTRYSIDE LLC</t>
  </si>
  <si>
    <t>COMMUNITY PRIDE CARE CENTER</t>
  </si>
  <si>
    <t>WAKEFIELD HEALTH CARE CENTER</t>
  </si>
  <si>
    <t>CROWELL MEMORIAL HOME</t>
  </si>
  <si>
    <t>PIONEER MANOR NURSING HOME</t>
  </si>
  <si>
    <t>MID-NEBRASKA LUTHERAN HOME</t>
  </si>
  <si>
    <t>ELWOOD CARE CENTER</t>
  </si>
  <si>
    <t>MT CARMEL HOME- KEENS MEMORIAL</t>
  </si>
  <si>
    <t>AZRIA HEALTH MIDTOWN</t>
  </si>
  <si>
    <t>SOUTHLAKE VILLAGE REHABILITATION &amp; CARE CENTER</t>
  </si>
  <si>
    <t>WAUNETA CARE AND THERAPY CENTER</t>
  </si>
  <si>
    <t>AZRIA HEALTH BROADWELL</t>
  </si>
  <si>
    <t>HERITAGE OF EMERSON</t>
  </si>
  <si>
    <t>SKYVIEW CARE AND REHAB AT BRIDGEPORT</t>
  </si>
  <si>
    <t>HERITAGE OF RED CLOUD</t>
  </si>
  <si>
    <t>BROOKEFIELD PARK</t>
  </si>
  <si>
    <t>ROSE LANE HOME</t>
  </si>
  <si>
    <t>HOOPER CARE CENTER</t>
  </si>
  <si>
    <t>HERITAGE CROSSINGS</t>
  </si>
  <si>
    <t>SOUTH HAVEN LIVING CENTER</t>
  </si>
  <si>
    <t>SUNRISE COUNTRY MANOR</t>
  </si>
  <si>
    <t>NYE POINTE HEALTH &amp; REHAB CTR</t>
  </si>
  <si>
    <t>KEYSTONE RIDGE POST ACUTE NURSING AND REHAB</t>
  </si>
  <si>
    <t>EMERALD NURSING &amp; REHAB LEGACY POINTE</t>
  </si>
  <si>
    <t>OMAHA NURSING AND REHABILITATION CENTER</t>
  </si>
  <si>
    <t>SARAH ANN HESTER MEMORIAL HOME</t>
  </si>
  <si>
    <t>BROOKESTONE VILLAGE</t>
  </si>
  <si>
    <t>PARKVIEW HOME, INC.</t>
  </si>
  <si>
    <t>CHRISTIAN HOMES HEALTH CARE CENTER</t>
  </si>
  <si>
    <t>COLONIAL ACRES NURSING HOME</t>
  </si>
  <si>
    <t>ST. JOSEPH'S VILLA, INC.</t>
  </si>
  <si>
    <t>PONDEROSA VILLA</t>
  </si>
  <si>
    <t>IMPERIAL MANOR NURSING HOME</t>
  </si>
  <si>
    <t>EL DORADO MANOR NURSING HOME</t>
  </si>
  <si>
    <t>MOTHER HULL HOME</t>
  </si>
  <si>
    <t>KIMBALL COUNTY MANOR</t>
  </si>
  <si>
    <t>BERTRAND NURSING HOME</t>
  </si>
  <si>
    <t>BLUE VALLEY LUTHERAN NURSING HOME</t>
  </si>
  <si>
    <t>CHIMNEY ROCK VILLA</t>
  </si>
  <si>
    <t>PARKVIEW HAVEN NURSING HOME</t>
  </si>
  <si>
    <t>WESTFIELD QUALITY CARE OF AURORA</t>
  </si>
  <si>
    <t>GATEWAY VISTA</t>
  </si>
  <si>
    <t>LOUISVILLE CARE CENTER</t>
  </si>
  <si>
    <t>PAPILLION MANOR</t>
  </si>
  <si>
    <t>BEAVER CITY MANOR</t>
  </si>
  <si>
    <t>BETHANY HOME, INC.</t>
  </si>
  <si>
    <t>HARVARD REST HAVEN</t>
  </si>
  <si>
    <t>PLAINVIEW MANOR</t>
  </si>
  <si>
    <t>BRIGHTON GARDENS OF OMAHA</t>
  </si>
  <si>
    <t>LANCASTER REHABILITATION CENTER</t>
  </si>
  <si>
    <t>BROOKESTONE MEADOWS REHABILITATION AND CARE CENTER</t>
  </si>
  <si>
    <t>SUTTON COMMUNITY HOME, INC.</t>
  </si>
  <si>
    <t>NYE LEGACY HEALTH &amp; REHABILITATION CENTER</t>
  </si>
  <si>
    <t>RIDGEWOOD REHABILITATION &amp; CARE CENTER</t>
  </si>
  <si>
    <t>THE LIGHTHOUSE AT LAKESIDE VILLAGE</t>
  </si>
  <si>
    <t>OAKLAND HEIGHTS</t>
  </si>
  <si>
    <t>JEFFERSON COMMUNITY HEALTH &amp; LIFE GARDENSIDE</t>
  </si>
  <si>
    <t>TABITHA NURSING CENTER AT CRETE</t>
  </si>
  <si>
    <t>AVERA CREIGHTON CARE CENTRE</t>
  </si>
  <si>
    <t>GOOD SAMARITAN SOCIETY - GRAND ISLAND VILLAGE</t>
  </si>
  <si>
    <t>GREELEY CARE HOME</t>
  </si>
  <si>
    <t>MITCHELL CARE CENTER</t>
  </si>
  <si>
    <t>TABITHA AT THE LANDING</t>
  </si>
  <si>
    <t>OLD MILL REHABILITATION (OMAHA TCU)</t>
  </si>
  <si>
    <t>BROOKESTONE ACRES</t>
  </si>
  <si>
    <t>LITZENBERG MEMORIAL COUNTY HOSPITAL</t>
  </si>
  <si>
    <t>HILLCREST COUNTRY ESTATES-COTTAGES</t>
  </si>
  <si>
    <t>ARBOR CARE CENTERS-ORD, LLC</t>
  </si>
  <si>
    <t>SAUNDERS MEDICAL CENTER</t>
  </si>
  <si>
    <t>BROOKESTONE VIEW</t>
  </si>
  <si>
    <t>OLD CHENEY REHABILITATION</t>
  </si>
  <si>
    <t>HILLCREST FIRETHORN</t>
  </si>
  <si>
    <t>HILLCREST MILLARD</t>
  </si>
  <si>
    <t>ST JOSEPH'S HILLSIDE VILLA</t>
  </si>
  <si>
    <t>ROCK COUNTY HOSPITAL LONG TERM CARE</t>
  </si>
  <si>
    <t>BROOKESTONE GARDENS</t>
  </si>
  <si>
    <t>LEGACY SQUARE</t>
  </si>
  <si>
    <t>PIONEER MEMORIAL COMMUNITY HOSPITAL</t>
  </si>
  <si>
    <t>REGIONAL WEST GARDEN COUNTY NURSING HOME</t>
  </si>
  <si>
    <t>MEMORIAL COMMUNITY CARE</t>
  </si>
  <si>
    <t>GORDON COUNTRYSIDE CARE</t>
  </si>
  <si>
    <t>GENOA COMMUNITY HOSPITAL/LTC</t>
  </si>
  <si>
    <t>HILLCREST SHADOW LAKE LLC</t>
  </si>
  <si>
    <t>OGLALA SIOUX LAKOTA NURSING HOME</t>
  </si>
  <si>
    <t>HEMINGFORD CARE CENTER</t>
  </si>
  <si>
    <t>THE MEADOWS ON UNIVERSITY</t>
  </si>
  <si>
    <t>MINOT HEALTH AND REHAB, LLC</t>
  </si>
  <si>
    <t>HEART OF AMERICA CARE CENTER</t>
  </si>
  <si>
    <t>ST CATHERINES LIVING CENTER</t>
  </si>
  <si>
    <t>TIOGA MEDICAL CENTER LTC</t>
  </si>
  <si>
    <t>MARIAN MANOR HEALTHCARE CENTER</t>
  </si>
  <si>
    <t>SMP HEALTH - ST ALOISIUS</t>
  </si>
  <si>
    <t>ST GERARD'S COMMUNITY OF CARE</t>
  </si>
  <si>
    <t>GRIGGS COUNTY CARE CENTER</t>
  </si>
  <si>
    <t>LUTHER MEMORIAL HOME</t>
  </si>
  <si>
    <t>LUTHERAN HOME OF THE GOOD SHEPHERD</t>
  </si>
  <si>
    <t>WESTERN HORIZONS CARE CENTER</t>
  </si>
  <si>
    <t>MOUNTRAIL BETHEL HOME</t>
  </si>
  <si>
    <t>GOLDEN ACRES MANOR</t>
  </si>
  <si>
    <t>SMP HEALTH - ST CATHERINE NORTH</t>
  </si>
  <si>
    <t>PRINCE OF PEACE CARE CENTER</t>
  </si>
  <si>
    <t>STRASBURG NURSING HOME</t>
  </si>
  <si>
    <t>MAPLE MANOR CARE CENTER</t>
  </si>
  <si>
    <t>HATTON PRAIRIE VILLAGE</t>
  </si>
  <si>
    <t>NELSON COUNTY HEALTH SYSTEM CARE CENTER</t>
  </si>
  <si>
    <t>KNIFE RIVER CARE CENTER</t>
  </si>
  <si>
    <t>PEMBILIER NURSING CENTER</t>
  </si>
  <si>
    <t>BAPTIST HEALTH &amp; REHAB</t>
  </si>
  <si>
    <t>MISSOURI SLOPE</t>
  </si>
  <si>
    <t>ST VINCENT'S - A PROSPERA COMMUNITY</t>
  </si>
  <si>
    <t>SANFORD HILLSBORO CARE CENTER</t>
  </si>
  <si>
    <t>ST LUKES HOME</t>
  </si>
  <si>
    <t>BENEDICTINE LIVING CENTER OF GARRISON</t>
  </si>
  <si>
    <t>SUNSET DRIVE - A PROSPERA COMMUNITY</t>
  </si>
  <si>
    <t>WISHEK LIVING CENTER</t>
  </si>
  <si>
    <t>VALLEY SENIOR LIVING ON COLUMBIA</t>
  </si>
  <si>
    <t>TOWNER COUNTY LIVING CTR</t>
  </si>
  <si>
    <t>EVENTIDE HEARTLAND</t>
  </si>
  <si>
    <t>BETHEL LUTHERAN NURSING &amp; REHABILITATION CENTER</t>
  </si>
  <si>
    <t>MCKENZIE COUNTY HEALTHCARE SYSTEMS LONG TERM CARE</t>
  </si>
  <si>
    <t>TRINITY HOMES</t>
  </si>
  <si>
    <t>NORTHWOOD DEACONESS HEALTH CNT</t>
  </si>
  <si>
    <t>SMP HEALTH - ST RAPHAEL</t>
  </si>
  <si>
    <t>EVENTIDE JAMESTOWN</t>
  </si>
  <si>
    <t>SMP HEALTH - ST CATHERINE SOUTH</t>
  </si>
  <si>
    <t>DUNSEITH COM NURSING HOME</t>
  </si>
  <si>
    <t>ROLETTE COMMUNITY CARE CENTER</t>
  </si>
  <si>
    <t>SMP HEALTH - AVE MARIA</t>
  </si>
  <si>
    <t>LUTHERAN SUNSET HOME</t>
  </si>
  <si>
    <t>BETHANY ON UNIVERSITY</t>
  </si>
  <si>
    <t>WEDGEWOOD MANOR</t>
  </si>
  <si>
    <t>GOOD SAMARITAN SOCIETY - PARK RIVER</t>
  </si>
  <si>
    <t>ST BENEDICTS HEALTH CENTER</t>
  </si>
  <si>
    <t>ASHLEY MEDICAL CENTER NURSING HOME</t>
  </si>
  <si>
    <t>HILL TOP HOME OF COMFORT INC</t>
  </si>
  <si>
    <t>GOOD SAMARITAN SOCIETY - BOTTINEAU</t>
  </si>
  <si>
    <t>GOOD SAMARITAN SOCIETY - MOHALL</t>
  </si>
  <si>
    <t>GOOD SAMARITAN SOCIETY - OAKES</t>
  </si>
  <si>
    <t>ANETA PARKVIEW HEALTH CTR</t>
  </si>
  <si>
    <t>GOOD SAMARITAN SOCIETY - LARIMORE</t>
  </si>
  <si>
    <t>GOOD SAMARITAN SOCIETY - MOTT</t>
  </si>
  <si>
    <t>DAKOTA  ALPHA</t>
  </si>
  <si>
    <t>NAPOLEON CARE CENTER</t>
  </si>
  <si>
    <t>FOUR SEASONS HEALTH CARE INC</t>
  </si>
  <si>
    <t>GOOD SAMARITAN SOCIETY - LAKOTA</t>
  </si>
  <si>
    <t>MILLER POINTE, A PROSPERA COMMUNITY</t>
  </si>
  <si>
    <t>ST ROSE CARE CENTER</t>
  </si>
  <si>
    <t>SMP HEALTH  - MARYHILL</t>
  </si>
  <si>
    <t>SOURIS VALLEY CARE CENTER</t>
  </si>
  <si>
    <t>ELM CREST MANOR</t>
  </si>
  <si>
    <t>WOODSIDE VILLAGE</t>
  </si>
  <si>
    <t>NORTH DAKOTA VETERANS HOME</t>
  </si>
  <si>
    <t>GARRISON MEM HOSP NSG FAC</t>
  </si>
  <si>
    <t>PARKSIDE LUTHERAN HOME</t>
  </si>
  <si>
    <t>ST ALEXIUS TRANSITIONAL CARE UNIT</t>
  </si>
  <si>
    <t>RICHARDTON HEALTH CENTER INC</t>
  </si>
  <si>
    <t>BETHANY ON 42ND</t>
  </si>
  <si>
    <t>EVENTIDE AT SHEYENNE CROSSINGS</t>
  </si>
  <si>
    <t>AUGUSTA PLACE, A PROSPERA COMMUNITY</t>
  </si>
  <si>
    <t>ST GABRIEL'S COMMUNITY</t>
  </si>
  <si>
    <t>EVENTIDE FARGO</t>
  </si>
  <si>
    <t>VALLEY</t>
  </si>
  <si>
    <t>ASHLAND</t>
  </si>
  <si>
    <t>GENEVA</t>
  </si>
  <si>
    <t>MADISON</t>
  </si>
  <si>
    <t>BRIDGEPORT</t>
  </si>
  <si>
    <t>AUBURN</t>
  </si>
  <si>
    <t>SEWARD</t>
  </si>
  <si>
    <t>ALMA</t>
  </si>
  <si>
    <t>OSCEOLA</t>
  </si>
  <si>
    <t>OAKLAND</t>
  </si>
  <si>
    <t>FREMONT</t>
  </si>
  <si>
    <t>FULLERTON</t>
  </si>
  <si>
    <t>AURORA</t>
  </si>
  <si>
    <t>GREELEY</t>
  </si>
  <si>
    <t>LOUISVILLE</t>
  </si>
  <si>
    <t>MILFORD</t>
  </si>
  <si>
    <t>BLOOMFIELD</t>
  </si>
  <si>
    <t>CALLAWAY</t>
  </si>
  <si>
    <t>STUART</t>
  </si>
  <si>
    <t>TRENTON</t>
  </si>
  <si>
    <t>WILLISTON</t>
  </si>
  <si>
    <t>COLUMBUS</t>
  </si>
  <si>
    <t>CRAWFORD</t>
  </si>
  <si>
    <t>FRANKLIN</t>
  </si>
  <si>
    <t>BELLEVUE</t>
  </si>
  <si>
    <t>HARVEY</t>
  </si>
  <si>
    <t>LINCOLN</t>
  </si>
  <si>
    <t>HILLSBORO</t>
  </si>
  <si>
    <t>RUSHVILLE</t>
  </si>
  <si>
    <t>CRETE</t>
  </si>
  <si>
    <t>FAIRBURY</t>
  </si>
  <si>
    <t>HARVARD</t>
  </si>
  <si>
    <t>MITCHELL</t>
  </si>
  <si>
    <t>ELWOOD</t>
  </si>
  <si>
    <t>SYRACUSE</t>
  </si>
  <si>
    <t>STANTON</t>
  </si>
  <si>
    <t>BATTLE CREEK</t>
  </si>
  <si>
    <t>WAVERLY</t>
  </si>
  <si>
    <t>SUTHERLAND</t>
  </si>
  <si>
    <t>NORTHWOOD</t>
  </si>
  <si>
    <t>HUMBOLDT</t>
  </si>
  <si>
    <t>WEST POINT</t>
  </si>
  <si>
    <t>LISBON</t>
  </si>
  <si>
    <t>WAKEFIELD</t>
  </si>
  <si>
    <t>LEXINGTON</t>
  </si>
  <si>
    <t>HENDERSON</t>
  </si>
  <si>
    <t>JAMESTOWN</t>
  </si>
  <si>
    <t>MINDEN</t>
  </si>
  <si>
    <t>GRETNA</t>
  </si>
  <si>
    <t>WISNER</t>
  </si>
  <si>
    <t>LAUREL</t>
  </si>
  <si>
    <t>RANDOLPH</t>
  </si>
  <si>
    <t>HASTINGS</t>
  </si>
  <si>
    <t>WAYNE</t>
  </si>
  <si>
    <t>ASHLEY</t>
  </si>
  <si>
    <t>MAYVILLE</t>
  </si>
  <si>
    <t>FAIRMONT</t>
  </si>
  <si>
    <t>PLAINVIEW</t>
  </si>
  <si>
    <t>BERTRAND</t>
  </si>
  <si>
    <t>BUTTE</t>
  </si>
  <si>
    <t>OMAHA</t>
  </si>
  <si>
    <t>FALLS CITY</t>
  </si>
  <si>
    <t>STROMSBURG</t>
  </si>
  <si>
    <t>ALLIANCE</t>
  </si>
  <si>
    <t>ADAMS</t>
  </si>
  <si>
    <t>HOLDREGE</t>
  </si>
  <si>
    <t>GERING</t>
  </si>
  <si>
    <t>COLERIDGE</t>
  </si>
  <si>
    <t>DAVID CITY</t>
  </si>
  <si>
    <t>SOUTH SIOUX CITY</t>
  </si>
  <si>
    <t>MCCOOK</t>
  </si>
  <si>
    <t>NORTH PLATTE</t>
  </si>
  <si>
    <t>GRAND ISLAND</t>
  </si>
  <si>
    <t>HARTINGTON</t>
  </si>
  <si>
    <t>NORFOLK</t>
  </si>
  <si>
    <t>OGALLALA</t>
  </si>
  <si>
    <t>COZAD</t>
  </si>
  <si>
    <t>SCOTTSBLUFF</t>
  </si>
  <si>
    <t>PLATTSMOUTH</t>
  </si>
  <si>
    <t>O' NEILL</t>
  </si>
  <si>
    <t>NEBRASKA CITY</t>
  </si>
  <si>
    <t>CLARKSON</t>
  </si>
  <si>
    <t>TEKAMAH</t>
  </si>
  <si>
    <t>NELIGH</t>
  </si>
  <si>
    <t>BEATRICE</t>
  </si>
  <si>
    <t>YORK</t>
  </si>
  <si>
    <t>ELKHORN</t>
  </si>
  <si>
    <t>PIERCE</t>
  </si>
  <si>
    <t>BLUE HILL</t>
  </si>
  <si>
    <t>CENTRAL CITY</t>
  </si>
  <si>
    <t>BLAIR</t>
  </si>
  <si>
    <t>CHADRON</t>
  </si>
  <si>
    <t>PAWNEE CITY</t>
  </si>
  <si>
    <t>GOTHENBURG</t>
  </si>
  <si>
    <t>KENESAW</t>
  </si>
  <si>
    <t>WILBER</t>
  </si>
  <si>
    <t>ATKINSON</t>
  </si>
  <si>
    <t>PENDER</t>
  </si>
  <si>
    <t>SUPERIOR</t>
  </si>
  <si>
    <t>KEARNEY</t>
  </si>
  <si>
    <t>VERDIGRE</t>
  </si>
  <si>
    <t>PONCA</t>
  </si>
  <si>
    <t>ALBION</t>
  </si>
  <si>
    <t>ST EDWARD</t>
  </si>
  <si>
    <t>BEEMER</t>
  </si>
  <si>
    <t>HAY SPRINGS</t>
  </si>
  <si>
    <t>NEWMAN GROVE</t>
  </si>
  <si>
    <t>WAUNETA</t>
  </si>
  <si>
    <t>EMERSON</t>
  </si>
  <si>
    <t>RED CLOUD</t>
  </si>
  <si>
    <t>ST PAUL</t>
  </si>
  <si>
    <t>LOUP CITY</t>
  </si>
  <si>
    <t>HOOPER</t>
  </si>
  <si>
    <t>WAHOO</t>
  </si>
  <si>
    <t>BENKELMAN</t>
  </si>
  <si>
    <t>DODGE</t>
  </si>
  <si>
    <t>IMPERIAL</t>
  </si>
  <si>
    <t>KIMBALL</t>
  </si>
  <si>
    <t>BURWELL</t>
  </si>
  <si>
    <t>HEBRON</t>
  </si>
  <si>
    <t>BAYARD</t>
  </si>
  <si>
    <t>DESHLER</t>
  </si>
  <si>
    <t>PAPILLION</t>
  </si>
  <si>
    <t>BEAVER CITY</t>
  </si>
  <si>
    <t>SUTTON</t>
  </si>
  <si>
    <t>CREIGHTON</t>
  </si>
  <si>
    <t>ORD</t>
  </si>
  <si>
    <t>BROKEN BOW</t>
  </si>
  <si>
    <t>BASSETT</t>
  </si>
  <si>
    <t>MULLEN</t>
  </si>
  <si>
    <t>OSHKOSH</t>
  </si>
  <si>
    <t>GORDON</t>
  </si>
  <si>
    <t>GENOA</t>
  </si>
  <si>
    <t>HEMINGFORD</t>
  </si>
  <si>
    <t>COOPERSTOWN</t>
  </si>
  <si>
    <t>STANLEY</t>
  </si>
  <si>
    <t>FARGO</t>
  </si>
  <si>
    <t>MINOT</t>
  </si>
  <si>
    <t>RUGBY</t>
  </si>
  <si>
    <t>WAHPETON</t>
  </si>
  <si>
    <t>TIOGA</t>
  </si>
  <si>
    <t>GLEN ULLIN</t>
  </si>
  <si>
    <t>HANKINSON</t>
  </si>
  <si>
    <t>NEW ROCKFORD</t>
  </si>
  <si>
    <t>HETTINGER</t>
  </si>
  <si>
    <t>CARRINGTON</t>
  </si>
  <si>
    <t>ELLENDALE</t>
  </si>
  <si>
    <t>STRASBURG</t>
  </si>
  <si>
    <t>LANGDON</t>
  </si>
  <si>
    <t>HATTON</t>
  </si>
  <si>
    <t>MCVILLE</t>
  </si>
  <si>
    <t>BEULAH</t>
  </si>
  <si>
    <t>WALHALLA</t>
  </si>
  <si>
    <t>BISMARCK</t>
  </si>
  <si>
    <t>DICKINSON</t>
  </si>
  <si>
    <t>GARRISON</t>
  </si>
  <si>
    <t>MANDAN</t>
  </si>
  <si>
    <t>WISHEK</t>
  </si>
  <si>
    <t>GRAND FORKS</t>
  </si>
  <si>
    <t>CANDO</t>
  </si>
  <si>
    <t>DEVILS LAKE</t>
  </si>
  <si>
    <t>WATFORD CITY</t>
  </si>
  <si>
    <t>VALLEY CITY</t>
  </si>
  <si>
    <t>DUNSEITH</t>
  </si>
  <si>
    <t>ROLETTE</t>
  </si>
  <si>
    <t>GRAFTON</t>
  </si>
  <si>
    <t>CAVALIER</t>
  </si>
  <si>
    <t>PARK RIVER</t>
  </si>
  <si>
    <t>KILLDEER</t>
  </si>
  <si>
    <t>BOTTINEAU</t>
  </si>
  <si>
    <t>MOHALL</t>
  </si>
  <si>
    <t>OAKES</t>
  </si>
  <si>
    <t>ANETA</t>
  </si>
  <si>
    <t>LARIMORE</t>
  </si>
  <si>
    <t>MOTT</t>
  </si>
  <si>
    <t>NAPOLEON</t>
  </si>
  <si>
    <t>FORMAN</t>
  </si>
  <si>
    <t>LAKOTA</t>
  </si>
  <si>
    <t>LAMOURE</t>
  </si>
  <si>
    <t>ENDERLIN</t>
  </si>
  <si>
    <t>VELVA</t>
  </si>
  <si>
    <t>NEW SALEM</t>
  </si>
  <si>
    <t>RICHARDTON</t>
  </si>
  <si>
    <t>WEST FARGO</t>
  </si>
  <si>
    <t>Franklin</t>
  </si>
  <si>
    <t>Jefferson</t>
  </si>
  <si>
    <t>Madison</t>
  </si>
  <si>
    <t>Washington</t>
  </si>
  <si>
    <t>Clay</t>
  </si>
  <si>
    <t>Butler</t>
  </si>
  <si>
    <t>Howard</t>
  </si>
  <si>
    <t>Boone</t>
  </si>
  <si>
    <t>Saline</t>
  </si>
  <si>
    <t>Lincoln</t>
  </si>
  <si>
    <t>Logan</t>
  </si>
  <si>
    <t>Polk</t>
  </si>
  <si>
    <t>Adams</t>
  </si>
  <si>
    <t>Garfield</t>
  </si>
  <si>
    <t>Douglas</t>
  </si>
  <si>
    <t>Hamilton</t>
  </si>
  <si>
    <t>Hall</t>
  </si>
  <si>
    <t>Wayne</t>
  </si>
  <si>
    <t>Dodge</t>
  </si>
  <si>
    <t>Valley</t>
  </si>
  <si>
    <t>Knox</t>
  </si>
  <si>
    <t>Richland</t>
  </si>
  <si>
    <t>Stark</t>
  </si>
  <si>
    <t>Mercer</t>
  </si>
  <si>
    <t>Cass</t>
  </si>
  <si>
    <t>Wells</t>
  </si>
  <si>
    <t>Webster</t>
  </si>
  <si>
    <t>Cedar</t>
  </si>
  <si>
    <t>Chase</t>
  </si>
  <si>
    <t>Pawnee</t>
  </si>
  <si>
    <t>Nemaha</t>
  </si>
  <si>
    <t>Seward</t>
  </si>
  <si>
    <t>Sherman</t>
  </si>
  <si>
    <t>Greeley</t>
  </si>
  <si>
    <t>Sheridan</t>
  </si>
  <si>
    <t>Stanton</t>
  </si>
  <si>
    <t>Nelson</t>
  </si>
  <si>
    <t>Harlan</t>
  </si>
  <si>
    <t>Boyd</t>
  </si>
  <si>
    <t>York</t>
  </si>
  <si>
    <t>Ramsey</t>
  </si>
  <si>
    <t>Dakota</t>
  </si>
  <si>
    <t>Renville</t>
  </si>
  <si>
    <t>Fillmore</t>
  </si>
  <si>
    <t>Rock</t>
  </si>
  <si>
    <t>Phelps</t>
  </si>
  <si>
    <t>Platte</t>
  </si>
  <si>
    <t>Holt</t>
  </si>
  <si>
    <t>Dawson</t>
  </si>
  <si>
    <t>Custer</t>
  </si>
  <si>
    <t>Lancaster</t>
  </si>
  <si>
    <t>Richardson</t>
  </si>
  <si>
    <t>Box Butte</t>
  </si>
  <si>
    <t>Gage</t>
  </si>
  <si>
    <t>Scott Bluff</t>
  </si>
  <si>
    <t>Red Willow</t>
  </si>
  <si>
    <t>Keith</t>
  </si>
  <si>
    <t>Otoe</t>
  </si>
  <si>
    <t>Nance</t>
  </si>
  <si>
    <t>Colfax</t>
  </si>
  <si>
    <t>Burt</t>
  </si>
  <si>
    <t>Antelope</t>
  </si>
  <si>
    <t>Sarpy</t>
  </si>
  <si>
    <t>Pierce</t>
  </si>
  <si>
    <t>Saunders</t>
  </si>
  <si>
    <t>Merrick</t>
  </si>
  <si>
    <t>Dawes</t>
  </si>
  <si>
    <t>Cuming</t>
  </si>
  <si>
    <t>Thurston</t>
  </si>
  <si>
    <t>Nuckolls</t>
  </si>
  <si>
    <t>Buffalo</t>
  </si>
  <si>
    <t>Dixon</t>
  </si>
  <si>
    <t>Gosper</t>
  </si>
  <si>
    <t>Morrill</t>
  </si>
  <si>
    <t>Dundy</t>
  </si>
  <si>
    <t>Hitchcock</t>
  </si>
  <si>
    <t>Kimball</t>
  </si>
  <si>
    <t>Thayer</t>
  </si>
  <si>
    <t>Furnas</t>
  </si>
  <si>
    <t>Kearney</t>
  </si>
  <si>
    <t>Hooker</t>
  </si>
  <si>
    <t>Garden</t>
  </si>
  <si>
    <t>Eddy</t>
  </si>
  <si>
    <t>Ward</t>
  </si>
  <si>
    <t>Williams</t>
  </si>
  <si>
    <t>Morton</t>
  </si>
  <si>
    <t>Griggs</t>
  </si>
  <si>
    <t>Traill</t>
  </si>
  <si>
    <t>Mountrail</t>
  </si>
  <si>
    <t>Foster</t>
  </si>
  <si>
    <t>Dickey</t>
  </si>
  <si>
    <t>Emmons</t>
  </si>
  <si>
    <t>Cavalier</t>
  </si>
  <si>
    <t>Pembina</t>
  </si>
  <si>
    <t>Burleigh</t>
  </si>
  <si>
    <t>Mclean</t>
  </si>
  <si>
    <t>Mcintosh</t>
  </si>
  <si>
    <t>Grand Forks</t>
  </si>
  <si>
    <t>Towner</t>
  </si>
  <si>
    <t>Mckenzie</t>
  </si>
  <si>
    <t>Barnes</t>
  </si>
  <si>
    <t>Stutsman</t>
  </si>
  <si>
    <t>Rolette</t>
  </si>
  <si>
    <t>Walsh</t>
  </si>
  <si>
    <t>Dunn</t>
  </si>
  <si>
    <t>Bottineau</t>
  </si>
  <si>
    <t>Hettinger</t>
  </si>
  <si>
    <t>Sargent</t>
  </si>
  <si>
    <t>La Moure</t>
  </si>
  <si>
    <t>Ransom</t>
  </si>
  <si>
    <t>Mchenry</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</si>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</sst>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263" totalsRowShown="0" headerRowDxfId="136">
  <autoFilter ref="A1:AG263" xr:uid="{F6C3CB19-CE12-4B14-8BE9-BE2DA56924F3}"/>
  <sortState xmlns:xlrd2="http://schemas.microsoft.com/office/spreadsheetml/2017/richdata2" ref="A2:AG263">
    <sortCondition ref="A1:A263"/>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78" totalsRowShown="0" headerRowDxfId="107">
  <autoFilter ref="A1:AN78" xr:uid="{F6C3CB19-CE12-4B14-8BE9-BE2DA56924F3}"/>
  <sortState xmlns:xlrd2="http://schemas.microsoft.com/office/spreadsheetml/2017/richdata2" ref="A2:AN78">
    <sortCondition ref="A1:A78"/>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78" totalsRowShown="0" headerRowDxfId="71">
  <autoFilter ref="A1:AI78" xr:uid="{0BC5ADF1-15D4-4F74-902E-CBC634AC45F1}"/>
  <sortState xmlns:xlrd2="http://schemas.microsoft.com/office/spreadsheetml/2017/richdata2" ref="A2:AI78">
    <sortCondition ref="A1:A78"/>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562"/>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875</v>
      </c>
      <c r="B1" s="29" t="s">
        <v>942</v>
      </c>
      <c r="C1" s="29" t="s">
        <v>943</v>
      </c>
      <c r="D1" s="29" t="s">
        <v>915</v>
      </c>
      <c r="E1" s="29" t="s">
        <v>916</v>
      </c>
      <c r="F1" s="29" t="s">
        <v>871</v>
      </c>
      <c r="G1" s="29" t="s">
        <v>917</v>
      </c>
      <c r="H1" s="29" t="s">
        <v>885</v>
      </c>
      <c r="I1" s="29" t="s">
        <v>918</v>
      </c>
      <c r="J1" s="29" t="s">
        <v>919</v>
      </c>
      <c r="K1" s="29" t="s">
        <v>920</v>
      </c>
      <c r="L1" s="29" t="s">
        <v>921</v>
      </c>
      <c r="M1" s="29" t="s">
        <v>922</v>
      </c>
      <c r="N1" s="29" t="s">
        <v>923</v>
      </c>
      <c r="O1" s="29" t="s">
        <v>924</v>
      </c>
      <c r="P1" s="29" t="s">
        <v>926</v>
      </c>
      <c r="Q1" s="29" t="s">
        <v>925</v>
      </c>
      <c r="R1" s="29" t="s">
        <v>927</v>
      </c>
      <c r="S1" s="29" t="s">
        <v>928</v>
      </c>
      <c r="T1" s="29" t="s">
        <v>929</v>
      </c>
      <c r="U1" s="29" t="s">
        <v>930</v>
      </c>
      <c r="V1" s="29" t="s">
        <v>931</v>
      </c>
      <c r="W1" s="29" t="s">
        <v>932</v>
      </c>
      <c r="X1" s="29" t="s">
        <v>933</v>
      </c>
      <c r="Y1" s="29" t="s">
        <v>934</v>
      </c>
      <c r="Z1" s="29" t="s">
        <v>935</v>
      </c>
      <c r="AA1" s="29" t="s">
        <v>936</v>
      </c>
      <c r="AB1" s="29" t="s">
        <v>937</v>
      </c>
      <c r="AC1" s="29" t="s">
        <v>938</v>
      </c>
      <c r="AD1" s="29" t="s">
        <v>939</v>
      </c>
      <c r="AE1" s="29" t="s">
        <v>940</v>
      </c>
      <c r="AF1" s="29" t="s">
        <v>941</v>
      </c>
      <c r="AG1" s="31" t="s">
        <v>869</v>
      </c>
    </row>
    <row r="2" spans="1:34" x14ac:dyDescent="0.25">
      <c r="A2" t="s">
        <v>852</v>
      </c>
      <c r="B2" t="s">
        <v>500</v>
      </c>
      <c r="C2" t="s">
        <v>695</v>
      </c>
      <c r="D2" t="s">
        <v>743</v>
      </c>
      <c r="E2" s="32">
        <v>33.955555555555556</v>
      </c>
      <c r="F2" s="32">
        <v>4.0657624345549719</v>
      </c>
      <c r="G2" s="32">
        <v>3.7704024869109931</v>
      </c>
      <c r="H2" s="32">
        <v>0.57880890052356015</v>
      </c>
      <c r="I2" s="32">
        <v>0.28344895287958122</v>
      </c>
      <c r="J2" s="32">
        <v>138.05522222222217</v>
      </c>
      <c r="K2" s="32">
        <v>128.02611111111105</v>
      </c>
      <c r="L2" s="32">
        <v>19.653777777777776</v>
      </c>
      <c r="M2" s="32">
        <v>9.624666666666668</v>
      </c>
      <c r="N2" s="32">
        <v>4.6688888888888895</v>
      </c>
      <c r="O2" s="32">
        <v>5.3602222222222213</v>
      </c>
      <c r="P2" s="32">
        <v>17.612777777777783</v>
      </c>
      <c r="Q2" s="32">
        <v>17.612777777777783</v>
      </c>
      <c r="R2" s="32">
        <v>0</v>
      </c>
      <c r="S2" s="32">
        <v>100.7886666666666</v>
      </c>
      <c r="T2" s="32">
        <v>100.63033333333327</v>
      </c>
      <c r="U2" s="32">
        <v>0</v>
      </c>
      <c r="V2" s="32">
        <v>0.15833333333333333</v>
      </c>
      <c r="W2" s="32">
        <v>7.1222222222222218</v>
      </c>
      <c r="X2" s="32">
        <v>0</v>
      </c>
      <c r="Y2" s="32">
        <v>0</v>
      </c>
      <c r="Z2" s="32">
        <v>0</v>
      </c>
      <c r="AA2" s="32">
        <v>0.71388888888888891</v>
      </c>
      <c r="AB2" s="32">
        <v>0</v>
      </c>
      <c r="AC2" s="32">
        <v>6.4083333333333332</v>
      </c>
      <c r="AD2" s="32">
        <v>0</v>
      </c>
      <c r="AE2" s="32">
        <v>0</v>
      </c>
      <c r="AF2" t="s">
        <v>238</v>
      </c>
      <c r="AG2">
        <v>8</v>
      </c>
      <c r="AH2"/>
    </row>
    <row r="3" spans="1:34" x14ac:dyDescent="0.25">
      <c r="A3" t="s">
        <v>852</v>
      </c>
      <c r="B3" t="s">
        <v>495</v>
      </c>
      <c r="C3" t="s">
        <v>577</v>
      </c>
      <c r="D3" t="s">
        <v>803</v>
      </c>
      <c r="E3" s="32">
        <v>26.322222222222223</v>
      </c>
      <c r="F3" s="32">
        <v>3.6678092021950177</v>
      </c>
      <c r="G3" s="32">
        <v>3.6678092021950177</v>
      </c>
      <c r="H3" s="32">
        <v>0.56347403967918941</v>
      </c>
      <c r="I3" s="32">
        <v>0.56347403967918941</v>
      </c>
      <c r="J3" s="32">
        <v>96.544888888888863</v>
      </c>
      <c r="K3" s="32">
        <v>96.544888888888863</v>
      </c>
      <c r="L3" s="32">
        <v>14.831888888888887</v>
      </c>
      <c r="M3" s="32">
        <v>14.831888888888887</v>
      </c>
      <c r="N3" s="32">
        <v>0</v>
      </c>
      <c r="O3" s="32">
        <v>0</v>
      </c>
      <c r="P3" s="32">
        <v>12.135777777777781</v>
      </c>
      <c r="Q3" s="32">
        <v>12.135777777777781</v>
      </c>
      <c r="R3" s="32">
        <v>0</v>
      </c>
      <c r="S3" s="32">
        <v>69.577222222222204</v>
      </c>
      <c r="T3" s="32">
        <v>58.868999999999978</v>
      </c>
      <c r="U3" s="32">
        <v>0</v>
      </c>
      <c r="V3" s="32">
        <v>10.708222222222222</v>
      </c>
      <c r="W3" s="32">
        <v>21.311666666666667</v>
      </c>
      <c r="X3" s="32">
        <v>1.4644444444444447</v>
      </c>
      <c r="Y3" s="32">
        <v>0</v>
      </c>
      <c r="Z3" s="32">
        <v>0</v>
      </c>
      <c r="AA3" s="32">
        <v>0.13333333333333333</v>
      </c>
      <c r="AB3" s="32">
        <v>0</v>
      </c>
      <c r="AC3" s="32">
        <v>19.713888888888889</v>
      </c>
      <c r="AD3" s="32">
        <v>0</v>
      </c>
      <c r="AE3" s="32">
        <v>0</v>
      </c>
      <c r="AF3" t="s">
        <v>233</v>
      </c>
      <c r="AG3">
        <v>8</v>
      </c>
      <c r="AH3"/>
    </row>
    <row r="4" spans="1:34" x14ac:dyDescent="0.25">
      <c r="A4" t="s">
        <v>852</v>
      </c>
      <c r="B4" t="s">
        <v>520</v>
      </c>
      <c r="C4" t="s">
        <v>676</v>
      </c>
      <c r="D4" t="s">
        <v>801</v>
      </c>
      <c r="E4" s="32">
        <v>47.18888888888889</v>
      </c>
      <c r="F4" s="32">
        <v>4.5553425947727817</v>
      </c>
      <c r="G4" s="32">
        <v>4.2620814692724283</v>
      </c>
      <c r="H4" s="32">
        <v>1.0027336943724983</v>
      </c>
      <c r="I4" s="32">
        <v>0.70947256887214516</v>
      </c>
      <c r="J4" s="32">
        <v>214.96155555555561</v>
      </c>
      <c r="K4" s="32">
        <v>201.12288888888892</v>
      </c>
      <c r="L4" s="32">
        <v>47.317888888888895</v>
      </c>
      <c r="M4" s="32">
        <v>33.479222222222226</v>
      </c>
      <c r="N4" s="32">
        <v>8.1497777777777785</v>
      </c>
      <c r="O4" s="32">
        <v>5.6888888888888891</v>
      </c>
      <c r="P4" s="32">
        <v>28.080666666666659</v>
      </c>
      <c r="Q4" s="32">
        <v>28.080666666666659</v>
      </c>
      <c r="R4" s="32">
        <v>0</v>
      </c>
      <c r="S4" s="32">
        <v>139.56300000000005</v>
      </c>
      <c r="T4" s="32">
        <v>137.1996666666667</v>
      </c>
      <c r="U4" s="32">
        <v>0</v>
      </c>
      <c r="V4" s="32">
        <v>2.3633333333333337</v>
      </c>
      <c r="W4" s="32">
        <v>0</v>
      </c>
      <c r="X4" s="32">
        <v>0</v>
      </c>
      <c r="Y4" s="32">
        <v>0</v>
      </c>
      <c r="Z4" s="32">
        <v>0</v>
      </c>
      <c r="AA4" s="32">
        <v>0</v>
      </c>
      <c r="AB4" s="32">
        <v>0</v>
      </c>
      <c r="AC4" s="32">
        <v>0</v>
      </c>
      <c r="AD4" s="32">
        <v>0</v>
      </c>
      <c r="AE4" s="32">
        <v>0</v>
      </c>
      <c r="AF4" t="s">
        <v>258</v>
      </c>
      <c r="AG4">
        <v>8</v>
      </c>
      <c r="AH4"/>
    </row>
    <row r="5" spans="1:34" x14ac:dyDescent="0.25">
      <c r="A5" t="s">
        <v>852</v>
      </c>
      <c r="B5" t="s">
        <v>469</v>
      </c>
      <c r="C5" t="s">
        <v>676</v>
      </c>
      <c r="D5" t="s">
        <v>801</v>
      </c>
      <c r="E5" s="32">
        <v>137.25555555555556</v>
      </c>
      <c r="F5" s="32">
        <v>4.9738954100218571</v>
      </c>
      <c r="G5" s="32">
        <v>4.6930097951914522</v>
      </c>
      <c r="H5" s="32">
        <v>0.74575244879786273</v>
      </c>
      <c r="I5" s="32">
        <v>0.46486683396745732</v>
      </c>
      <c r="J5" s="32">
        <v>682.69477777777786</v>
      </c>
      <c r="K5" s="32">
        <v>644.14166666666677</v>
      </c>
      <c r="L5" s="32">
        <v>102.35866666666665</v>
      </c>
      <c r="M5" s="32">
        <v>63.805555555555557</v>
      </c>
      <c r="N5" s="32">
        <v>32.864222222222217</v>
      </c>
      <c r="O5" s="32">
        <v>5.6888888888888891</v>
      </c>
      <c r="P5" s="32">
        <v>67.211111111111109</v>
      </c>
      <c r="Q5" s="32">
        <v>67.211111111111109</v>
      </c>
      <c r="R5" s="32">
        <v>0</v>
      </c>
      <c r="S5" s="32">
        <v>513.125</v>
      </c>
      <c r="T5" s="32">
        <v>419.30833333333334</v>
      </c>
      <c r="U5" s="32">
        <v>3.2388888888888889</v>
      </c>
      <c r="V5" s="32">
        <v>90.577777777777783</v>
      </c>
      <c r="W5" s="32">
        <v>54.544444444444444</v>
      </c>
      <c r="X5" s="32">
        <v>0</v>
      </c>
      <c r="Y5" s="32">
        <v>0</v>
      </c>
      <c r="Z5" s="32">
        <v>0</v>
      </c>
      <c r="AA5" s="32">
        <v>3.4361111111111109</v>
      </c>
      <c r="AB5" s="32">
        <v>0</v>
      </c>
      <c r="AC5" s="32">
        <v>51.108333333333334</v>
      </c>
      <c r="AD5" s="32">
        <v>0</v>
      </c>
      <c r="AE5" s="32">
        <v>0</v>
      </c>
      <c r="AF5" t="s">
        <v>207</v>
      </c>
      <c r="AG5">
        <v>8</v>
      </c>
      <c r="AH5"/>
    </row>
    <row r="6" spans="1:34" x14ac:dyDescent="0.25">
      <c r="A6" t="s">
        <v>852</v>
      </c>
      <c r="B6" t="s">
        <v>474</v>
      </c>
      <c r="C6" t="s">
        <v>678</v>
      </c>
      <c r="D6" t="s">
        <v>802</v>
      </c>
      <c r="E6" s="32">
        <v>47.56666666666667</v>
      </c>
      <c r="F6" s="32">
        <v>3.3330997430506888</v>
      </c>
      <c r="G6" s="32">
        <v>3.1146928287783227</v>
      </c>
      <c r="H6" s="32">
        <v>0.79531651483298293</v>
      </c>
      <c r="I6" s="32">
        <v>0.57690960056061669</v>
      </c>
      <c r="J6" s="32">
        <v>158.54444444444445</v>
      </c>
      <c r="K6" s="32">
        <v>148.15555555555557</v>
      </c>
      <c r="L6" s="32">
        <v>37.830555555555556</v>
      </c>
      <c r="M6" s="32">
        <v>27.441666666666666</v>
      </c>
      <c r="N6" s="32">
        <v>4.7888888888888888</v>
      </c>
      <c r="O6" s="32">
        <v>5.6</v>
      </c>
      <c r="P6" s="32">
        <v>5.3111111111111109</v>
      </c>
      <c r="Q6" s="32">
        <v>5.3111111111111109</v>
      </c>
      <c r="R6" s="32">
        <v>0</v>
      </c>
      <c r="S6" s="32">
        <v>115.40277777777777</v>
      </c>
      <c r="T6" s="32">
        <v>107.33888888888889</v>
      </c>
      <c r="U6" s="32">
        <v>0</v>
      </c>
      <c r="V6" s="32">
        <v>8.0638888888888882</v>
      </c>
      <c r="W6" s="32">
        <v>23.225000000000001</v>
      </c>
      <c r="X6" s="32">
        <v>0</v>
      </c>
      <c r="Y6" s="32">
        <v>0</v>
      </c>
      <c r="Z6" s="32">
        <v>0</v>
      </c>
      <c r="AA6" s="32">
        <v>0</v>
      </c>
      <c r="AB6" s="32">
        <v>0</v>
      </c>
      <c r="AC6" s="32">
        <v>23.225000000000001</v>
      </c>
      <c r="AD6" s="32">
        <v>0</v>
      </c>
      <c r="AE6" s="32">
        <v>0</v>
      </c>
      <c r="AF6" t="s">
        <v>212</v>
      </c>
      <c r="AG6">
        <v>8</v>
      </c>
      <c r="AH6"/>
    </row>
    <row r="7" spans="1:34" x14ac:dyDescent="0.25">
      <c r="A7" t="s">
        <v>852</v>
      </c>
      <c r="B7" t="s">
        <v>518</v>
      </c>
      <c r="C7" t="s">
        <v>659</v>
      </c>
      <c r="D7" t="s">
        <v>731</v>
      </c>
      <c r="E7" s="32">
        <v>114.4</v>
      </c>
      <c r="F7" s="32">
        <v>5.2419376456876448</v>
      </c>
      <c r="G7" s="32">
        <v>4.99440268065268</v>
      </c>
      <c r="H7" s="32">
        <v>0.43712509712509712</v>
      </c>
      <c r="I7" s="32">
        <v>0.29232711732711736</v>
      </c>
      <c r="J7" s="32">
        <v>599.6776666666666</v>
      </c>
      <c r="K7" s="32">
        <v>571.35966666666661</v>
      </c>
      <c r="L7" s="32">
        <v>50.007111111111115</v>
      </c>
      <c r="M7" s="32">
        <v>33.442222222222227</v>
      </c>
      <c r="N7" s="32">
        <v>16.564888888888891</v>
      </c>
      <c r="O7" s="32">
        <v>0</v>
      </c>
      <c r="P7" s="32">
        <v>127.67699999999999</v>
      </c>
      <c r="Q7" s="32">
        <v>115.92388888888888</v>
      </c>
      <c r="R7" s="32">
        <v>11.753111111111108</v>
      </c>
      <c r="S7" s="32">
        <v>421.99355555555547</v>
      </c>
      <c r="T7" s="32">
        <v>402.28833333333324</v>
      </c>
      <c r="U7" s="32">
        <v>0</v>
      </c>
      <c r="V7" s="32">
        <v>19.705222222222218</v>
      </c>
      <c r="W7" s="32">
        <v>64.14722222222224</v>
      </c>
      <c r="X7" s="32">
        <v>4.8774444444444454</v>
      </c>
      <c r="Y7" s="32">
        <v>0</v>
      </c>
      <c r="Z7" s="32">
        <v>0</v>
      </c>
      <c r="AA7" s="32">
        <v>26.572666666666667</v>
      </c>
      <c r="AB7" s="32">
        <v>0</v>
      </c>
      <c r="AC7" s="32">
        <v>32.69711111111112</v>
      </c>
      <c r="AD7" s="32">
        <v>0</v>
      </c>
      <c r="AE7" s="32">
        <v>0</v>
      </c>
      <c r="AF7" t="s">
        <v>256</v>
      </c>
      <c r="AG7">
        <v>8</v>
      </c>
      <c r="AH7"/>
    </row>
    <row r="8" spans="1:34" x14ac:dyDescent="0.25">
      <c r="A8" t="s">
        <v>852</v>
      </c>
      <c r="B8" t="s">
        <v>491</v>
      </c>
      <c r="C8" t="s">
        <v>659</v>
      </c>
      <c r="D8" t="s">
        <v>731</v>
      </c>
      <c r="E8" s="32">
        <v>166.42222222222222</v>
      </c>
      <c r="F8" s="32">
        <v>5.2672526372012269</v>
      </c>
      <c r="G8" s="32">
        <v>4.8421191080251029</v>
      </c>
      <c r="H8" s="32">
        <v>0.72577446922152489</v>
      </c>
      <c r="I8" s="32">
        <v>0.33166577647215911</v>
      </c>
      <c r="J8" s="32">
        <v>876.58788888888864</v>
      </c>
      <c r="K8" s="32">
        <v>805.83622222222209</v>
      </c>
      <c r="L8" s="32">
        <v>120.785</v>
      </c>
      <c r="M8" s="32">
        <v>55.196555555555548</v>
      </c>
      <c r="N8" s="32">
        <v>65.588444444444448</v>
      </c>
      <c r="O8" s="32">
        <v>0</v>
      </c>
      <c r="P8" s="32">
        <v>156.34933333333336</v>
      </c>
      <c r="Q8" s="32">
        <v>151.18611111111113</v>
      </c>
      <c r="R8" s="32">
        <v>5.1632222222222213</v>
      </c>
      <c r="S8" s="32">
        <v>599.45355555555534</v>
      </c>
      <c r="T8" s="32">
        <v>534.94466666666642</v>
      </c>
      <c r="U8" s="32">
        <v>0</v>
      </c>
      <c r="V8" s="32">
        <v>64.50888888888889</v>
      </c>
      <c r="W8" s="32">
        <v>107.92822222222219</v>
      </c>
      <c r="X8" s="32">
        <v>4.174333333333335</v>
      </c>
      <c r="Y8" s="32">
        <v>0</v>
      </c>
      <c r="Z8" s="32">
        <v>0</v>
      </c>
      <c r="AA8" s="32">
        <v>60.387444444444434</v>
      </c>
      <c r="AB8" s="32">
        <v>0</v>
      </c>
      <c r="AC8" s="32">
        <v>43.366444444444433</v>
      </c>
      <c r="AD8" s="32">
        <v>0</v>
      </c>
      <c r="AE8" s="32">
        <v>0</v>
      </c>
      <c r="AF8" t="s">
        <v>229</v>
      </c>
      <c r="AG8">
        <v>8</v>
      </c>
      <c r="AH8"/>
    </row>
    <row r="9" spans="1:34" x14ac:dyDescent="0.25">
      <c r="A9" t="s">
        <v>852</v>
      </c>
      <c r="B9" t="s">
        <v>480</v>
      </c>
      <c r="C9" t="s">
        <v>543</v>
      </c>
      <c r="D9" t="s">
        <v>791</v>
      </c>
      <c r="E9" s="32">
        <v>94.36666666666666</v>
      </c>
      <c r="F9" s="32">
        <v>4.2798999175791836</v>
      </c>
      <c r="G9" s="32">
        <v>3.6820110679383027</v>
      </c>
      <c r="H9" s="32">
        <v>0.7302496173319204</v>
      </c>
      <c r="I9" s="32">
        <v>0.32225244318850815</v>
      </c>
      <c r="J9" s="32">
        <v>403.8798888888889</v>
      </c>
      <c r="K9" s="32">
        <v>347.45911111111116</v>
      </c>
      <c r="L9" s="32">
        <v>68.911222222222221</v>
      </c>
      <c r="M9" s="32">
        <v>30.409888888888883</v>
      </c>
      <c r="N9" s="32">
        <v>27.123555555555555</v>
      </c>
      <c r="O9" s="32">
        <v>11.377777777777778</v>
      </c>
      <c r="P9" s="32">
        <v>87.41411111111114</v>
      </c>
      <c r="Q9" s="32">
        <v>69.494666666666689</v>
      </c>
      <c r="R9" s="32">
        <v>17.919444444444444</v>
      </c>
      <c r="S9" s="32">
        <v>247.55455555555557</v>
      </c>
      <c r="T9" s="32">
        <v>247.55455555555557</v>
      </c>
      <c r="U9" s="32">
        <v>0</v>
      </c>
      <c r="V9" s="32">
        <v>0</v>
      </c>
      <c r="W9" s="32">
        <v>132.20444444444442</v>
      </c>
      <c r="X9" s="32">
        <v>7.7663333333333364</v>
      </c>
      <c r="Y9" s="32">
        <v>0</v>
      </c>
      <c r="Z9" s="32">
        <v>0</v>
      </c>
      <c r="AA9" s="32">
        <v>31.144888888888893</v>
      </c>
      <c r="AB9" s="32">
        <v>0</v>
      </c>
      <c r="AC9" s="32">
        <v>93.293222222222198</v>
      </c>
      <c r="AD9" s="32">
        <v>0</v>
      </c>
      <c r="AE9" s="32">
        <v>0</v>
      </c>
      <c r="AF9" t="s">
        <v>218</v>
      </c>
      <c r="AG9">
        <v>8</v>
      </c>
      <c r="AH9"/>
    </row>
    <row r="10" spans="1:34" x14ac:dyDescent="0.25">
      <c r="A10" t="s">
        <v>852</v>
      </c>
      <c r="B10" t="s">
        <v>503</v>
      </c>
      <c r="C10" t="s">
        <v>679</v>
      </c>
      <c r="D10" t="s">
        <v>792</v>
      </c>
      <c r="E10" s="32">
        <v>19.933333333333334</v>
      </c>
      <c r="F10" s="32">
        <v>4.9120345596432555</v>
      </c>
      <c r="G10" s="32">
        <v>4.1224581939799334</v>
      </c>
      <c r="H10" s="32">
        <v>1.6559030100334446</v>
      </c>
      <c r="I10" s="32">
        <v>0.86632664437012263</v>
      </c>
      <c r="J10" s="32">
        <v>97.913222222222231</v>
      </c>
      <c r="K10" s="32">
        <v>82.174333333333337</v>
      </c>
      <c r="L10" s="32">
        <v>33.007666666666665</v>
      </c>
      <c r="M10" s="32">
        <v>17.268777777777778</v>
      </c>
      <c r="N10" s="32">
        <v>10.488888888888887</v>
      </c>
      <c r="O10" s="32">
        <v>5.25</v>
      </c>
      <c r="P10" s="32">
        <v>8.6548888888888875</v>
      </c>
      <c r="Q10" s="32">
        <v>8.6548888888888875</v>
      </c>
      <c r="R10" s="32">
        <v>0</v>
      </c>
      <c r="S10" s="32">
        <v>56.250666666666675</v>
      </c>
      <c r="T10" s="32">
        <v>56.163000000000011</v>
      </c>
      <c r="U10" s="32">
        <v>0</v>
      </c>
      <c r="V10" s="32">
        <v>8.7666666666666657E-2</v>
      </c>
      <c r="W10" s="32">
        <v>13.272222222222222</v>
      </c>
      <c r="X10" s="32">
        <v>1.7666666666666666</v>
      </c>
      <c r="Y10" s="32">
        <v>0</v>
      </c>
      <c r="Z10" s="32">
        <v>0</v>
      </c>
      <c r="AA10" s="32">
        <v>0.9555555555555556</v>
      </c>
      <c r="AB10" s="32">
        <v>0</v>
      </c>
      <c r="AC10" s="32">
        <v>10.55</v>
      </c>
      <c r="AD10" s="32">
        <v>0</v>
      </c>
      <c r="AE10" s="32">
        <v>0</v>
      </c>
      <c r="AF10" t="s">
        <v>241</v>
      </c>
      <c r="AG10">
        <v>8</v>
      </c>
      <c r="AH10"/>
    </row>
    <row r="11" spans="1:34" x14ac:dyDescent="0.25">
      <c r="A11" t="s">
        <v>852</v>
      </c>
      <c r="B11" t="s">
        <v>487</v>
      </c>
      <c r="C11" t="s">
        <v>686</v>
      </c>
      <c r="D11" t="s">
        <v>809</v>
      </c>
      <c r="E11" s="32">
        <v>26.133333333333333</v>
      </c>
      <c r="F11" s="32">
        <v>3.5548469387755097</v>
      </c>
      <c r="G11" s="32">
        <v>3.131377551020408</v>
      </c>
      <c r="H11" s="32">
        <v>0.4980867346938776</v>
      </c>
      <c r="I11" s="32">
        <v>0.32631802721088438</v>
      </c>
      <c r="J11" s="32">
        <v>92.899999999999991</v>
      </c>
      <c r="K11" s="32">
        <v>81.833333333333329</v>
      </c>
      <c r="L11" s="32">
        <v>13.016666666666667</v>
      </c>
      <c r="M11" s="32">
        <v>8.5277777777777786</v>
      </c>
      <c r="N11" s="32">
        <v>2.6666666666666665</v>
      </c>
      <c r="O11" s="32">
        <v>1.8222222222222222</v>
      </c>
      <c r="P11" s="32">
        <v>20.361111111111111</v>
      </c>
      <c r="Q11" s="32">
        <v>13.783333333333333</v>
      </c>
      <c r="R11" s="32">
        <v>6.5777777777777775</v>
      </c>
      <c r="S11" s="32">
        <v>59.522222222222219</v>
      </c>
      <c r="T11" s="32">
        <v>52.577777777777776</v>
      </c>
      <c r="U11" s="32">
        <v>0</v>
      </c>
      <c r="V11" s="32">
        <v>6.9444444444444446</v>
      </c>
      <c r="W11" s="32">
        <v>0</v>
      </c>
      <c r="X11" s="32">
        <v>0</v>
      </c>
      <c r="Y11" s="32">
        <v>0</v>
      </c>
      <c r="Z11" s="32">
        <v>0</v>
      </c>
      <c r="AA11" s="32">
        <v>0</v>
      </c>
      <c r="AB11" s="32">
        <v>0</v>
      </c>
      <c r="AC11" s="32">
        <v>0</v>
      </c>
      <c r="AD11" s="32">
        <v>0</v>
      </c>
      <c r="AE11" s="32">
        <v>0</v>
      </c>
      <c r="AF11" t="s">
        <v>225</v>
      </c>
      <c r="AG11">
        <v>8</v>
      </c>
      <c r="AH11"/>
    </row>
    <row r="12" spans="1:34" x14ac:dyDescent="0.25">
      <c r="A12" t="s">
        <v>852</v>
      </c>
      <c r="B12" t="s">
        <v>511</v>
      </c>
      <c r="C12" t="s">
        <v>704</v>
      </c>
      <c r="D12" t="s">
        <v>792</v>
      </c>
      <c r="E12" s="32">
        <v>51.544444444444444</v>
      </c>
      <c r="F12" s="32">
        <v>4.4702026298771287</v>
      </c>
      <c r="G12" s="32">
        <v>4.178863979305885</v>
      </c>
      <c r="H12" s="32">
        <v>0.78471006682474687</v>
      </c>
      <c r="I12" s="32">
        <v>0.49337141625350295</v>
      </c>
      <c r="J12" s="32">
        <v>230.41411111111111</v>
      </c>
      <c r="K12" s="32">
        <v>215.39722222222221</v>
      </c>
      <c r="L12" s="32">
        <v>40.44744444444445</v>
      </c>
      <c r="M12" s="32">
        <v>25.430555555555557</v>
      </c>
      <c r="N12" s="32">
        <v>9.5166666666666675</v>
      </c>
      <c r="O12" s="32">
        <v>5.5002222222222299</v>
      </c>
      <c r="P12" s="32">
        <v>33.93333333333333</v>
      </c>
      <c r="Q12" s="32">
        <v>33.93333333333333</v>
      </c>
      <c r="R12" s="32">
        <v>0</v>
      </c>
      <c r="S12" s="32">
        <v>156.03333333333333</v>
      </c>
      <c r="T12" s="32">
        <v>156.03333333333333</v>
      </c>
      <c r="U12" s="32">
        <v>0</v>
      </c>
      <c r="V12" s="32">
        <v>0</v>
      </c>
      <c r="W12" s="32">
        <v>0</v>
      </c>
      <c r="X12" s="32">
        <v>0</v>
      </c>
      <c r="Y12" s="32">
        <v>0</v>
      </c>
      <c r="Z12" s="32">
        <v>0</v>
      </c>
      <c r="AA12" s="32">
        <v>0</v>
      </c>
      <c r="AB12" s="32">
        <v>0</v>
      </c>
      <c r="AC12" s="32">
        <v>0</v>
      </c>
      <c r="AD12" s="32">
        <v>0</v>
      </c>
      <c r="AE12" s="32">
        <v>0</v>
      </c>
      <c r="AF12" t="s">
        <v>249</v>
      </c>
      <c r="AG12">
        <v>8</v>
      </c>
      <c r="AH12"/>
    </row>
    <row r="13" spans="1:34" x14ac:dyDescent="0.25">
      <c r="A13" t="s">
        <v>852</v>
      </c>
      <c r="B13" t="s">
        <v>519</v>
      </c>
      <c r="C13" t="s">
        <v>706</v>
      </c>
      <c r="D13" t="s">
        <v>731</v>
      </c>
      <c r="E13" s="32">
        <v>61.488888888888887</v>
      </c>
      <c r="F13" s="32">
        <v>4.8229906035417418</v>
      </c>
      <c r="G13" s="32">
        <v>4.5020654138055649</v>
      </c>
      <c r="H13" s="32">
        <v>0.62449403686302862</v>
      </c>
      <c r="I13" s="32">
        <v>0.30356884712685223</v>
      </c>
      <c r="J13" s="32">
        <v>296.56033333333329</v>
      </c>
      <c r="K13" s="32">
        <v>276.82699999999994</v>
      </c>
      <c r="L13" s="32">
        <v>38.399444444444448</v>
      </c>
      <c r="M13" s="32">
        <v>18.666111111111114</v>
      </c>
      <c r="N13" s="32">
        <v>14.133333333333333</v>
      </c>
      <c r="O13" s="32">
        <v>5.6</v>
      </c>
      <c r="P13" s="32">
        <v>60.995888888888871</v>
      </c>
      <c r="Q13" s="32">
        <v>60.995888888888871</v>
      </c>
      <c r="R13" s="32">
        <v>0</v>
      </c>
      <c r="S13" s="32">
        <v>197.16499999999996</v>
      </c>
      <c r="T13" s="32">
        <v>181.50988888888884</v>
      </c>
      <c r="U13" s="32">
        <v>0</v>
      </c>
      <c r="V13" s="32">
        <v>15.655111111111117</v>
      </c>
      <c r="W13" s="32">
        <v>0</v>
      </c>
      <c r="X13" s="32">
        <v>0</v>
      </c>
      <c r="Y13" s="32">
        <v>0</v>
      </c>
      <c r="Z13" s="32">
        <v>0</v>
      </c>
      <c r="AA13" s="32">
        <v>0</v>
      </c>
      <c r="AB13" s="32">
        <v>0</v>
      </c>
      <c r="AC13" s="32">
        <v>0</v>
      </c>
      <c r="AD13" s="32">
        <v>0</v>
      </c>
      <c r="AE13" s="32">
        <v>0</v>
      </c>
      <c r="AF13" t="s">
        <v>257</v>
      </c>
      <c r="AG13">
        <v>8</v>
      </c>
      <c r="AH13"/>
    </row>
    <row r="14" spans="1:34" x14ac:dyDescent="0.25">
      <c r="A14" t="s">
        <v>852</v>
      </c>
      <c r="B14" t="s">
        <v>522</v>
      </c>
      <c r="C14" t="s">
        <v>659</v>
      </c>
      <c r="D14" t="s">
        <v>731</v>
      </c>
      <c r="E14" s="32">
        <v>95.911111111111111</v>
      </c>
      <c r="F14" s="32">
        <v>4.7142075996292867</v>
      </c>
      <c r="G14" s="32">
        <v>4.3929610750695085</v>
      </c>
      <c r="H14" s="32">
        <v>0.82542284522706211</v>
      </c>
      <c r="I14" s="32">
        <v>0.50417632066728457</v>
      </c>
      <c r="J14" s="32">
        <v>452.14488888888889</v>
      </c>
      <c r="K14" s="32">
        <v>421.33377777777775</v>
      </c>
      <c r="L14" s="32">
        <v>79.167222222222222</v>
      </c>
      <c r="M14" s="32">
        <v>48.356111111111112</v>
      </c>
      <c r="N14" s="32">
        <v>25.655555555555555</v>
      </c>
      <c r="O14" s="32">
        <v>5.1555555555555559</v>
      </c>
      <c r="P14" s="32">
        <v>99.09933333333332</v>
      </c>
      <c r="Q14" s="32">
        <v>99.09933333333332</v>
      </c>
      <c r="R14" s="32">
        <v>0</v>
      </c>
      <c r="S14" s="32">
        <v>273.87833333333333</v>
      </c>
      <c r="T14" s="32">
        <v>265.21444444444444</v>
      </c>
      <c r="U14" s="32">
        <v>0</v>
      </c>
      <c r="V14" s="32">
        <v>8.6638888888888932</v>
      </c>
      <c r="W14" s="32">
        <v>0</v>
      </c>
      <c r="X14" s="32">
        <v>0</v>
      </c>
      <c r="Y14" s="32">
        <v>0</v>
      </c>
      <c r="Z14" s="32">
        <v>0</v>
      </c>
      <c r="AA14" s="32">
        <v>0</v>
      </c>
      <c r="AB14" s="32">
        <v>0</v>
      </c>
      <c r="AC14" s="32">
        <v>0</v>
      </c>
      <c r="AD14" s="32">
        <v>0</v>
      </c>
      <c r="AE14" s="32">
        <v>0</v>
      </c>
      <c r="AF14" t="s">
        <v>260</v>
      </c>
      <c r="AG14">
        <v>8</v>
      </c>
      <c r="AH14"/>
    </row>
    <row r="15" spans="1:34" x14ac:dyDescent="0.25">
      <c r="A15" t="s">
        <v>852</v>
      </c>
      <c r="B15" t="s">
        <v>479</v>
      </c>
      <c r="C15" t="s">
        <v>683</v>
      </c>
      <c r="D15" t="s">
        <v>747</v>
      </c>
      <c r="E15" s="32">
        <v>91.155555555555551</v>
      </c>
      <c r="F15" s="32">
        <v>3.7607898586055595</v>
      </c>
      <c r="G15" s="32">
        <v>3.4155923939541695</v>
      </c>
      <c r="H15" s="32">
        <v>1.0341004388103365</v>
      </c>
      <c r="I15" s="32">
        <v>0.68890297415894686</v>
      </c>
      <c r="J15" s="32">
        <v>342.81688888888897</v>
      </c>
      <c r="K15" s="32">
        <v>311.35022222222227</v>
      </c>
      <c r="L15" s="32">
        <v>94.263999999999996</v>
      </c>
      <c r="M15" s="32">
        <v>62.797333333333327</v>
      </c>
      <c r="N15" s="32">
        <v>25.955555555555556</v>
      </c>
      <c r="O15" s="32">
        <v>5.5111111111111111</v>
      </c>
      <c r="P15" s="32">
        <v>32.74744444444444</v>
      </c>
      <c r="Q15" s="32">
        <v>32.74744444444444</v>
      </c>
      <c r="R15" s="32">
        <v>0</v>
      </c>
      <c r="S15" s="32">
        <v>215.80544444444448</v>
      </c>
      <c r="T15" s="32">
        <v>201.2596666666667</v>
      </c>
      <c r="U15" s="32">
        <v>0</v>
      </c>
      <c r="V15" s="32">
        <v>14.545777777777776</v>
      </c>
      <c r="W15" s="32">
        <v>75.776888888888834</v>
      </c>
      <c r="X15" s="32">
        <v>2.5102222222222226</v>
      </c>
      <c r="Y15" s="32">
        <v>0</v>
      </c>
      <c r="Z15" s="32">
        <v>0</v>
      </c>
      <c r="AA15" s="32">
        <v>9.499444444444439</v>
      </c>
      <c r="AB15" s="32">
        <v>0</v>
      </c>
      <c r="AC15" s="32">
        <v>63.767222222222181</v>
      </c>
      <c r="AD15" s="32">
        <v>0</v>
      </c>
      <c r="AE15" s="32">
        <v>0</v>
      </c>
      <c r="AF15" t="s">
        <v>217</v>
      </c>
      <c r="AG15">
        <v>8</v>
      </c>
      <c r="AH15"/>
    </row>
    <row r="16" spans="1:34" x14ac:dyDescent="0.25">
      <c r="A16" t="s">
        <v>852</v>
      </c>
      <c r="B16" t="s">
        <v>485</v>
      </c>
      <c r="C16" t="s">
        <v>569</v>
      </c>
      <c r="D16" t="s">
        <v>808</v>
      </c>
      <c r="E16" s="32">
        <v>78.599999999999994</v>
      </c>
      <c r="F16" s="32">
        <v>4.1993483177834321</v>
      </c>
      <c r="G16" s="32">
        <v>3.9508326265196501</v>
      </c>
      <c r="H16" s="32">
        <v>0.66552021487136004</v>
      </c>
      <c r="I16" s="32">
        <v>0.41700452360757712</v>
      </c>
      <c r="J16" s="32">
        <v>330.06877777777777</v>
      </c>
      <c r="K16" s="32">
        <v>310.53544444444447</v>
      </c>
      <c r="L16" s="32">
        <v>52.309888888888899</v>
      </c>
      <c r="M16" s="32">
        <v>32.776555555555561</v>
      </c>
      <c r="N16" s="32">
        <v>14.333333333333334</v>
      </c>
      <c r="O16" s="32">
        <v>5.2</v>
      </c>
      <c r="P16" s="32">
        <v>38.900777777777769</v>
      </c>
      <c r="Q16" s="32">
        <v>38.900777777777769</v>
      </c>
      <c r="R16" s="32">
        <v>0</v>
      </c>
      <c r="S16" s="32">
        <v>238.85811111111113</v>
      </c>
      <c r="T16" s="32">
        <v>203.38966666666667</v>
      </c>
      <c r="U16" s="32">
        <v>0</v>
      </c>
      <c r="V16" s="32">
        <v>35.468444444444465</v>
      </c>
      <c r="W16" s="32">
        <v>74.687666666666686</v>
      </c>
      <c r="X16" s="32">
        <v>4.729111111111111</v>
      </c>
      <c r="Y16" s="32">
        <v>0</v>
      </c>
      <c r="Z16" s="32">
        <v>0</v>
      </c>
      <c r="AA16" s="32">
        <v>20.344222222222221</v>
      </c>
      <c r="AB16" s="32">
        <v>0</v>
      </c>
      <c r="AC16" s="32">
        <v>45.044111111111121</v>
      </c>
      <c r="AD16" s="32">
        <v>0</v>
      </c>
      <c r="AE16" s="32">
        <v>4.5702222222222231</v>
      </c>
      <c r="AF16" t="s">
        <v>223</v>
      </c>
      <c r="AG16">
        <v>8</v>
      </c>
      <c r="AH16"/>
    </row>
    <row r="17" spans="1:34" x14ac:dyDescent="0.25">
      <c r="A17" t="s">
        <v>852</v>
      </c>
      <c r="B17" t="s">
        <v>505</v>
      </c>
      <c r="C17" t="s">
        <v>699</v>
      </c>
      <c r="D17" t="s">
        <v>814</v>
      </c>
      <c r="E17" s="32">
        <v>30.166666666666668</v>
      </c>
      <c r="F17" s="32">
        <v>3.0683609576427253</v>
      </c>
      <c r="G17" s="32">
        <v>2.7425230202578263</v>
      </c>
      <c r="H17" s="32">
        <v>0.84234254143646403</v>
      </c>
      <c r="I17" s="32">
        <v>0.5165046040515654</v>
      </c>
      <c r="J17" s="32">
        <v>92.562222222222218</v>
      </c>
      <c r="K17" s="32">
        <v>82.73277777777777</v>
      </c>
      <c r="L17" s="32">
        <v>25.410666666666668</v>
      </c>
      <c r="M17" s="32">
        <v>15.581222222222225</v>
      </c>
      <c r="N17" s="32">
        <v>9.8294444444444427</v>
      </c>
      <c r="O17" s="32">
        <v>0</v>
      </c>
      <c r="P17" s="32">
        <v>6.5181111111111125</v>
      </c>
      <c r="Q17" s="32">
        <v>6.5181111111111125</v>
      </c>
      <c r="R17" s="32">
        <v>0</v>
      </c>
      <c r="S17" s="32">
        <v>60.633444444444436</v>
      </c>
      <c r="T17" s="32">
        <v>47.344888888888889</v>
      </c>
      <c r="U17" s="32">
        <v>0</v>
      </c>
      <c r="V17" s="32">
        <v>13.288555555555549</v>
      </c>
      <c r="W17" s="32">
        <v>0</v>
      </c>
      <c r="X17" s="32">
        <v>0</v>
      </c>
      <c r="Y17" s="32">
        <v>0</v>
      </c>
      <c r="Z17" s="32">
        <v>0</v>
      </c>
      <c r="AA17" s="32">
        <v>0</v>
      </c>
      <c r="AB17" s="32">
        <v>0</v>
      </c>
      <c r="AC17" s="32">
        <v>0</v>
      </c>
      <c r="AD17" s="32">
        <v>0</v>
      </c>
      <c r="AE17" s="32">
        <v>0</v>
      </c>
      <c r="AF17" t="s">
        <v>243</v>
      </c>
      <c r="AG17">
        <v>8</v>
      </c>
      <c r="AH17"/>
    </row>
    <row r="18" spans="1:34" x14ac:dyDescent="0.25">
      <c r="A18" t="s">
        <v>852</v>
      </c>
      <c r="B18" t="s">
        <v>514</v>
      </c>
      <c r="C18" t="s">
        <v>678</v>
      </c>
      <c r="D18" t="s">
        <v>802</v>
      </c>
      <c r="E18" s="32">
        <v>20.166666666666668</v>
      </c>
      <c r="F18" s="32">
        <v>5.5920110192837464</v>
      </c>
      <c r="G18" s="32">
        <v>5.0617079889807153</v>
      </c>
      <c r="H18" s="32">
        <v>1.642837465564738</v>
      </c>
      <c r="I18" s="32">
        <v>1.1125344352617079</v>
      </c>
      <c r="J18" s="32">
        <v>112.77222222222223</v>
      </c>
      <c r="K18" s="32">
        <v>102.07777777777777</v>
      </c>
      <c r="L18" s="32">
        <v>33.130555555555553</v>
      </c>
      <c r="M18" s="32">
        <v>22.43611111111111</v>
      </c>
      <c r="N18" s="32">
        <v>5.9444444444444446</v>
      </c>
      <c r="O18" s="32">
        <v>4.75</v>
      </c>
      <c r="P18" s="32">
        <v>11.71111111111111</v>
      </c>
      <c r="Q18" s="32">
        <v>11.71111111111111</v>
      </c>
      <c r="R18" s="32">
        <v>0</v>
      </c>
      <c r="S18" s="32">
        <v>67.930555555555557</v>
      </c>
      <c r="T18" s="32">
        <v>66.961111111111109</v>
      </c>
      <c r="U18" s="32">
        <v>0</v>
      </c>
      <c r="V18" s="32">
        <v>0.96944444444444444</v>
      </c>
      <c r="W18" s="32">
        <v>70.258333333333326</v>
      </c>
      <c r="X18" s="32">
        <v>16.25</v>
      </c>
      <c r="Y18" s="32">
        <v>0</v>
      </c>
      <c r="Z18" s="32">
        <v>0</v>
      </c>
      <c r="AA18" s="32">
        <v>6.3472222222222223</v>
      </c>
      <c r="AB18" s="32">
        <v>0</v>
      </c>
      <c r="AC18" s="32">
        <v>47.661111111111111</v>
      </c>
      <c r="AD18" s="32">
        <v>0</v>
      </c>
      <c r="AE18" s="32">
        <v>0</v>
      </c>
      <c r="AF18" t="s">
        <v>252</v>
      </c>
      <c r="AG18">
        <v>8</v>
      </c>
      <c r="AH18"/>
    </row>
    <row r="19" spans="1:34" x14ac:dyDescent="0.25">
      <c r="A19" t="s">
        <v>852</v>
      </c>
      <c r="B19" t="s">
        <v>460</v>
      </c>
      <c r="C19" t="s">
        <v>668</v>
      </c>
      <c r="D19" t="s">
        <v>796</v>
      </c>
      <c r="E19" s="32">
        <v>51.133333333333333</v>
      </c>
      <c r="F19" s="32">
        <v>4.1043785310734462</v>
      </c>
      <c r="G19" s="32">
        <v>3.6056823120382444</v>
      </c>
      <c r="H19" s="32">
        <v>1.1946110386788351</v>
      </c>
      <c r="I19" s="32">
        <v>0.69591481964363322</v>
      </c>
      <c r="J19" s="32">
        <v>209.87055555555554</v>
      </c>
      <c r="K19" s="32">
        <v>184.37055555555557</v>
      </c>
      <c r="L19" s="32">
        <v>61.084444444444429</v>
      </c>
      <c r="M19" s="32">
        <v>35.584444444444443</v>
      </c>
      <c r="N19" s="32">
        <v>19.771111111111097</v>
      </c>
      <c r="O19" s="32">
        <v>5.7288888888888918</v>
      </c>
      <c r="P19" s="32">
        <v>28.242777777777771</v>
      </c>
      <c r="Q19" s="32">
        <v>28.242777777777771</v>
      </c>
      <c r="R19" s="32">
        <v>0</v>
      </c>
      <c r="S19" s="32">
        <v>120.54333333333335</v>
      </c>
      <c r="T19" s="32">
        <v>119.77555555555557</v>
      </c>
      <c r="U19" s="32">
        <v>0</v>
      </c>
      <c r="V19" s="32">
        <v>0.76777777777777767</v>
      </c>
      <c r="W19" s="32">
        <v>75.125</v>
      </c>
      <c r="X19" s="32">
        <v>8.3055555555555554</v>
      </c>
      <c r="Y19" s="32">
        <v>0</v>
      </c>
      <c r="Z19" s="32">
        <v>0</v>
      </c>
      <c r="AA19" s="32">
        <v>8.0472222222222225</v>
      </c>
      <c r="AB19" s="32">
        <v>0</v>
      </c>
      <c r="AC19" s="32">
        <v>58.772222222222226</v>
      </c>
      <c r="AD19" s="32">
        <v>0</v>
      </c>
      <c r="AE19" s="32">
        <v>0</v>
      </c>
      <c r="AF19" t="s">
        <v>198</v>
      </c>
      <c r="AG19">
        <v>8</v>
      </c>
      <c r="AH19"/>
    </row>
    <row r="20" spans="1:34" x14ac:dyDescent="0.25">
      <c r="A20" t="s">
        <v>852</v>
      </c>
      <c r="B20" t="s">
        <v>497</v>
      </c>
      <c r="C20" t="s">
        <v>692</v>
      </c>
      <c r="D20" t="s">
        <v>812</v>
      </c>
      <c r="E20" s="32">
        <v>40.133333333333333</v>
      </c>
      <c r="F20" s="32">
        <v>3.7019601328903664</v>
      </c>
      <c r="G20" s="32">
        <v>3.4775968992248067</v>
      </c>
      <c r="H20" s="32">
        <v>0.69309523809523821</v>
      </c>
      <c r="I20" s="32">
        <v>0.46873200442967894</v>
      </c>
      <c r="J20" s="32">
        <v>148.57200000000003</v>
      </c>
      <c r="K20" s="32">
        <v>139.56755555555557</v>
      </c>
      <c r="L20" s="32">
        <v>27.816222222222226</v>
      </c>
      <c r="M20" s="32">
        <v>18.811777777777781</v>
      </c>
      <c r="N20" s="32">
        <v>5.7155555555555555</v>
      </c>
      <c r="O20" s="32">
        <v>3.2888888888888888</v>
      </c>
      <c r="P20" s="32">
        <v>23.146333333333327</v>
      </c>
      <c r="Q20" s="32">
        <v>23.146333333333327</v>
      </c>
      <c r="R20" s="32">
        <v>0</v>
      </c>
      <c r="S20" s="32">
        <v>97.609444444444478</v>
      </c>
      <c r="T20" s="32">
        <v>79.976777777777812</v>
      </c>
      <c r="U20" s="32">
        <v>0</v>
      </c>
      <c r="V20" s="32">
        <v>17.632666666666662</v>
      </c>
      <c r="W20" s="32">
        <v>19.797222222222221</v>
      </c>
      <c r="X20" s="32">
        <v>2.6222222222222222</v>
      </c>
      <c r="Y20" s="32">
        <v>0</v>
      </c>
      <c r="Z20" s="32">
        <v>0</v>
      </c>
      <c r="AA20" s="32">
        <v>0</v>
      </c>
      <c r="AB20" s="32">
        <v>0</v>
      </c>
      <c r="AC20" s="32">
        <v>16.68611111111111</v>
      </c>
      <c r="AD20" s="32">
        <v>0</v>
      </c>
      <c r="AE20" s="32">
        <v>0.48888888888888887</v>
      </c>
      <c r="AF20" t="s">
        <v>235</v>
      </c>
      <c r="AG20">
        <v>8</v>
      </c>
      <c r="AH20"/>
    </row>
    <row r="21" spans="1:34" x14ac:dyDescent="0.25">
      <c r="A21" t="s">
        <v>852</v>
      </c>
      <c r="B21" t="s">
        <v>506</v>
      </c>
      <c r="C21" t="s">
        <v>700</v>
      </c>
      <c r="D21" t="s">
        <v>743</v>
      </c>
      <c r="E21" s="32">
        <v>34.033333333333331</v>
      </c>
      <c r="F21" s="32">
        <v>3.6304897159647407</v>
      </c>
      <c r="G21" s="32">
        <v>3.4426869082598759</v>
      </c>
      <c r="H21" s="32">
        <v>0.49549461312438775</v>
      </c>
      <c r="I21" s="32">
        <v>0.30769180541952329</v>
      </c>
      <c r="J21" s="32">
        <v>123.55766666666666</v>
      </c>
      <c r="K21" s="32">
        <v>117.16611111111111</v>
      </c>
      <c r="L21" s="32">
        <v>16.86333333333333</v>
      </c>
      <c r="M21" s="32">
        <v>10.471777777777776</v>
      </c>
      <c r="N21" s="32">
        <v>0</v>
      </c>
      <c r="O21" s="32">
        <v>6.3915555555555557</v>
      </c>
      <c r="P21" s="32">
        <v>22.405444444444448</v>
      </c>
      <c r="Q21" s="32">
        <v>22.405444444444448</v>
      </c>
      <c r="R21" s="32">
        <v>0</v>
      </c>
      <c r="S21" s="32">
        <v>84.288888888888877</v>
      </c>
      <c r="T21" s="32">
        <v>70.732111111111095</v>
      </c>
      <c r="U21" s="32">
        <v>0</v>
      </c>
      <c r="V21" s="32">
        <v>13.556777777777787</v>
      </c>
      <c r="W21" s="32">
        <v>3.4032222222222219</v>
      </c>
      <c r="X21" s="32">
        <v>0.27777777777777779</v>
      </c>
      <c r="Y21" s="32">
        <v>0</v>
      </c>
      <c r="Z21" s="32">
        <v>0.50266666666666671</v>
      </c>
      <c r="AA21" s="32">
        <v>0</v>
      </c>
      <c r="AB21" s="32">
        <v>0</v>
      </c>
      <c r="AC21" s="32">
        <v>2.4727777777777775</v>
      </c>
      <c r="AD21" s="32">
        <v>0</v>
      </c>
      <c r="AE21" s="32">
        <v>0.15</v>
      </c>
      <c r="AF21" t="s">
        <v>244</v>
      </c>
      <c r="AG21">
        <v>8</v>
      </c>
      <c r="AH21"/>
    </row>
    <row r="22" spans="1:34" x14ac:dyDescent="0.25">
      <c r="A22" t="s">
        <v>852</v>
      </c>
      <c r="B22" t="s">
        <v>501</v>
      </c>
      <c r="C22" t="s">
        <v>696</v>
      </c>
      <c r="D22" t="s">
        <v>804</v>
      </c>
      <c r="E22" s="32">
        <v>40.244444444444447</v>
      </c>
      <c r="F22" s="32">
        <v>3.1545941468801768</v>
      </c>
      <c r="G22" s="32">
        <v>2.8789260077305356</v>
      </c>
      <c r="H22" s="32">
        <v>0.8886499171728327</v>
      </c>
      <c r="I22" s="32">
        <v>0.61298177802319176</v>
      </c>
      <c r="J22" s="32">
        <v>126.9548888888889</v>
      </c>
      <c r="K22" s="32">
        <v>115.86077777777778</v>
      </c>
      <c r="L22" s="32">
        <v>35.763222222222225</v>
      </c>
      <c r="M22" s="32">
        <v>24.669111111111118</v>
      </c>
      <c r="N22" s="32">
        <v>5.6385555555555547</v>
      </c>
      <c r="O22" s="32">
        <v>5.4555555555555557</v>
      </c>
      <c r="P22" s="32">
        <v>28.259555555555547</v>
      </c>
      <c r="Q22" s="32">
        <v>28.259555555555547</v>
      </c>
      <c r="R22" s="32">
        <v>0</v>
      </c>
      <c r="S22" s="32">
        <v>62.932111111111119</v>
      </c>
      <c r="T22" s="32">
        <v>62.365777777777787</v>
      </c>
      <c r="U22" s="32">
        <v>0</v>
      </c>
      <c r="V22" s="32">
        <v>0.56633333333333336</v>
      </c>
      <c r="W22" s="32">
        <v>30.319444444444443</v>
      </c>
      <c r="X22" s="32">
        <v>0.53888888888888886</v>
      </c>
      <c r="Y22" s="32">
        <v>0</v>
      </c>
      <c r="Z22" s="32">
        <v>0.65555555555555556</v>
      </c>
      <c r="AA22" s="32">
        <v>0</v>
      </c>
      <c r="AB22" s="32">
        <v>0</v>
      </c>
      <c r="AC22" s="32">
        <v>29.125</v>
      </c>
      <c r="AD22" s="32">
        <v>0</v>
      </c>
      <c r="AE22" s="32">
        <v>0</v>
      </c>
      <c r="AF22" t="s">
        <v>239</v>
      </c>
      <c r="AG22">
        <v>8</v>
      </c>
      <c r="AH22"/>
    </row>
    <row r="23" spans="1:34" x14ac:dyDescent="0.25">
      <c r="A23" t="s">
        <v>852</v>
      </c>
      <c r="B23" t="s">
        <v>498</v>
      </c>
      <c r="C23" t="s">
        <v>693</v>
      </c>
      <c r="D23" t="s">
        <v>749</v>
      </c>
      <c r="E23" s="32">
        <v>34.277777777777779</v>
      </c>
      <c r="F23" s="32">
        <v>3.395688816855754</v>
      </c>
      <c r="G23" s="32">
        <v>3.0806094003241489</v>
      </c>
      <c r="H23" s="32">
        <v>0.82664829821717989</v>
      </c>
      <c r="I23" s="32">
        <v>0.51156888168557535</v>
      </c>
      <c r="J23" s="32">
        <v>116.39666666666668</v>
      </c>
      <c r="K23" s="32">
        <v>105.59644444444444</v>
      </c>
      <c r="L23" s="32">
        <v>28.335666666666668</v>
      </c>
      <c r="M23" s="32">
        <v>17.535444444444444</v>
      </c>
      <c r="N23" s="32">
        <v>3.8590000000000013</v>
      </c>
      <c r="O23" s="32">
        <v>6.9412222222222226</v>
      </c>
      <c r="P23" s="32">
        <v>11.441444444444445</v>
      </c>
      <c r="Q23" s="32">
        <v>11.441444444444445</v>
      </c>
      <c r="R23" s="32">
        <v>0</v>
      </c>
      <c r="S23" s="32">
        <v>76.619555555555564</v>
      </c>
      <c r="T23" s="32">
        <v>64.919444444444451</v>
      </c>
      <c r="U23" s="32">
        <v>0</v>
      </c>
      <c r="V23" s="32">
        <v>11.700111111111109</v>
      </c>
      <c r="W23" s="32">
        <v>4.6301111111111126</v>
      </c>
      <c r="X23" s="32">
        <v>8.8888888888888892E-2</v>
      </c>
      <c r="Y23" s="32">
        <v>0</v>
      </c>
      <c r="Z23" s="32">
        <v>4.541222222222224</v>
      </c>
      <c r="AA23" s="32">
        <v>0</v>
      </c>
      <c r="AB23" s="32">
        <v>0</v>
      </c>
      <c r="AC23" s="32">
        <v>0</v>
      </c>
      <c r="AD23" s="32">
        <v>0</v>
      </c>
      <c r="AE23" s="32">
        <v>0</v>
      </c>
      <c r="AF23" t="s">
        <v>236</v>
      </c>
      <c r="AG23">
        <v>8</v>
      </c>
      <c r="AH23"/>
    </row>
    <row r="24" spans="1:34" x14ac:dyDescent="0.25">
      <c r="A24" t="s">
        <v>852</v>
      </c>
      <c r="B24" t="s">
        <v>502</v>
      </c>
      <c r="C24" t="s">
        <v>697</v>
      </c>
      <c r="D24" t="s">
        <v>813</v>
      </c>
      <c r="E24" s="32">
        <v>32.722222222222221</v>
      </c>
      <c r="F24" s="32">
        <v>3.8435382003395584</v>
      </c>
      <c r="G24" s="32">
        <v>3.4989779286926996</v>
      </c>
      <c r="H24" s="32">
        <v>0.71616977928692693</v>
      </c>
      <c r="I24" s="32">
        <v>0.37160950764006789</v>
      </c>
      <c r="J24" s="32">
        <v>125.7691111111111</v>
      </c>
      <c r="K24" s="32">
        <v>114.49433333333333</v>
      </c>
      <c r="L24" s="32">
        <v>23.434666666666665</v>
      </c>
      <c r="M24" s="32">
        <v>12.159888888888888</v>
      </c>
      <c r="N24" s="32">
        <v>5.5858888888888867</v>
      </c>
      <c r="O24" s="32">
        <v>5.6888888888888891</v>
      </c>
      <c r="P24" s="32">
        <v>30.826777777777771</v>
      </c>
      <c r="Q24" s="32">
        <v>30.826777777777771</v>
      </c>
      <c r="R24" s="32">
        <v>0</v>
      </c>
      <c r="S24" s="32">
        <v>71.507666666666665</v>
      </c>
      <c r="T24" s="32">
        <v>71.090777777777774</v>
      </c>
      <c r="U24" s="32">
        <v>0</v>
      </c>
      <c r="V24" s="32">
        <v>0.41688888888888892</v>
      </c>
      <c r="W24" s="32">
        <v>0</v>
      </c>
      <c r="X24" s="32">
        <v>0</v>
      </c>
      <c r="Y24" s="32">
        <v>0</v>
      </c>
      <c r="Z24" s="32">
        <v>0</v>
      </c>
      <c r="AA24" s="32">
        <v>0</v>
      </c>
      <c r="AB24" s="32">
        <v>0</v>
      </c>
      <c r="AC24" s="32">
        <v>0</v>
      </c>
      <c r="AD24" s="32">
        <v>0</v>
      </c>
      <c r="AE24" s="32">
        <v>0</v>
      </c>
      <c r="AF24" t="s">
        <v>240</v>
      </c>
      <c r="AG24">
        <v>8</v>
      </c>
      <c r="AH24"/>
    </row>
    <row r="25" spans="1:34" x14ac:dyDescent="0.25">
      <c r="A25" t="s">
        <v>852</v>
      </c>
      <c r="B25" t="s">
        <v>499</v>
      </c>
      <c r="C25" t="s">
        <v>694</v>
      </c>
      <c r="D25" t="s">
        <v>797</v>
      </c>
      <c r="E25" s="32">
        <v>48.288888888888891</v>
      </c>
      <c r="F25" s="32">
        <v>3.2259595029912558</v>
      </c>
      <c r="G25" s="32">
        <v>3.0601104463874824</v>
      </c>
      <c r="H25" s="32">
        <v>0.55826737229636414</v>
      </c>
      <c r="I25" s="32">
        <v>0.39241831569259061</v>
      </c>
      <c r="J25" s="32">
        <v>155.77799999999999</v>
      </c>
      <c r="K25" s="32">
        <v>147.76933333333332</v>
      </c>
      <c r="L25" s="32">
        <v>26.958111111111098</v>
      </c>
      <c r="M25" s="32">
        <v>18.949444444444431</v>
      </c>
      <c r="N25" s="32">
        <v>2.3197777777777779</v>
      </c>
      <c r="O25" s="32">
        <v>5.6888888888888891</v>
      </c>
      <c r="P25" s="32">
        <v>47.234000000000016</v>
      </c>
      <c r="Q25" s="32">
        <v>47.234000000000016</v>
      </c>
      <c r="R25" s="32">
        <v>0</v>
      </c>
      <c r="S25" s="32">
        <v>81.585888888888874</v>
      </c>
      <c r="T25" s="32">
        <v>81.504888888888871</v>
      </c>
      <c r="U25" s="32">
        <v>0</v>
      </c>
      <c r="V25" s="32">
        <v>8.1000000000000003E-2</v>
      </c>
      <c r="W25" s="32">
        <v>0</v>
      </c>
      <c r="X25" s="32">
        <v>0</v>
      </c>
      <c r="Y25" s="32">
        <v>0</v>
      </c>
      <c r="Z25" s="32">
        <v>0</v>
      </c>
      <c r="AA25" s="32">
        <v>0</v>
      </c>
      <c r="AB25" s="32">
        <v>0</v>
      </c>
      <c r="AC25" s="32">
        <v>0</v>
      </c>
      <c r="AD25" s="32">
        <v>0</v>
      </c>
      <c r="AE25" s="32">
        <v>0</v>
      </c>
      <c r="AF25" t="s">
        <v>237</v>
      </c>
      <c r="AG25">
        <v>8</v>
      </c>
      <c r="AH25"/>
    </row>
    <row r="26" spans="1:34" x14ac:dyDescent="0.25">
      <c r="A26" t="s">
        <v>852</v>
      </c>
      <c r="B26" t="s">
        <v>493</v>
      </c>
      <c r="C26" t="s">
        <v>690</v>
      </c>
      <c r="D26" t="s">
        <v>810</v>
      </c>
      <c r="E26" s="32">
        <v>42.411111111111111</v>
      </c>
      <c r="F26" s="32">
        <v>3.5887188891799848</v>
      </c>
      <c r="G26" s="32">
        <v>3.3319727534713133</v>
      </c>
      <c r="H26" s="32">
        <v>0.80044537594969856</v>
      </c>
      <c r="I26" s="32">
        <v>0.54369924024102689</v>
      </c>
      <c r="J26" s="32">
        <v>152.20155555555559</v>
      </c>
      <c r="K26" s="32">
        <v>141.3126666666667</v>
      </c>
      <c r="L26" s="32">
        <v>33.947777777777773</v>
      </c>
      <c r="M26" s="32">
        <v>23.058888888888887</v>
      </c>
      <c r="N26" s="32">
        <v>5.2</v>
      </c>
      <c r="O26" s="32">
        <v>5.6888888888888891</v>
      </c>
      <c r="P26" s="32">
        <v>19.67433333333333</v>
      </c>
      <c r="Q26" s="32">
        <v>19.67433333333333</v>
      </c>
      <c r="R26" s="32">
        <v>0</v>
      </c>
      <c r="S26" s="32">
        <v>98.579444444444476</v>
      </c>
      <c r="T26" s="32">
        <v>98.532444444444479</v>
      </c>
      <c r="U26" s="32">
        <v>0</v>
      </c>
      <c r="V26" s="32">
        <v>4.7000000000000007E-2</v>
      </c>
      <c r="W26" s="32">
        <v>0.48888888888888893</v>
      </c>
      <c r="X26" s="32">
        <v>8.8888888888888892E-2</v>
      </c>
      <c r="Y26" s="32">
        <v>4.4444444444444446E-2</v>
      </c>
      <c r="Z26" s="32">
        <v>0</v>
      </c>
      <c r="AA26" s="32">
        <v>0</v>
      </c>
      <c r="AB26" s="32">
        <v>0</v>
      </c>
      <c r="AC26" s="32">
        <v>0.35555555555555557</v>
      </c>
      <c r="AD26" s="32">
        <v>0</v>
      </c>
      <c r="AE26" s="32">
        <v>0</v>
      </c>
      <c r="AF26" t="s">
        <v>231</v>
      </c>
      <c r="AG26">
        <v>8</v>
      </c>
      <c r="AH26"/>
    </row>
    <row r="27" spans="1:34" x14ac:dyDescent="0.25">
      <c r="A27" t="s">
        <v>852</v>
      </c>
      <c r="B27" t="s">
        <v>455</v>
      </c>
      <c r="C27" t="s">
        <v>657</v>
      </c>
      <c r="D27" t="s">
        <v>793</v>
      </c>
      <c r="E27" s="32">
        <v>35.733333333333334</v>
      </c>
      <c r="F27" s="32">
        <v>4.1616822139303489</v>
      </c>
      <c r="G27" s="32">
        <v>3.8533022388059703</v>
      </c>
      <c r="H27" s="32">
        <v>0.49658582089552228</v>
      </c>
      <c r="I27" s="32">
        <v>0.2543905472636816</v>
      </c>
      <c r="J27" s="32">
        <v>148.71077777777779</v>
      </c>
      <c r="K27" s="32">
        <v>137.69133333333335</v>
      </c>
      <c r="L27" s="32">
        <v>17.744666666666664</v>
      </c>
      <c r="M27" s="32">
        <v>9.0902222222222218</v>
      </c>
      <c r="N27" s="32">
        <v>4.4082222222222214</v>
      </c>
      <c r="O27" s="32">
        <v>4.2462222222222215</v>
      </c>
      <c r="P27" s="32">
        <v>30.181777777777782</v>
      </c>
      <c r="Q27" s="32">
        <v>27.816777777777784</v>
      </c>
      <c r="R27" s="32">
        <v>2.3649999999999998</v>
      </c>
      <c r="S27" s="32">
        <v>100.78433333333334</v>
      </c>
      <c r="T27" s="32">
        <v>77.928444444444438</v>
      </c>
      <c r="U27" s="32">
        <v>0</v>
      </c>
      <c r="V27" s="32">
        <v>22.855888888888892</v>
      </c>
      <c r="W27" s="32">
        <v>18.027777777777779</v>
      </c>
      <c r="X27" s="32">
        <v>0</v>
      </c>
      <c r="Y27" s="32">
        <v>0</v>
      </c>
      <c r="Z27" s="32">
        <v>0</v>
      </c>
      <c r="AA27" s="32">
        <v>3.2250000000000001</v>
      </c>
      <c r="AB27" s="32">
        <v>0</v>
      </c>
      <c r="AC27" s="32">
        <v>14.802777777777777</v>
      </c>
      <c r="AD27" s="32">
        <v>0</v>
      </c>
      <c r="AE27" s="32">
        <v>0</v>
      </c>
      <c r="AF27" t="s">
        <v>193</v>
      </c>
      <c r="AG27">
        <v>8</v>
      </c>
      <c r="AH27"/>
    </row>
    <row r="28" spans="1:34" x14ac:dyDescent="0.25">
      <c r="A28" t="s">
        <v>852</v>
      </c>
      <c r="B28" t="s">
        <v>465</v>
      </c>
      <c r="C28" t="s">
        <v>672</v>
      </c>
      <c r="D28" t="s">
        <v>794</v>
      </c>
      <c r="E28" s="32">
        <v>31.266666666666666</v>
      </c>
      <c r="F28" s="32">
        <v>3.9020078180525943</v>
      </c>
      <c r="G28" s="32">
        <v>3.5620113717128645</v>
      </c>
      <c r="H28" s="32">
        <v>1.1471215351812367</v>
      </c>
      <c r="I28" s="32">
        <v>0.83715351812366745</v>
      </c>
      <c r="J28" s="32">
        <v>122.00277777777778</v>
      </c>
      <c r="K28" s="32">
        <v>111.37222222222223</v>
      </c>
      <c r="L28" s="32">
        <v>35.866666666666667</v>
      </c>
      <c r="M28" s="32">
        <v>26.175000000000001</v>
      </c>
      <c r="N28" s="32">
        <v>4.9416666666666664</v>
      </c>
      <c r="O28" s="32">
        <v>4.75</v>
      </c>
      <c r="P28" s="32">
        <v>9.1055555555555543</v>
      </c>
      <c r="Q28" s="32">
        <v>8.1666666666666661</v>
      </c>
      <c r="R28" s="32">
        <v>0.93888888888888888</v>
      </c>
      <c r="S28" s="32">
        <v>77.030555555555566</v>
      </c>
      <c r="T28" s="32">
        <v>71.811111111111117</v>
      </c>
      <c r="U28" s="32">
        <v>7.2222222222222215E-2</v>
      </c>
      <c r="V28" s="32">
        <v>5.1472222222222221</v>
      </c>
      <c r="W28" s="32">
        <v>0</v>
      </c>
      <c r="X28" s="32">
        <v>0</v>
      </c>
      <c r="Y28" s="32">
        <v>0</v>
      </c>
      <c r="Z28" s="32">
        <v>0</v>
      </c>
      <c r="AA28" s="32">
        <v>0</v>
      </c>
      <c r="AB28" s="32">
        <v>0</v>
      </c>
      <c r="AC28" s="32">
        <v>0</v>
      </c>
      <c r="AD28" s="32">
        <v>0</v>
      </c>
      <c r="AE28" s="32">
        <v>0</v>
      </c>
      <c r="AF28" t="s">
        <v>203</v>
      </c>
      <c r="AG28">
        <v>8</v>
      </c>
      <c r="AH28"/>
    </row>
    <row r="29" spans="1:34" x14ac:dyDescent="0.25">
      <c r="A29" t="s">
        <v>852</v>
      </c>
      <c r="B29" t="s">
        <v>449</v>
      </c>
      <c r="C29" t="s">
        <v>661</v>
      </c>
      <c r="D29" t="s">
        <v>770</v>
      </c>
      <c r="E29" s="32">
        <v>29.433333333333334</v>
      </c>
      <c r="F29" s="32">
        <v>6.0968516421291064</v>
      </c>
      <c r="G29" s="32">
        <v>5.6334994337485851</v>
      </c>
      <c r="H29" s="32">
        <v>1.2250434126085312</v>
      </c>
      <c r="I29" s="32">
        <v>0.7616912042280104</v>
      </c>
      <c r="J29" s="32">
        <v>179.45066666666671</v>
      </c>
      <c r="K29" s="32">
        <v>165.8126666666667</v>
      </c>
      <c r="L29" s="32">
        <v>36.057111111111105</v>
      </c>
      <c r="M29" s="32">
        <v>22.419111111111107</v>
      </c>
      <c r="N29" s="32">
        <v>9.7102222222222228</v>
      </c>
      <c r="O29" s="32">
        <v>3.9277777777777776</v>
      </c>
      <c r="P29" s="32">
        <v>17.157444444444444</v>
      </c>
      <c r="Q29" s="32">
        <v>17.157444444444444</v>
      </c>
      <c r="R29" s="32">
        <v>0</v>
      </c>
      <c r="S29" s="32">
        <v>126.23611111111113</v>
      </c>
      <c r="T29" s="32">
        <v>99.469777777777807</v>
      </c>
      <c r="U29" s="32">
        <v>0</v>
      </c>
      <c r="V29" s="32">
        <v>26.766333333333325</v>
      </c>
      <c r="W29" s="32">
        <v>29.791333333333331</v>
      </c>
      <c r="X29" s="32">
        <v>0</v>
      </c>
      <c r="Y29" s="32">
        <v>0</v>
      </c>
      <c r="Z29" s="32">
        <v>0</v>
      </c>
      <c r="AA29" s="32">
        <v>0.84166666666666667</v>
      </c>
      <c r="AB29" s="32">
        <v>0</v>
      </c>
      <c r="AC29" s="32">
        <v>20.094222222222221</v>
      </c>
      <c r="AD29" s="32">
        <v>0</v>
      </c>
      <c r="AE29" s="32">
        <v>8.8554444444444442</v>
      </c>
      <c r="AF29" t="s">
        <v>187</v>
      </c>
      <c r="AG29">
        <v>8</v>
      </c>
      <c r="AH29"/>
    </row>
    <row r="30" spans="1:34" x14ac:dyDescent="0.25">
      <c r="A30" t="s">
        <v>852</v>
      </c>
      <c r="B30" t="s">
        <v>496</v>
      </c>
      <c r="C30" t="s">
        <v>691</v>
      </c>
      <c r="D30" t="s">
        <v>811</v>
      </c>
      <c r="E30" s="32">
        <v>54.466666666666669</v>
      </c>
      <c r="F30" s="32">
        <v>4.1614993880048958</v>
      </c>
      <c r="G30" s="32">
        <v>3.9025744594043239</v>
      </c>
      <c r="H30" s="32">
        <v>0.69612811097511218</v>
      </c>
      <c r="I30" s="32">
        <v>0.44215014279885761</v>
      </c>
      <c r="J30" s="32">
        <v>226.66299999999998</v>
      </c>
      <c r="K30" s="32">
        <v>212.56022222222219</v>
      </c>
      <c r="L30" s="32">
        <v>37.915777777777777</v>
      </c>
      <c r="M30" s="32">
        <v>24.082444444444445</v>
      </c>
      <c r="N30" s="32">
        <v>13.833333333333334</v>
      </c>
      <c r="O30" s="32">
        <v>0</v>
      </c>
      <c r="P30" s="32">
        <v>28.730555555555558</v>
      </c>
      <c r="Q30" s="32">
        <v>28.461111111111112</v>
      </c>
      <c r="R30" s="32">
        <v>0.26944444444444443</v>
      </c>
      <c r="S30" s="32">
        <v>160.01666666666665</v>
      </c>
      <c r="T30" s="32">
        <v>147.71944444444443</v>
      </c>
      <c r="U30" s="32">
        <v>0</v>
      </c>
      <c r="V30" s="32">
        <v>12.297222222222222</v>
      </c>
      <c r="W30" s="32">
        <v>20.744444444444444</v>
      </c>
      <c r="X30" s="32">
        <v>0</v>
      </c>
      <c r="Y30" s="32">
        <v>0</v>
      </c>
      <c r="Z30" s="32">
        <v>0</v>
      </c>
      <c r="AA30" s="32">
        <v>0</v>
      </c>
      <c r="AB30" s="32">
        <v>0</v>
      </c>
      <c r="AC30" s="32">
        <v>20.744444444444444</v>
      </c>
      <c r="AD30" s="32">
        <v>0</v>
      </c>
      <c r="AE30" s="32">
        <v>0</v>
      </c>
      <c r="AF30" t="s">
        <v>234</v>
      </c>
      <c r="AG30">
        <v>8</v>
      </c>
      <c r="AH30"/>
    </row>
    <row r="31" spans="1:34" x14ac:dyDescent="0.25">
      <c r="A31" t="s">
        <v>852</v>
      </c>
      <c r="B31" t="s">
        <v>467</v>
      </c>
      <c r="C31" t="s">
        <v>674</v>
      </c>
      <c r="D31" t="s">
        <v>730</v>
      </c>
      <c r="E31" s="32">
        <v>79.266666666666666</v>
      </c>
      <c r="F31" s="32">
        <v>4.2926703111858711</v>
      </c>
      <c r="G31" s="32">
        <v>3.8998205775161208</v>
      </c>
      <c r="H31" s="32">
        <v>0.7541883936080741</v>
      </c>
      <c r="I31" s="32">
        <v>0.36133865993832348</v>
      </c>
      <c r="J31" s="32">
        <v>340.26566666666673</v>
      </c>
      <c r="K31" s="32">
        <v>309.12577777777784</v>
      </c>
      <c r="L31" s="32">
        <v>59.782000000000004</v>
      </c>
      <c r="M31" s="32">
        <v>28.64211111111111</v>
      </c>
      <c r="N31" s="32">
        <v>25.71766666666667</v>
      </c>
      <c r="O31" s="32">
        <v>5.4222222222222225</v>
      </c>
      <c r="P31" s="32">
        <v>34.645000000000003</v>
      </c>
      <c r="Q31" s="32">
        <v>34.645000000000003</v>
      </c>
      <c r="R31" s="32">
        <v>0</v>
      </c>
      <c r="S31" s="32">
        <v>245.83866666666671</v>
      </c>
      <c r="T31" s="32">
        <v>222.01966666666672</v>
      </c>
      <c r="U31" s="32">
        <v>0.55377777777777781</v>
      </c>
      <c r="V31" s="32">
        <v>23.265222222222221</v>
      </c>
      <c r="W31" s="32">
        <v>87.358777777777789</v>
      </c>
      <c r="X31" s="32">
        <v>3.9694444444444446</v>
      </c>
      <c r="Y31" s="32">
        <v>0</v>
      </c>
      <c r="Z31" s="32">
        <v>0</v>
      </c>
      <c r="AA31" s="32">
        <v>20.941666666666666</v>
      </c>
      <c r="AB31" s="32">
        <v>0</v>
      </c>
      <c r="AC31" s="32">
        <v>56.856000000000002</v>
      </c>
      <c r="AD31" s="32">
        <v>0.46666666666666667</v>
      </c>
      <c r="AE31" s="32">
        <v>5.125</v>
      </c>
      <c r="AF31" t="s">
        <v>205</v>
      </c>
      <c r="AG31">
        <v>8</v>
      </c>
      <c r="AH31"/>
    </row>
    <row r="32" spans="1:34" x14ac:dyDescent="0.25">
      <c r="A32" t="s">
        <v>852</v>
      </c>
      <c r="B32" t="s">
        <v>456</v>
      </c>
      <c r="C32" t="s">
        <v>578</v>
      </c>
      <c r="D32" t="s">
        <v>794</v>
      </c>
      <c r="E32" s="32">
        <v>74.955555555555549</v>
      </c>
      <c r="F32" s="32">
        <v>4.9923658464275134</v>
      </c>
      <c r="G32" s="32">
        <v>4.6817373258227102</v>
      </c>
      <c r="H32" s="32">
        <v>0.88897124221761037</v>
      </c>
      <c r="I32" s="32">
        <v>0.57834272161280764</v>
      </c>
      <c r="J32" s="32">
        <v>374.20555555555558</v>
      </c>
      <c r="K32" s="32">
        <v>350.92222222222222</v>
      </c>
      <c r="L32" s="32">
        <v>66.633333333333326</v>
      </c>
      <c r="M32" s="32">
        <v>43.35</v>
      </c>
      <c r="N32" s="32">
        <v>18.038888888888888</v>
      </c>
      <c r="O32" s="32">
        <v>5.2444444444444445</v>
      </c>
      <c r="P32" s="32">
        <v>39.197222222222223</v>
      </c>
      <c r="Q32" s="32">
        <v>39.197222222222223</v>
      </c>
      <c r="R32" s="32">
        <v>0</v>
      </c>
      <c r="S32" s="32">
        <v>268.375</v>
      </c>
      <c r="T32" s="32">
        <v>248.76111111111112</v>
      </c>
      <c r="U32" s="32">
        <v>0</v>
      </c>
      <c r="V32" s="32">
        <v>19.613888888888887</v>
      </c>
      <c r="W32" s="32">
        <v>20.558333333333334</v>
      </c>
      <c r="X32" s="32">
        <v>0.17777777777777778</v>
      </c>
      <c r="Y32" s="32">
        <v>0</v>
      </c>
      <c r="Z32" s="32">
        <v>0</v>
      </c>
      <c r="AA32" s="32">
        <v>1.1666666666666667</v>
      </c>
      <c r="AB32" s="32">
        <v>0</v>
      </c>
      <c r="AC32" s="32">
        <v>19.213888888888889</v>
      </c>
      <c r="AD32" s="32">
        <v>0</v>
      </c>
      <c r="AE32" s="32">
        <v>0</v>
      </c>
      <c r="AF32" t="s">
        <v>194</v>
      </c>
      <c r="AG32">
        <v>8</v>
      </c>
      <c r="AH32"/>
    </row>
    <row r="33" spans="1:34" x14ac:dyDescent="0.25">
      <c r="A33" t="s">
        <v>852</v>
      </c>
      <c r="B33" t="s">
        <v>457</v>
      </c>
      <c r="C33" t="s">
        <v>666</v>
      </c>
      <c r="D33" t="s">
        <v>789</v>
      </c>
      <c r="E33" s="32">
        <v>43.06666666666667</v>
      </c>
      <c r="F33" s="32">
        <v>4.4011867905056761</v>
      </c>
      <c r="G33" s="32">
        <v>4.009868421052631</v>
      </c>
      <c r="H33" s="32">
        <v>0.86293859649122806</v>
      </c>
      <c r="I33" s="32">
        <v>0.47162022703818363</v>
      </c>
      <c r="J33" s="32">
        <v>189.54444444444445</v>
      </c>
      <c r="K33" s="32">
        <v>172.69166666666666</v>
      </c>
      <c r="L33" s="32">
        <v>37.163888888888891</v>
      </c>
      <c r="M33" s="32">
        <v>20.31111111111111</v>
      </c>
      <c r="N33" s="32">
        <v>11.341666666666667</v>
      </c>
      <c r="O33" s="32">
        <v>5.5111111111111111</v>
      </c>
      <c r="P33" s="32">
        <v>33.527777777777779</v>
      </c>
      <c r="Q33" s="32">
        <v>33.527777777777779</v>
      </c>
      <c r="R33" s="32">
        <v>0</v>
      </c>
      <c r="S33" s="32">
        <v>118.85277777777777</v>
      </c>
      <c r="T33" s="32">
        <v>110.10833333333333</v>
      </c>
      <c r="U33" s="32">
        <v>0</v>
      </c>
      <c r="V33" s="32">
        <v>8.7444444444444436</v>
      </c>
      <c r="W33" s="32">
        <v>54.947222222222223</v>
      </c>
      <c r="X33" s="32">
        <v>0.51111111111111107</v>
      </c>
      <c r="Y33" s="32">
        <v>0</v>
      </c>
      <c r="Z33" s="32">
        <v>0</v>
      </c>
      <c r="AA33" s="32">
        <v>28.574999999999999</v>
      </c>
      <c r="AB33" s="32">
        <v>0</v>
      </c>
      <c r="AC33" s="32">
        <v>25.861111111111111</v>
      </c>
      <c r="AD33" s="32">
        <v>0</v>
      </c>
      <c r="AE33" s="32">
        <v>0</v>
      </c>
      <c r="AF33" t="s">
        <v>195</v>
      </c>
      <c r="AG33">
        <v>8</v>
      </c>
      <c r="AH33"/>
    </row>
    <row r="34" spans="1:34" x14ac:dyDescent="0.25">
      <c r="A34" t="s">
        <v>852</v>
      </c>
      <c r="B34" t="s">
        <v>490</v>
      </c>
      <c r="C34" t="s">
        <v>688</v>
      </c>
      <c r="D34" t="s">
        <v>810</v>
      </c>
      <c r="E34" s="32">
        <v>80.566666666666663</v>
      </c>
      <c r="F34" s="32">
        <v>4.2324520755757824</v>
      </c>
      <c r="G34" s="32">
        <v>3.9805557854089089</v>
      </c>
      <c r="H34" s="32">
        <v>0.6760377878913254</v>
      </c>
      <c r="I34" s="32">
        <v>0.42414149772445181</v>
      </c>
      <c r="J34" s="32">
        <v>340.99455555555551</v>
      </c>
      <c r="K34" s="32">
        <v>320.70011111111108</v>
      </c>
      <c r="L34" s="32">
        <v>54.466111111111111</v>
      </c>
      <c r="M34" s="32">
        <v>34.171666666666667</v>
      </c>
      <c r="N34" s="32">
        <v>15.338888888888889</v>
      </c>
      <c r="O34" s="32">
        <v>4.9555555555555557</v>
      </c>
      <c r="P34" s="32">
        <v>48.177777777777777</v>
      </c>
      <c r="Q34" s="32">
        <v>48.177777777777777</v>
      </c>
      <c r="R34" s="32">
        <v>0</v>
      </c>
      <c r="S34" s="32">
        <v>238.35066666666663</v>
      </c>
      <c r="T34" s="32">
        <v>231.90899999999996</v>
      </c>
      <c r="U34" s="32">
        <v>0</v>
      </c>
      <c r="V34" s="32">
        <v>6.4416666666666664</v>
      </c>
      <c r="W34" s="32">
        <v>111.40566666666669</v>
      </c>
      <c r="X34" s="32">
        <v>5.943888888888889</v>
      </c>
      <c r="Y34" s="32">
        <v>0.22777777777777777</v>
      </c>
      <c r="Z34" s="32">
        <v>0</v>
      </c>
      <c r="AA34" s="32">
        <v>2.786111111111111</v>
      </c>
      <c r="AB34" s="32">
        <v>0</v>
      </c>
      <c r="AC34" s="32">
        <v>101.20900000000002</v>
      </c>
      <c r="AD34" s="32">
        <v>0</v>
      </c>
      <c r="AE34" s="32">
        <v>1.2388888888888889</v>
      </c>
      <c r="AF34" t="s">
        <v>228</v>
      </c>
      <c r="AG34">
        <v>8</v>
      </c>
      <c r="AH34"/>
    </row>
    <row r="35" spans="1:34" x14ac:dyDescent="0.25">
      <c r="A35" t="s">
        <v>852</v>
      </c>
      <c r="B35" t="s">
        <v>464</v>
      </c>
      <c r="C35" t="s">
        <v>671</v>
      </c>
      <c r="D35" t="s">
        <v>799</v>
      </c>
      <c r="E35" s="32">
        <v>42</v>
      </c>
      <c r="F35" s="32">
        <v>4.4144973544973531</v>
      </c>
      <c r="G35" s="32">
        <v>4.3044444444444441</v>
      </c>
      <c r="H35" s="32">
        <v>0.54113492063492075</v>
      </c>
      <c r="I35" s="32">
        <v>0.43108201058201068</v>
      </c>
      <c r="J35" s="32">
        <v>185.40888888888884</v>
      </c>
      <c r="K35" s="32">
        <v>180.78666666666663</v>
      </c>
      <c r="L35" s="32">
        <v>22.727666666666671</v>
      </c>
      <c r="M35" s="32">
        <v>18.105444444444448</v>
      </c>
      <c r="N35" s="32">
        <v>0</v>
      </c>
      <c r="O35" s="32">
        <v>4.6222222222222218</v>
      </c>
      <c r="P35" s="32">
        <v>20.977333333333331</v>
      </c>
      <c r="Q35" s="32">
        <v>20.977333333333331</v>
      </c>
      <c r="R35" s="32">
        <v>0</v>
      </c>
      <c r="S35" s="32">
        <v>141.70388888888886</v>
      </c>
      <c r="T35" s="32">
        <v>133.54211111111107</v>
      </c>
      <c r="U35" s="32">
        <v>0</v>
      </c>
      <c r="V35" s="32">
        <v>8.1617777777777789</v>
      </c>
      <c r="W35" s="32">
        <v>66.453111111111113</v>
      </c>
      <c r="X35" s="32">
        <v>2.9333333333333331</v>
      </c>
      <c r="Y35" s="32">
        <v>0</v>
      </c>
      <c r="Z35" s="32">
        <v>0</v>
      </c>
      <c r="AA35" s="32">
        <v>12.78888888888889</v>
      </c>
      <c r="AB35" s="32">
        <v>0</v>
      </c>
      <c r="AC35" s="32">
        <v>46.825333333333333</v>
      </c>
      <c r="AD35" s="32">
        <v>0</v>
      </c>
      <c r="AE35" s="32">
        <v>3.9055555555555554</v>
      </c>
      <c r="AF35" t="s">
        <v>202</v>
      </c>
      <c r="AG35">
        <v>8</v>
      </c>
      <c r="AH35"/>
    </row>
    <row r="36" spans="1:34" x14ac:dyDescent="0.25">
      <c r="A36" t="s">
        <v>852</v>
      </c>
      <c r="B36" t="s">
        <v>452</v>
      </c>
      <c r="C36" t="s">
        <v>664</v>
      </c>
      <c r="D36" t="s">
        <v>792</v>
      </c>
      <c r="E36" s="32">
        <v>44.977777777777774</v>
      </c>
      <c r="F36" s="32">
        <v>4.6093750000000009</v>
      </c>
      <c r="G36" s="32">
        <v>4.0531126482213446</v>
      </c>
      <c r="H36" s="32">
        <v>0.97152915019762853</v>
      </c>
      <c r="I36" s="32">
        <v>0.52939723320158105</v>
      </c>
      <c r="J36" s="32">
        <v>207.31944444444446</v>
      </c>
      <c r="K36" s="32">
        <v>182.3</v>
      </c>
      <c r="L36" s="32">
        <v>43.697222222222223</v>
      </c>
      <c r="M36" s="32">
        <v>23.81111111111111</v>
      </c>
      <c r="N36" s="32">
        <v>14.197222222222223</v>
      </c>
      <c r="O36" s="32">
        <v>5.6888888888888891</v>
      </c>
      <c r="P36" s="32">
        <v>31.558333333333334</v>
      </c>
      <c r="Q36" s="32">
        <v>26.425000000000001</v>
      </c>
      <c r="R36" s="32">
        <v>5.1333333333333337</v>
      </c>
      <c r="S36" s="32">
        <v>132.0638888888889</v>
      </c>
      <c r="T36" s="32">
        <v>132.0638888888889</v>
      </c>
      <c r="U36" s="32">
        <v>0</v>
      </c>
      <c r="V36" s="32">
        <v>0</v>
      </c>
      <c r="W36" s="32">
        <v>13.213888888888889</v>
      </c>
      <c r="X36" s="32">
        <v>0</v>
      </c>
      <c r="Y36" s="32">
        <v>0</v>
      </c>
      <c r="Z36" s="32">
        <v>0</v>
      </c>
      <c r="AA36" s="32">
        <v>0</v>
      </c>
      <c r="AB36" s="32">
        <v>0</v>
      </c>
      <c r="AC36" s="32">
        <v>13.213888888888889</v>
      </c>
      <c r="AD36" s="32">
        <v>0</v>
      </c>
      <c r="AE36" s="32">
        <v>0</v>
      </c>
      <c r="AF36" t="s">
        <v>190</v>
      </c>
      <c r="AG36">
        <v>8</v>
      </c>
      <c r="AH36"/>
    </row>
    <row r="37" spans="1:34" x14ac:dyDescent="0.25">
      <c r="A37" t="s">
        <v>852</v>
      </c>
      <c r="B37" t="s">
        <v>481</v>
      </c>
      <c r="C37" t="s">
        <v>684</v>
      </c>
      <c r="D37" t="s">
        <v>806</v>
      </c>
      <c r="E37" s="32">
        <v>35.133333333333333</v>
      </c>
      <c r="F37" s="32">
        <v>4.757052498418723</v>
      </c>
      <c r="G37" s="32">
        <v>4.5194402277039849</v>
      </c>
      <c r="H37" s="32">
        <v>0.97121125869702729</v>
      </c>
      <c r="I37" s="32">
        <v>0.73359898798228973</v>
      </c>
      <c r="J37" s="32">
        <v>167.13111111111112</v>
      </c>
      <c r="K37" s="32">
        <v>158.78300000000002</v>
      </c>
      <c r="L37" s="32">
        <v>34.12188888888889</v>
      </c>
      <c r="M37" s="32">
        <v>25.773777777777777</v>
      </c>
      <c r="N37" s="32">
        <v>0</v>
      </c>
      <c r="O37" s="32">
        <v>8.348111111111109</v>
      </c>
      <c r="P37" s="32">
        <v>39.923444444444435</v>
      </c>
      <c r="Q37" s="32">
        <v>39.923444444444435</v>
      </c>
      <c r="R37" s="32">
        <v>0</v>
      </c>
      <c r="S37" s="32">
        <v>93.085777777777793</v>
      </c>
      <c r="T37" s="32">
        <v>93.085777777777793</v>
      </c>
      <c r="U37" s="32">
        <v>0</v>
      </c>
      <c r="V37" s="32">
        <v>0</v>
      </c>
      <c r="W37" s="32">
        <v>17.011222222222219</v>
      </c>
      <c r="X37" s="32">
        <v>3.6825555555555551</v>
      </c>
      <c r="Y37" s="32">
        <v>0</v>
      </c>
      <c r="Z37" s="32">
        <v>2.655555555555555</v>
      </c>
      <c r="AA37" s="32">
        <v>10.673111111111108</v>
      </c>
      <c r="AB37" s="32">
        <v>0</v>
      </c>
      <c r="AC37" s="32">
        <v>0</v>
      </c>
      <c r="AD37" s="32">
        <v>0</v>
      </c>
      <c r="AE37" s="32">
        <v>0</v>
      </c>
      <c r="AF37" t="s">
        <v>219</v>
      </c>
      <c r="AG37">
        <v>8</v>
      </c>
      <c r="AH37"/>
    </row>
    <row r="38" spans="1:34" x14ac:dyDescent="0.25">
      <c r="A38" t="s">
        <v>852</v>
      </c>
      <c r="B38" t="s">
        <v>507</v>
      </c>
      <c r="C38" t="s">
        <v>679</v>
      </c>
      <c r="D38" t="s">
        <v>792</v>
      </c>
      <c r="E38" s="32">
        <v>116.05555555555556</v>
      </c>
      <c r="F38" s="32">
        <v>4.6768942077549056</v>
      </c>
      <c r="G38" s="32">
        <v>4.5360306366682623</v>
      </c>
      <c r="H38" s="32">
        <v>0.61906366682623259</v>
      </c>
      <c r="I38" s="32">
        <v>0.47820009573958833</v>
      </c>
      <c r="J38" s="32">
        <v>542.77955555555548</v>
      </c>
      <c r="K38" s="32">
        <v>526.43155555555552</v>
      </c>
      <c r="L38" s="32">
        <v>71.845777777777769</v>
      </c>
      <c r="M38" s="32">
        <v>55.497777777777777</v>
      </c>
      <c r="N38" s="32">
        <v>10.659111111111113</v>
      </c>
      <c r="O38" s="32">
        <v>5.6888888888888891</v>
      </c>
      <c r="P38" s="32">
        <v>96.498777777777775</v>
      </c>
      <c r="Q38" s="32">
        <v>96.498777777777775</v>
      </c>
      <c r="R38" s="32">
        <v>0</v>
      </c>
      <c r="S38" s="32">
        <v>374.435</v>
      </c>
      <c r="T38" s="32">
        <v>337.47955555555552</v>
      </c>
      <c r="U38" s="32">
        <v>0</v>
      </c>
      <c r="V38" s="32">
        <v>36.95544444444446</v>
      </c>
      <c r="W38" s="32">
        <v>0</v>
      </c>
      <c r="X38" s="32">
        <v>0</v>
      </c>
      <c r="Y38" s="32">
        <v>0</v>
      </c>
      <c r="Z38" s="32">
        <v>0</v>
      </c>
      <c r="AA38" s="32">
        <v>0</v>
      </c>
      <c r="AB38" s="32">
        <v>0</v>
      </c>
      <c r="AC38" s="32">
        <v>0</v>
      </c>
      <c r="AD38" s="32">
        <v>0</v>
      </c>
      <c r="AE38" s="32">
        <v>0</v>
      </c>
      <c r="AF38" t="s">
        <v>245</v>
      </c>
      <c r="AG38">
        <v>8</v>
      </c>
      <c r="AH38"/>
    </row>
    <row r="39" spans="1:34" x14ac:dyDescent="0.25">
      <c r="A39" t="s">
        <v>852</v>
      </c>
      <c r="B39" t="s">
        <v>448</v>
      </c>
      <c r="C39" t="s">
        <v>660</v>
      </c>
      <c r="D39" t="s">
        <v>790</v>
      </c>
      <c r="E39" s="32">
        <v>25.18888888888889</v>
      </c>
      <c r="F39" s="32">
        <v>4.3900397000441105</v>
      </c>
      <c r="G39" s="32">
        <v>4.0922981914424348</v>
      </c>
      <c r="H39" s="32">
        <v>1.1740935156594619</v>
      </c>
      <c r="I39" s="32">
        <v>0.87635200705778582</v>
      </c>
      <c r="J39" s="32">
        <v>110.58022222222222</v>
      </c>
      <c r="K39" s="32">
        <v>103.08044444444444</v>
      </c>
      <c r="L39" s="32">
        <v>29.574111111111115</v>
      </c>
      <c r="M39" s="32">
        <v>22.074333333333339</v>
      </c>
      <c r="N39" s="32">
        <v>1.5111111111111111</v>
      </c>
      <c r="O39" s="32">
        <v>5.988666666666667</v>
      </c>
      <c r="P39" s="32">
        <v>24.383111111111102</v>
      </c>
      <c r="Q39" s="32">
        <v>24.383111111111102</v>
      </c>
      <c r="R39" s="32">
        <v>0</v>
      </c>
      <c r="S39" s="32">
        <v>56.62299999999999</v>
      </c>
      <c r="T39" s="32">
        <v>46.843555555555547</v>
      </c>
      <c r="U39" s="32">
        <v>0</v>
      </c>
      <c r="V39" s="32">
        <v>9.7794444444444455</v>
      </c>
      <c r="W39" s="32">
        <v>14.334888888888889</v>
      </c>
      <c r="X39" s="32">
        <v>8.5995555555555558</v>
      </c>
      <c r="Y39" s="32">
        <v>0</v>
      </c>
      <c r="Z39" s="32">
        <v>0</v>
      </c>
      <c r="AA39" s="32">
        <v>5.7353333333333332</v>
      </c>
      <c r="AB39" s="32">
        <v>0</v>
      </c>
      <c r="AC39" s="32">
        <v>0</v>
      </c>
      <c r="AD39" s="32">
        <v>0</v>
      </c>
      <c r="AE39" s="32">
        <v>0</v>
      </c>
      <c r="AF39" t="s">
        <v>186</v>
      </c>
      <c r="AG39">
        <v>8</v>
      </c>
      <c r="AH39"/>
    </row>
    <row r="40" spans="1:34" x14ac:dyDescent="0.25">
      <c r="A40" t="s">
        <v>852</v>
      </c>
      <c r="B40" t="s">
        <v>470</v>
      </c>
      <c r="C40" t="s">
        <v>676</v>
      </c>
      <c r="D40" t="s">
        <v>801</v>
      </c>
      <c r="E40" s="32">
        <v>41.866666666666667</v>
      </c>
      <c r="F40" s="32">
        <v>6.2636464968152863</v>
      </c>
      <c r="G40" s="32">
        <v>5.516831210191083</v>
      </c>
      <c r="H40" s="32">
        <v>1.4944930997876857</v>
      </c>
      <c r="I40" s="32">
        <v>0.74767781316348192</v>
      </c>
      <c r="J40" s="32">
        <v>262.238</v>
      </c>
      <c r="K40" s="32">
        <v>230.97133333333335</v>
      </c>
      <c r="L40" s="32">
        <v>62.569444444444443</v>
      </c>
      <c r="M40" s="32">
        <v>31.302777777777777</v>
      </c>
      <c r="N40" s="32">
        <v>14.036111111111111</v>
      </c>
      <c r="O40" s="32">
        <v>17.230555555555554</v>
      </c>
      <c r="P40" s="32">
        <v>24.838888888888889</v>
      </c>
      <c r="Q40" s="32">
        <v>24.838888888888889</v>
      </c>
      <c r="R40" s="32">
        <v>0</v>
      </c>
      <c r="S40" s="32">
        <v>174.82966666666667</v>
      </c>
      <c r="T40" s="32">
        <v>167.21577777777779</v>
      </c>
      <c r="U40" s="32">
        <v>0</v>
      </c>
      <c r="V40" s="32">
        <v>7.6138888888888889</v>
      </c>
      <c r="W40" s="32">
        <v>52.475000000000001</v>
      </c>
      <c r="X40" s="32">
        <v>10.824999999999999</v>
      </c>
      <c r="Y40" s="32">
        <v>0</v>
      </c>
      <c r="Z40" s="32">
        <v>0</v>
      </c>
      <c r="AA40" s="32">
        <v>2.6111111111111112</v>
      </c>
      <c r="AB40" s="32">
        <v>0</v>
      </c>
      <c r="AC40" s="32">
        <v>39.038888888888891</v>
      </c>
      <c r="AD40" s="32">
        <v>0</v>
      </c>
      <c r="AE40" s="32">
        <v>0</v>
      </c>
      <c r="AF40" t="s">
        <v>208</v>
      </c>
      <c r="AG40">
        <v>8</v>
      </c>
      <c r="AH40"/>
    </row>
    <row r="41" spans="1:34" x14ac:dyDescent="0.25">
      <c r="A41" t="s">
        <v>852</v>
      </c>
      <c r="B41" t="s">
        <v>470</v>
      </c>
      <c r="C41" t="s">
        <v>676</v>
      </c>
      <c r="D41" t="s">
        <v>801</v>
      </c>
      <c r="E41" s="32">
        <v>99.9</v>
      </c>
      <c r="F41" s="32">
        <v>5.3474029585140688</v>
      </c>
      <c r="G41" s="32">
        <v>4.9889889889889885</v>
      </c>
      <c r="H41" s="32">
        <v>0.92995773551329108</v>
      </c>
      <c r="I41" s="32">
        <v>0.57154376598821044</v>
      </c>
      <c r="J41" s="32">
        <v>534.20555555555552</v>
      </c>
      <c r="K41" s="32">
        <v>498.4</v>
      </c>
      <c r="L41" s="32">
        <v>92.902777777777786</v>
      </c>
      <c r="M41" s="32">
        <v>57.097222222222221</v>
      </c>
      <c r="N41" s="32">
        <v>14.266666666666667</v>
      </c>
      <c r="O41" s="32">
        <v>21.538888888888888</v>
      </c>
      <c r="P41" s="32">
        <v>53.944444444444443</v>
      </c>
      <c r="Q41" s="32">
        <v>53.944444444444443</v>
      </c>
      <c r="R41" s="32">
        <v>0</v>
      </c>
      <c r="S41" s="32">
        <v>387.35833333333335</v>
      </c>
      <c r="T41" s="32">
        <v>358.18055555555554</v>
      </c>
      <c r="U41" s="32">
        <v>0</v>
      </c>
      <c r="V41" s="32">
        <v>29.177777777777777</v>
      </c>
      <c r="W41" s="32">
        <v>113.03333333333335</v>
      </c>
      <c r="X41" s="32">
        <v>22.841666666666665</v>
      </c>
      <c r="Y41" s="32">
        <v>0</v>
      </c>
      <c r="Z41" s="32">
        <v>0</v>
      </c>
      <c r="AA41" s="32">
        <v>5.666666666666667</v>
      </c>
      <c r="AB41" s="32">
        <v>0</v>
      </c>
      <c r="AC41" s="32">
        <v>84.25833333333334</v>
      </c>
      <c r="AD41" s="32">
        <v>0</v>
      </c>
      <c r="AE41" s="32">
        <v>0.26666666666666666</v>
      </c>
      <c r="AF41" t="s">
        <v>261</v>
      </c>
      <c r="AG41">
        <v>8</v>
      </c>
      <c r="AH41"/>
    </row>
    <row r="42" spans="1:34" x14ac:dyDescent="0.25">
      <c r="A42" t="s">
        <v>852</v>
      </c>
      <c r="B42" t="s">
        <v>459</v>
      </c>
      <c r="C42" t="s">
        <v>658</v>
      </c>
      <c r="D42" t="s">
        <v>795</v>
      </c>
      <c r="E42" s="32">
        <v>32.744444444444447</v>
      </c>
      <c r="F42" s="32">
        <v>4.5645368171021374</v>
      </c>
      <c r="G42" s="32">
        <v>4.0713878520529354</v>
      </c>
      <c r="H42" s="32">
        <v>0.6690770274855784</v>
      </c>
      <c r="I42" s="32">
        <v>0.27807261621988461</v>
      </c>
      <c r="J42" s="32">
        <v>149.46322222222221</v>
      </c>
      <c r="K42" s="32">
        <v>133.31533333333334</v>
      </c>
      <c r="L42" s="32">
        <v>21.908555555555552</v>
      </c>
      <c r="M42" s="32">
        <v>9.1053333333333342</v>
      </c>
      <c r="N42" s="32">
        <v>7.4698888888888861</v>
      </c>
      <c r="O42" s="32">
        <v>5.333333333333333</v>
      </c>
      <c r="P42" s="32">
        <v>28.915555555555564</v>
      </c>
      <c r="Q42" s="32">
        <v>25.570888888888895</v>
      </c>
      <c r="R42" s="32">
        <v>3.3446666666666669</v>
      </c>
      <c r="S42" s="32">
        <v>98.639111111111106</v>
      </c>
      <c r="T42" s="32">
        <v>95.792000000000002</v>
      </c>
      <c r="U42" s="32">
        <v>0</v>
      </c>
      <c r="V42" s="32">
        <v>2.8471111111111105</v>
      </c>
      <c r="W42" s="32">
        <v>2.6777777777777776</v>
      </c>
      <c r="X42" s="32">
        <v>0.38277777777777783</v>
      </c>
      <c r="Y42" s="32">
        <v>0</v>
      </c>
      <c r="Z42" s="32">
        <v>0</v>
      </c>
      <c r="AA42" s="32">
        <v>0</v>
      </c>
      <c r="AB42" s="32">
        <v>0</v>
      </c>
      <c r="AC42" s="32">
        <v>2.2949999999999999</v>
      </c>
      <c r="AD42" s="32">
        <v>0</v>
      </c>
      <c r="AE42" s="32">
        <v>0</v>
      </c>
      <c r="AF42" t="s">
        <v>197</v>
      </c>
      <c r="AG42">
        <v>8</v>
      </c>
      <c r="AH42"/>
    </row>
    <row r="43" spans="1:34" x14ac:dyDescent="0.25">
      <c r="A43" t="s">
        <v>852</v>
      </c>
      <c r="B43" t="s">
        <v>504</v>
      </c>
      <c r="C43" t="s">
        <v>698</v>
      </c>
      <c r="D43" t="s">
        <v>717</v>
      </c>
      <c r="E43" s="32">
        <v>29.81111111111111</v>
      </c>
      <c r="F43" s="32">
        <v>4.271990309355199</v>
      </c>
      <c r="G43" s="32">
        <v>3.7226052925829296</v>
      </c>
      <c r="H43" s="32">
        <v>1.2199962728289226</v>
      </c>
      <c r="I43" s="32">
        <v>0.67061125605665306</v>
      </c>
      <c r="J43" s="32">
        <v>127.35277777777776</v>
      </c>
      <c r="K43" s="32">
        <v>110.97499999999999</v>
      </c>
      <c r="L43" s="32">
        <v>36.36944444444444</v>
      </c>
      <c r="M43" s="32">
        <v>19.991666666666667</v>
      </c>
      <c r="N43" s="32">
        <v>6.7666666666666666</v>
      </c>
      <c r="O43" s="32">
        <v>9.6111111111111107</v>
      </c>
      <c r="P43" s="32">
        <v>4.2555555555555555</v>
      </c>
      <c r="Q43" s="32">
        <v>4.2555555555555555</v>
      </c>
      <c r="R43" s="32">
        <v>0</v>
      </c>
      <c r="S43" s="32">
        <v>86.727777777777789</v>
      </c>
      <c r="T43" s="32">
        <v>75.325000000000003</v>
      </c>
      <c r="U43" s="32">
        <v>0</v>
      </c>
      <c r="V43" s="32">
        <v>11.402777777777779</v>
      </c>
      <c r="W43" s="32">
        <v>2.4944444444444445</v>
      </c>
      <c r="X43" s="32">
        <v>0</v>
      </c>
      <c r="Y43" s="32">
        <v>0</v>
      </c>
      <c r="Z43" s="32">
        <v>0</v>
      </c>
      <c r="AA43" s="32">
        <v>0.7944444444444444</v>
      </c>
      <c r="AB43" s="32">
        <v>0</v>
      </c>
      <c r="AC43" s="32">
        <v>1.7</v>
      </c>
      <c r="AD43" s="32">
        <v>0</v>
      </c>
      <c r="AE43" s="32">
        <v>0</v>
      </c>
      <c r="AF43" t="s">
        <v>242</v>
      </c>
      <c r="AG43">
        <v>8</v>
      </c>
      <c r="AH43"/>
    </row>
    <row r="44" spans="1:34" x14ac:dyDescent="0.25">
      <c r="A44" t="s">
        <v>852</v>
      </c>
      <c r="B44" t="s">
        <v>466</v>
      </c>
      <c r="C44" t="s">
        <v>673</v>
      </c>
      <c r="D44" t="s">
        <v>743</v>
      </c>
      <c r="E44" s="32">
        <v>28.822222222222223</v>
      </c>
      <c r="F44" s="32">
        <v>4.4740786430223585</v>
      </c>
      <c r="G44" s="32">
        <v>4.0314225134926742</v>
      </c>
      <c r="H44" s="32">
        <v>0.71144949884348496</v>
      </c>
      <c r="I44" s="32">
        <v>0.26879336931380104</v>
      </c>
      <c r="J44" s="32">
        <v>128.95288888888888</v>
      </c>
      <c r="K44" s="32">
        <v>116.19455555555552</v>
      </c>
      <c r="L44" s="32">
        <v>20.505555555555556</v>
      </c>
      <c r="M44" s="32">
        <v>7.7472222222222218</v>
      </c>
      <c r="N44" s="32">
        <v>6.958333333333333</v>
      </c>
      <c r="O44" s="32">
        <v>5.8</v>
      </c>
      <c r="P44" s="32">
        <v>24.261111111111113</v>
      </c>
      <c r="Q44" s="32">
        <v>24.261111111111113</v>
      </c>
      <c r="R44" s="32">
        <v>0</v>
      </c>
      <c r="S44" s="32">
        <v>84.186222222222199</v>
      </c>
      <c r="T44" s="32">
        <v>84.186222222222199</v>
      </c>
      <c r="U44" s="32">
        <v>0</v>
      </c>
      <c r="V44" s="32">
        <v>0</v>
      </c>
      <c r="W44" s="32">
        <v>25.011111111111113</v>
      </c>
      <c r="X44" s="32">
        <v>3.1527777777777777</v>
      </c>
      <c r="Y44" s="32">
        <v>0</v>
      </c>
      <c r="Z44" s="32">
        <v>0</v>
      </c>
      <c r="AA44" s="32">
        <v>0.80833333333333335</v>
      </c>
      <c r="AB44" s="32">
        <v>0</v>
      </c>
      <c r="AC44" s="32">
        <v>21.05</v>
      </c>
      <c r="AD44" s="32">
        <v>0</v>
      </c>
      <c r="AE44" s="32">
        <v>0</v>
      </c>
      <c r="AF44" t="s">
        <v>204</v>
      </c>
      <c r="AG44">
        <v>8</v>
      </c>
      <c r="AH44"/>
    </row>
    <row r="45" spans="1:34" x14ac:dyDescent="0.25">
      <c r="A45" t="s">
        <v>852</v>
      </c>
      <c r="B45" t="s">
        <v>513</v>
      </c>
      <c r="C45" t="s">
        <v>565</v>
      </c>
      <c r="D45" t="s">
        <v>816</v>
      </c>
      <c r="E45" s="32">
        <v>41.822222222222223</v>
      </c>
      <c r="F45" s="32">
        <v>4.1916418703506917</v>
      </c>
      <c r="G45" s="32">
        <v>3.619112646121148</v>
      </c>
      <c r="H45" s="32">
        <v>1.2104808714133899</v>
      </c>
      <c r="I45" s="32">
        <v>0.637951647183847</v>
      </c>
      <c r="J45" s="32">
        <v>175.30377777777781</v>
      </c>
      <c r="K45" s="32">
        <v>151.35933333333335</v>
      </c>
      <c r="L45" s="32">
        <v>50.625</v>
      </c>
      <c r="M45" s="32">
        <v>26.680555555555557</v>
      </c>
      <c r="N45" s="32">
        <v>19.519444444444446</v>
      </c>
      <c r="O45" s="32">
        <v>4.4249999999999998</v>
      </c>
      <c r="P45" s="32">
        <v>14.822222222222223</v>
      </c>
      <c r="Q45" s="32">
        <v>14.822222222222223</v>
      </c>
      <c r="R45" s="32">
        <v>0</v>
      </c>
      <c r="S45" s="32">
        <v>109.85655555555557</v>
      </c>
      <c r="T45" s="32">
        <v>96.884888888888909</v>
      </c>
      <c r="U45" s="32">
        <v>1.4188888888888886</v>
      </c>
      <c r="V45" s="32">
        <v>11.552777777777777</v>
      </c>
      <c r="W45" s="32">
        <v>6.3793333333333351</v>
      </c>
      <c r="X45" s="32">
        <v>0</v>
      </c>
      <c r="Y45" s="32">
        <v>0</v>
      </c>
      <c r="Z45" s="32">
        <v>0</v>
      </c>
      <c r="AA45" s="32">
        <v>0.28611111111111109</v>
      </c>
      <c r="AB45" s="32">
        <v>0</v>
      </c>
      <c r="AC45" s="32">
        <v>6.0932222222222236</v>
      </c>
      <c r="AD45" s="32">
        <v>0</v>
      </c>
      <c r="AE45" s="32">
        <v>0</v>
      </c>
      <c r="AF45" t="s">
        <v>251</v>
      </c>
      <c r="AG45">
        <v>8</v>
      </c>
      <c r="AH45"/>
    </row>
    <row r="46" spans="1:34" x14ac:dyDescent="0.25">
      <c r="A46" t="s">
        <v>852</v>
      </c>
      <c r="B46" t="s">
        <v>483</v>
      </c>
      <c r="C46" t="s">
        <v>562</v>
      </c>
      <c r="D46" t="s">
        <v>804</v>
      </c>
      <c r="E46" s="32">
        <v>29.233333333333334</v>
      </c>
      <c r="F46" s="32">
        <v>2.339045990117826</v>
      </c>
      <c r="G46" s="32">
        <v>1.9498403648802738</v>
      </c>
      <c r="H46" s="32">
        <v>0.96652223489167621</v>
      </c>
      <c r="I46" s="32">
        <v>0.5773166096541239</v>
      </c>
      <c r="J46" s="32">
        <v>68.37811111111111</v>
      </c>
      <c r="K46" s="32">
        <v>57.000333333333337</v>
      </c>
      <c r="L46" s="32">
        <v>28.254666666666669</v>
      </c>
      <c r="M46" s="32">
        <v>16.876888888888889</v>
      </c>
      <c r="N46" s="32">
        <v>5.6888888888888891</v>
      </c>
      <c r="O46" s="32">
        <v>5.6888888888888891</v>
      </c>
      <c r="P46" s="32">
        <v>16.411888888888889</v>
      </c>
      <c r="Q46" s="32">
        <v>16.411888888888889</v>
      </c>
      <c r="R46" s="32">
        <v>0</v>
      </c>
      <c r="S46" s="32">
        <v>23.711555555555556</v>
      </c>
      <c r="T46" s="32">
        <v>23.711555555555556</v>
      </c>
      <c r="U46" s="32">
        <v>0</v>
      </c>
      <c r="V46" s="32">
        <v>0</v>
      </c>
      <c r="W46" s="32">
        <v>0</v>
      </c>
      <c r="X46" s="32">
        <v>0</v>
      </c>
      <c r="Y46" s="32">
        <v>0</v>
      </c>
      <c r="Z46" s="32">
        <v>0</v>
      </c>
      <c r="AA46" s="32">
        <v>0</v>
      </c>
      <c r="AB46" s="32">
        <v>0</v>
      </c>
      <c r="AC46" s="32">
        <v>0</v>
      </c>
      <c r="AD46" s="32">
        <v>0</v>
      </c>
      <c r="AE46" s="32">
        <v>0</v>
      </c>
      <c r="AF46" t="s">
        <v>221</v>
      </c>
      <c r="AG46">
        <v>8</v>
      </c>
      <c r="AH46"/>
    </row>
    <row r="47" spans="1:34" x14ac:dyDescent="0.25">
      <c r="A47" t="s">
        <v>852</v>
      </c>
      <c r="B47" t="s">
        <v>515</v>
      </c>
      <c r="C47" t="s">
        <v>565</v>
      </c>
      <c r="D47" t="s">
        <v>816</v>
      </c>
      <c r="E47" s="32">
        <v>35.844444444444441</v>
      </c>
      <c r="F47" s="32">
        <v>3.6685616862988222</v>
      </c>
      <c r="G47" s="32">
        <v>3.5267451952882825</v>
      </c>
      <c r="H47" s="32">
        <v>0.80372907625542467</v>
      </c>
      <c r="I47" s="32">
        <v>0.66191258524488539</v>
      </c>
      <c r="J47" s="32">
        <v>131.49755555555555</v>
      </c>
      <c r="K47" s="32">
        <v>126.41422222222221</v>
      </c>
      <c r="L47" s="32">
        <v>28.809222222222221</v>
      </c>
      <c r="M47" s="32">
        <v>23.725888888888889</v>
      </c>
      <c r="N47" s="32">
        <v>0</v>
      </c>
      <c r="O47" s="32">
        <v>5.083333333333333</v>
      </c>
      <c r="P47" s="32">
        <v>22.87577777777777</v>
      </c>
      <c r="Q47" s="32">
        <v>22.87577777777777</v>
      </c>
      <c r="R47" s="32">
        <v>0</v>
      </c>
      <c r="S47" s="32">
        <v>79.812555555555548</v>
      </c>
      <c r="T47" s="32">
        <v>78.620888888888885</v>
      </c>
      <c r="U47" s="32">
        <v>0</v>
      </c>
      <c r="V47" s="32">
        <v>1.1916666666666667</v>
      </c>
      <c r="W47" s="32">
        <v>32.81111111111111</v>
      </c>
      <c r="X47" s="32">
        <v>3.5583333333333331</v>
      </c>
      <c r="Y47" s="32">
        <v>0</v>
      </c>
      <c r="Z47" s="32">
        <v>0</v>
      </c>
      <c r="AA47" s="32">
        <v>1.7083333333333333</v>
      </c>
      <c r="AB47" s="32">
        <v>0</v>
      </c>
      <c r="AC47" s="32">
        <v>26.352777777777778</v>
      </c>
      <c r="AD47" s="32">
        <v>0</v>
      </c>
      <c r="AE47" s="32">
        <v>1.1916666666666667</v>
      </c>
      <c r="AF47" t="s">
        <v>253</v>
      </c>
      <c r="AG47">
        <v>8</v>
      </c>
      <c r="AH47"/>
    </row>
    <row r="48" spans="1:34" x14ac:dyDescent="0.25">
      <c r="A48" t="s">
        <v>852</v>
      </c>
      <c r="B48" t="s">
        <v>468</v>
      </c>
      <c r="C48" t="s">
        <v>675</v>
      </c>
      <c r="D48" t="s">
        <v>800</v>
      </c>
      <c r="E48" s="32">
        <v>32.855555555555554</v>
      </c>
      <c r="F48" s="32">
        <v>3.0825329726073716</v>
      </c>
      <c r="G48" s="32">
        <v>2.9081197159283048</v>
      </c>
      <c r="H48" s="32">
        <v>0.59114643219479224</v>
      </c>
      <c r="I48" s="32">
        <v>0.43761244504565461</v>
      </c>
      <c r="J48" s="32">
        <v>101.27833333333331</v>
      </c>
      <c r="K48" s="32">
        <v>95.547888888888849</v>
      </c>
      <c r="L48" s="32">
        <v>19.422444444444452</v>
      </c>
      <c r="M48" s="32">
        <v>14.378000000000007</v>
      </c>
      <c r="N48" s="32">
        <v>0</v>
      </c>
      <c r="O48" s="32">
        <v>5.0444444444444443</v>
      </c>
      <c r="P48" s="32">
        <v>15.04922222222222</v>
      </c>
      <c r="Q48" s="32">
        <v>14.36322222222222</v>
      </c>
      <c r="R48" s="32">
        <v>0.68600000000000005</v>
      </c>
      <c r="S48" s="32">
        <v>66.806666666666629</v>
      </c>
      <c r="T48" s="32">
        <v>66.806666666666629</v>
      </c>
      <c r="U48" s="32">
        <v>0</v>
      </c>
      <c r="V48" s="32">
        <v>0</v>
      </c>
      <c r="W48" s="32">
        <v>22.559222222222218</v>
      </c>
      <c r="X48" s="32">
        <v>0.68600000000000005</v>
      </c>
      <c r="Y48" s="32">
        <v>0</v>
      </c>
      <c r="Z48" s="32">
        <v>0</v>
      </c>
      <c r="AA48" s="32">
        <v>0</v>
      </c>
      <c r="AB48" s="32">
        <v>0</v>
      </c>
      <c r="AC48" s="32">
        <v>21.873222222222218</v>
      </c>
      <c r="AD48" s="32">
        <v>0</v>
      </c>
      <c r="AE48" s="32">
        <v>0</v>
      </c>
      <c r="AF48" t="s">
        <v>206</v>
      </c>
      <c r="AG48">
        <v>8</v>
      </c>
      <c r="AH48"/>
    </row>
    <row r="49" spans="1:34" x14ac:dyDescent="0.25">
      <c r="A49" t="s">
        <v>852</v>
      </c>
      <c r="B49" t="s">
        <v>462</v>
      </c>
      <c r="C49" t="s">
        <v>669</v>
      </c>
      <c r="D49" t="s">
        <v>797</v>
      </c>
      <c r="E49" s="32">
        <v>44.922222222222224</v>
      </c>
      <c r="F49" s="32">
        <v>3.468031164976503</v>
      </c>
      <c r="G49" s="32">
        <v>3.2218031164976502</v>
      </c>
      <c r="H49" s="32">
        <v>0.95442740539203574</v>
      </c>
      <c r="I49" s="32">
        <v>0.70819935691318325</v>
      </c>
      <c r="J49" s="32">
        <v>155.79166666666669</v>
      </c>
      <c r="K49" s="32">
        <v>144.73055555555555</v>
      </c>
      <c r="L49" s="32">
        <v>42.875000000000007</v>
      </c>
      <c r="M49" s="32">
        <v>31.81388888888889</v>
      </c>
      <c r="N49" s="32">
        <v>5.8166666666666664</v>
      </c>
      <c r="O49" s="32">
        <v>5.2444444444444445</v>
      </c>
      <c r="P49" s="32">
        <v>12.122222222222222</v>
      </c>
      <c r="Q49" s="32">
        <v>12.122222222222222</v>
      </c>
      <c r="R49" s="32">
        <v>0</v>
      </c>
      <c r="S49" s="32">
        <v>100.79444444444444</v>
      </c>
      <c r="T49" s="32">
        <v>99.211111111111109</v>
      </c>
      <c r="U49" s="32">
        <v>0.21111111111111111</v>
      </c>
      <c r="V49" s="32">
        <v>1.3722222222222222</v>
      </c>
      <c r="W49" s="32">
        <v>69.88611111111112</v>
      </c>
      <c r="X49" s="32">
        <v>0</v>
      </c>
      <c r="Y49" s="32">
        <v>0</v>
      </c>
      <c r="Z49" s="32">
        <v>0</v>
      </c>
      <c r="AA49" s="32">
        <v>1.4666666666666666</v>
      </c>
      <c r="AB49" s="32">
        <v>0</v>
      </c>
      <c r="AC49" s="32">
        <v>68.419444444444451</v>
      </c>
      <c r="AD49" s="32">
        <v>0</v>
      </c>
      <c r="AE49" s="32">
        <v>0</v>
      </c>
      <c r="AF49" t="s">
        <v>200</v>
      </c>
      <c r="AG49">
        <v>8</v>
      </c>
      <c r="AH49"/>
    </row>
    <row r="50" spans="1:34" x14ac:dyDescent="0.25">
      <c r="A50" t="s">
        <v>852</v>
      </c>
      <c r="B50" t="s">
        <v>517</v>
      </c>
      <c r="C50" t="s">
        <v>705</v>
      </c>
      <c r="D50" t="s">
        <v>729</v>
      </c>
      <c r="E50" s="32">
        <v>26.111111111111111</v>
      </c>
      <c r="F50" s="32">
        <v>4.8827106382978718</v>
      </c>
      <c r="G50" s="32">
        <v>4.5934595744680848</v>
      </c>
      <c r="H50" s="32">
        <v>1.0378212765957444</v>
      </c>
      <c r="I50" s="32">
        <v>0.74857021276595714</v>
      </c>
      <c r="J50" s="32">
        <v>127.49299999999998</v>
      </c>
      <c r="K50" s="32">
        <v>119.94033333333331</v>
      </c>
      <c r="L50" s="32">
        <v>27.098666666666659</v>
      </c>
      <c r="M50" s="32">
        <v>19.545999999999992</v>
      </c>
      <c r="N50" s="32">
        <v>0</v>
      </c>
      <c r="O50" s="32">
        <v>7.5526666666666689</v>
      </c>
      <c r="P50" s="32">
        <v>13.611999999999997</v>
      </c>
      <c r="Q50" s="32">
        <v>13.611999999999997</v>
      </c>
      <c r="R50" s="32">
        <v>0</v>
      </c>
      <c r="S50" s="32">
        <v>86.782333333333327</v>
      </c>
      <c r="T50" s="32">
        <v>86.782333333333327</v>
      </c>
      <c r="U50" s="32">
        <v>0</v>
      </c>
      <c r="V50" s="32">
        <v>0</v>
      </c>
      <c r="W50" s="32">
        <v>27.655555555555551</v>
      </c>
      <c r="X50" s="32">
        <v>5.0888888888888886</v>
      </c>
      <c r="Y50" s="32">
        <v>0</v>
      </c>
      <c r="Z50" s="32">
        <v>0</v>
      </c>
      <c r="AA50" s="32">
        <v>7.083333333333333</v>
      </c>
      <c r="AB50" s="32">
        <v>0</v>
      </c>
      <c r="AC50" s="32">
        <v>15.483333333333333</v>
      </c>
      <c r="AD50" s="32">
        <v>0</v>
      </c>
      <c r="AE50" s="32">
        <v>0</v>
      </c>
      <c r="AF50" t="s">
        <v>255</v>
      </c>
      <c r="AG50">
        <v>8</v>
      </c>
      <c r="AH50"/>
    </row>
    <row r="51" spans="1:34" x14ac:dyDescent="0.25">
      <c r="A51" t="s">
        <v>852</v>
      </c>
      <c r="B51" t="s">
        <v>488</v>
      </c>
      <c r="C51" t="s">
        <v>687</v>
      </c>
      <c r="D51" t="s">
        <v>809</v>
      </c>
      <c r="E51" s="32">
        <v>26.977777777777778</v>
      </c>
      <c r="F51" s="32">
        <v>3.8245057660626034</v>
      </c>
      <c r="G51" s="32">
        <v>3.8060749588138383</v>
      </c>
      <c r="H51" s="32">
        <v>0.77755354200988469</v>
      </c>
      <c r="I51" s="32">
        <v>0.75912273476112024</v>
      </c>
      <c r="J51" s="32">
        <v>103.17666666666668</v>
      </c>
      <c r="K51" s="32">
        <v>102.67944444444444</v>
      </c>
      <c r="L51" s="32">
        <v>20.976666666666667</v>
      </c>
      <c r="M51" s="32">
        <v>20.479444444444443</v>
      </c>
      <c r="N51" s="32">
        <v>0</v>
      </c>
      <c r="O51" s="32">
        <v>0.49722222222222223</v>
      </c>
      <c r="P51" s="32">
        <v>16.166666666666668</v>
      </c>
      <c r="Q51" s="32">
        <v>16.166666666666668</v>
      </c>
      <c r="R51" s="32">
        <v>0</v>
      </c>
      <c r="S51" s="32">
        <v>66.033333333333331</v>
      </c>
      <c r="T51" s="32">
        <v>55.758333333333333</v>
      </c>
      <c r="U51" s="32">
        <v>0</v>
      </c>
      <c r="V51" s="32">
        <v>10.275</v>
      </c>
      <c r="W51" s="32">
        <v>0</v>
      </c>
      <c r="X51" s="32">
        <v>0</v>
      </c>
      <c r="Y51" s="32">
        <v>0</v>
      </c>
      <c r="Z51" s="32">
        <v>0</v>
      </c>
      <c r="AA51" s="32">
        <v>0</v>
      </c>
      <c r="AB51" s="32">
        <v>0</v>
      </c>
      <c r="AC51" s="32">
        <v>0</v>
      </c>
      <c r="AD51" s="32">
        <v>0</v>
      </c>
      <c r="AE51" s="32">
        <v>0</v>
      </c>
      <c r="AF51" t="s">
        <v>226</v>
      </c>
      <c r="AG51">
        <v>8</v>
      </c>
      <c r="AH51"/>
    </row>
    <row r="52" spans="1:34" x14ac:dyDescent="0.25">
      <c r="A52" t="s">
        <v>852</v>
      </c>
      <c r="B52" t="s">
        <v>472</v>
      </c>
      <c r="C52" t="s">
        <v>550</v>
      </c>
      <c r="D52" t="s">
        <v>794</v>
      </c>
      <c r="E52" s="32">
        <v>29.333333333333332</v>
      </c>
      <c r="F52" s="32">
        <v>4.9882537878787883</v>
      </c>
      <c r="G52" s="32">
        <v>4.8094659090909095</v>
      </c>
      <c r="H52" s="32">
        <v>0.68485606060606041</v>
      </c>
      <c r="I52" s="32">
        <v>0.50606818181818169</v>
      </c>
      <c r="J52" s="32">
        <v>146.32211111111113</v>
      </c>
      <c r="K52" s="32">
        <v>141.07766666666669</v>
      </c>
      <c r="L52" s="32">
        <v>20.089111111111105</v>
      </c>
      <c r="M52" s="32">
        <v>14.844666666666662</v>
      </c>
      <c r="N52" s="32">
        <v>5.2444444444444445</v>
      </c>
      <c r="O52" s="32">
        <v>0</v>
      </c>
      <c r="P52" s="32">
        <v>25.100111111111115</v>
      </c>
      <c r="Q52" s="32">
        <v>25.100111111111115</v>
      </c>
      <c r="R52" s="32">
        <v>0</v>
      </c>
      <c r="S52" s="32">
        <v>101.13288888888889</v>
      </c>
      <c r="T52" s="32">
        <v>88.807222222222222</v>
      </c>
      <c r="U52" s="32">
        <v>0</v>
      </c>
      <c r="V52" s="32">
        <v>12.325666666666669</v>
      </c>
      <c r="W52" s="32">
        <v>18.038888888888888</v>
      </c>
      <c r="X52" s="32">
        <v>3.4527777777777779</v>
      </c>
      <c r="Y52" s="32">
        <v>0.44444444444444442</v>
      </c>
      <c r="Z52" s="32">
        <v>0</v>
      </c>
      <c r="AA52" s="32">
        <v>6.3694444444444445</v>
      </c>
      <c r="AB52" s="32">
        <v>0</v>
      </c>
      <c r="AC52" s="32">
        <v>7.7722222222222221</v>
      </c>
      <c r="AD52" s="32">
        <v>0</v>
      </c>
      <c r="AE52" s="32">
        <v>0</v>
      </c>
      <c r="AF52" t="s">
        <v>210</v>
      </c>
      <c r="AG52">
        <v>8</v>
      </c>
      <c r="AH52"/>
    </row>
    <row r="53" spans="1:34" x14ac:dyDescent="0.25">
      <c r="A53" t="s">
        <v>852</v>
      </c>
      <c r="B53" t="s">
        <v>509</v>
      </c>
      <c r="C53" t="s">
        <v>702</v>
      </c>
      <c r="D53" t="s">
        <v>816</v>
      </c>
      <c r="E53" s="32">
        <v>37.955555555555556</v>
      </c>
      <c r="F53" s="32">
        <v>4.0338085480093682</v>
      </c>
      <c r="G53" s="32">
        <v>3.7851258782201413</v>
      </c>
      <c r="H53" s="32">
        <v>0.50863583138173307</v>
      </c>
      <c r="I53" s="32">
        <v>0.25995316159250587</v>
      </c>
      <c r="J53" s="32">
        <v>153.10544444444446</v>
      </c>
      <c r="K53" s="32">
        <v>143.66655555555559</v>
      </c>
      <c r="L53" s="32">
        <v>19.305555555555557</v>
      </c>
      <c r="M53" s="32">
        <v>9.8666666666666671</v>
      </c>
      <c r="N53" s="32">
        <v>4.3972222222222221</v>
      </c>
      <c r="O53" s="32">
        <v>5.041666666666667</v>
      </c>
      <c r="P53" s="32">
        <v>16.858333333333334</v>
      </c>
      <c r="Q53" s="32">
        <v>16.858333333333334</v>
      </c>
      <c r="R53" s="32">
        <v>0</v>
      </c>
      <c r="S53" s="32">
        <v>116.94155555555557</v>
      </c>
      <c r="T53" s="32">
        <v>84.583222222222233</v>
      </c>
      <c r="U53" s="32">
        <v>0</v>
      </c>
      <c r="V53" s="32">
        <v>32.358333333333334</v>
      </c>
      <c r="W53" s="32">
        <v>28.744333333333334</v>
      </c>
      <c r="X53" s="32">
        <v>0.13333333333333333</v>
      </c>
      <c r="Y53" s="32">
        <v>0</v>
      </c>
      <c r="Z53" s="32">
        <v>0</v>
      </c>
      <c r="AA53" s="32">
        <v>6.3444444444444441</v>
      </c>
      <c r="AB53" s="32">
        <v>0</v>
      </c>
      <c r="AC53" s="32">
        <v>22.266555555555556</v>
      </c>
      <c r="AD53" s="32">
        <v>0</v>
      </c>
      <c r="AE53" s="32">
        <v>0</v>
      </c>
      <c r="AF53" t="s">
        <v>247</v>
      </c>
      <c r="AG53">
        <v>8</v>
      </c>
      <c r="AH53"/>
    </row>
    <row r="54" spans="1:34" x14ac:dyDescent="0.25">
      <c r="A54" t="s">
        <v>852</v>
      </c>
      <c r="B54" t="s">
        <v>489</v>
      </c>
      <c r="C54" t="s">
        <v>569</v>
      </c>
      <c r="D54" t="s">
        <v>808</v>
      </c>
      <c r="E54" s="32">
        <v>95.611111111111114</v>
      </c>
      <c r="F54" s="32">
        <v>4.6533701336432296</v>
      </c>
      <c r="G54" s="32">
        <v>4.5561301568855308</v>
      </c>
      <c r="H54" s="32">
        <v>0.82065659500290522</v>
      </c>
      <c r="I54" s="32">
        <v>0.72341661824520631</v>
      </c>
      <c r="J54" s="32">
        <v>444.91388888888883</v>
      </c>
      <c r="K54" s="32">
        <v>435.61666666666662</v>
      </c>
      <c r="L54" s="32">
        <v>78.463888888888889</v>
      </c>
      <c r="M54" s="32">
        <v>69.166666666666671</v>
      </c>
      <c r="N54" s="32">
        <v>4.2861111111111114</v>
      </c>
      <c r="O54" s="32">
        <v>5.0111111111111111</v>
      </c>
      <c r="P54" s="32">
        <v>42.319444444444443</v>
      </c>
      <c r="Q54" s="32">
        <v>42.319444444444443</v>
      </c>
      <c r="R54" s="32">
        <v>0</v>
      </c>
      <c r="S54" s="32">
        <v>324.13055555555553</v>
      </c>
      <c r="T54" s="32">
        <v>300.68888888888887</v>
      </c>
      <c r="U54" s="32">
        <v>0</v>
      </c>
      <c r="V54" s="32">
        <v>23.441666666666666</v>
      </c>
      <c r="W54" s="32">
        <v>37.813888888888883</v>
      </c>
      <c r="X54" s="32">
        <v>1.1555555555555554</v>
      </c>
      <c r="Y54" s="32">
        <v>0</v>
      </c>
      <c r="Z54" s="32">
        <v>0</v>
      </c>
      <c r="AA54" s="32">
        <v>4.2249999999999996</v>
      </c>
      <c r="AB54" s="32">
        <v>0</v>
      </c>
      <c r="AC54" s="32">
        <v>32.43333333333333</v>
      </c>
      <c r="AD54" s="32">
        <v>0</v>
      </c>
      <c r="AE54" s="32">
        <v>0</v>
      </c>
      <c r="AF54" t="s">
        <v>227</v>
      </c>
      <c r="AG54">
        <v>8</v>
      </c>
      <c r="AH54"/>
    </row>
    <row r="55" spans="1:34" x14ac:dyDescent="0.25">
      <c r="A55" t="s">
        <v>852</v>
      </c>
      <c r="B55" t="s">
        <v>453</v>
      </c>
      <c r="C55" t="s">
        <v>548</v>
      </c>
      <c r="D55" t="s">
        <v>732</v>
      </c>
      <c r="E55" s="32">
        <v>60.81111111111111</v>
      </c>
      <c r="F55" s="32">
        <v>4.8823168280650462</v>
      </c>
      <c r="G55" s="32">
        <v>4.656937694134843</v>
      </c>
      <c r="H55" s="32">
        <v>0.90179060844143988</v>
      </c>
      <c r="I55" s="32">
        <v>0.67641147451123695</v>
      </c>
      <c r="J55" s="32">
        <v>296.8991111111111</v>
      </c>
      <c r="K55" s="32">
        <v>283.19355555555552</v>
      </c>
      <c r="L55" s="32">
        <v>54.838888888888896</v>
      </c>
      <c r="M55" s="32">
        <v>41.133333333333333</v>
      </c>
      <c r="N55" s="32">
        <v>8.5500000000000007</v>
      </c>
      <c r="O55" s="32">
        <v>5.1555555555555559</v>
      </c>
      <c r="P55" s="32">
        <v>41.386111111111113</v>
      </c>
      <c r="Q55" s="32">
        <v>41.386111111111113</v>
      </c>
      <c r="R55" s="32">
        <v>0</v>
      </c>
      <c r="S55" s="32">
        <v>200.6741111111111</v>
      </c>
      <c r="T55" s="32">
        <v>185.80188888888887</v>
      </c>
      <c r="U55" s="32">
        <v>0</v>
      </c>
      <c r="V55" s="32">
        <v>14.872222222222222</v>
      </c>
      <c r="W55" s="32">
        <v>0</v>
      </c>
      <c r="X55" s="32">
        <v>0</v>
      </c>
      <c r="Y55" s="32">
        <v>0</v>
      </c>
      <c r="Z55" s="32">
        <v>0</v>
      </c>
      <c r="AA55" s="32">
        <v>0</v>
      </c>
      <c r="AB55" s="32">
        <v>0</v>
      </c>
      <c r="AC55" s="32">
        <v>0</v>
      </c>
      <c r="AD55" s="32">
        <v>0</v>
      </c>
      <c r="AE55" s="32">
        <v>0</v>
      </c>
      <c r="AF55" t="s">
        <v>191</v>
      </c>
      <c r="AG55">
        <v>8</v>
      </c>
      <c r="AH55"/>
    </row>
    <row r="56" spans="1:34" x14ac:dyDescent="0.25">
      <c r="A56" t="s">
        <v>852</v>
      </c>
      <c r="B56" t="s">
        <v>461</v>
      </c>
      <c r="C56" t="s">
        <v>659</v>
      </c>
      <c r="D56" t="s">
        <v>731</v>
      </c>
      <c r="E56" s="32">
        <v>115.95555555555555</v>
      </c>
      <c r="F56" s="32">
        <v>4.953771559984669</v>
      </c>
      <c r="G56" s="32">
        <v>4.7929819854350324</v>
      </c>
      <c r="H56" s="32">
        <v>0.89161747796090463</v>
      </c>
      <c r="I56" s="32">
        <v>0.7308279034112688</v>
      </c>
      <c r="J56" s="32">
        <v>574.41733333333332</v>
      </c>
      <c r="K56" s="32">
        <v>555.77288888888882</v>
      </c>
      <c r="L56" s="32">
        <v>103.38800000000001</v>
      </c>
      <c r="M56" s="32">
        <v>84.74355555555556</v>
      </c>
      <c r="N56" s="32">
        <v>10.533333333333333</v>
      </c>
      <c r="O56" s="32">
        <v>8.1111111111111107</v>
      </c>
      <c r="P56" s="32">
        <v>118.59122222222219</v>
      </c>
      <c r="Q56" s="32">
        <v>118.59122222222219</v>
      </c>
      <c r="R56" s="32">
        <v>0</v>
      </c>
      <c r="S56" s="32">
        <v>352.43811111111114</v>
      </c>
      <c r="T56" s="32">
        <v>338.22511111111112</v>
      </c>
      <c r="U56" s="32">
        <v>0</v>
      </c>
      <c r="V56" s="32">
        <v>14.213000000000001</v>
      </c>
      <c r="W56" s="32">
        <v>87.181222222222218</v>
      </c>
      <c r="X56" s="32">
        <v>0.27411111111111114</v>
      </c>
      <c r="Y56" s="32">
        <v>0</v>
      </c>
      <c r="Z56" s="32">
        <v>0</v>
      </c>
      <c r="AA56" s="32">
        <v>14.363444444444445</v>
      </c>
      <c r="AB56" s="32">
        <v>0</v>
      </c>
      <c r="AC56" s="32">
        <v>71.116777777777784</v>
      </c>
      <c r="AD56" s="32">
        <v>0</v>
      </c>
      <c r="AE56" s="32">
        <v>1.4268888888888891</v>
      </c>
      <c r="AF56" t="s">
        <v>199</v>
      </c>
      <c r="AG56">
        <v>8</v>
      </c>
      <c r="AH56"/>
    </row>
    <row r="57" spans="1:34" x14ac:dyDescent="0.25">
      <c r="A57" t="s">
        <v>852</v>
      </c>
      <c r="B57" t="s">
        <v>486</v>
      </c>
      <c r="C57" t="s">
        <v>659</v>
      </c>
      <c r="D57" t="s">
        <v>731</v>
      </c>
      <c r="E57" s="32">
        <v>80.011111111111106</v>
      </c>
      <c r="F57" s="32">
        <v>5.5182266351895564</v>
      </c>
      <c r="G57" s="32">
        <v>5.3309262602416334</v>
      </c>
      <c r="H57" s="32">
        <v>0.84457019858353011</v>
      </c>
      <c r="I57" s="32">
        <v>0.65726982363560615</v>
      </c>
      <c r="J57" s="32">
        <v>441.51944444444439</v>
      </c>
      <c r="K57" s="32">
        <v>426.5333333333333</v>
      </c>
      <c r="L57" s="32">
        <v>67.575000000000003</v>
      </c>
      <c r="M57" s="32">
        <v>52.588888888888889</v>
      </c>
      <c r="N57" s="32">
        <v>9.5</v>
      </c>
      <c r="O57" s="32">
        <v>5.4861111111111107</v>
      </c>
      <c r="P57" s="32">
        <v>78.2</v>
      </c>
      <c r="Q57" s="32">
        <v>78.2</v>
      </c>
      <c r="R57" s="32">
        <v>0</v>
      </c>
      <c r="S57" s="32">
        <v>295.74444444444441</v>
      </c>
      <c r="T57" s="32">
        <v>272.89999999999998</v>
      </c>
      <c r="U57" s="32">
        <v>0</v>
      </c>
      <c r="V57" s="32">
        <v>22.844444444444445</v>
      </c>
      <c r="W57" s="32">
        <v>12.558333333333334</v>
      </c>
      <c r="X57" s="32">
        <v>0</v>
      </c>
      <c r="Y57" s="32">
        <v>0</v>
      </c>
      <c r="Z57" s="32">
        <v>0</v>
      </c>
      <c r="AA57" s="32">
        <v>8.1388888888888893</v>
      </c>
      <c r="AB57" s="32">
        <v>0</v>
      </c>
      <c r="AC57" s="32">
        <v>4.4194444444444443</v>
      </c>
      <c r="AD57" s="32">
        <v>0</v>
      </c>
      <c r="AE57" s="32">
        <v>0</v>
      </c>
      <c r="AF57" t="s">
        <v>224</v>
      </c>
      <c r="AG57">
        <v>8</v>
      </c>
      <c r="AH57"/>
    </row>
    <row r="58" spans="1:34" x14ac:dyDescent="0.25">
      <c r="A58" t="s">
        <v>852</v>
      </c>
      <c r="B58" t="s">
        <v>484</v>
      </c>
      <c r="C58" t="s">
        <v>685</v>
      </c>
      <c r="D58" t="s">
        <v>807</v>
      </c>
      <c r="E58" s="32">
        <v>158.1888888888889</v>
      </c>
      <c r="F58" s="32">
        <v>4.3802591838168157</v>
      </c>
      <c r="G58" s="32">
        <v>4.3089309545550325</v>
      </c>
      <c r="H58" s="32">
        <v>0.50769122708435754</v>
      </c>
      <c r="I58" s="32">
        <v>0.43636299782257493</v>
      </c>
      <c r="J58" s="32">
        <v>692.90833333333342</v>
      </c>
      <c r="K58" s="32">
        <v>681.625</v>
      </c>
      <c r="L58" s="32">
        <v>80.311111111111103</v>
      </c>
      <c r="M58" s="32">
        <v>69.027777777777771</v>
      </c>
      <c r="N58" s="32">
        <v>5.95</v>
      </c>
      <c r="O58" s="32">
        <v>5.333333333333333</v>
      </c>
      <c r="P58" s="32">
        <v>102.1</v>
      </c>
      <c r="Q58" s="32">
        <v>102.1</v>
      </c>
      <c r="R58" s="32">
        <v>0</v>
      </c>
      <c r="S58" s="32">
        <v>510.49722222222221</v>
      </c>
      <c r="T58" s="32">
        <v>454.36666666666667</v>
      </c>
      <c r="U58" s="32">
        <v>4.4611111111111112</v>
      </c>
      <c r="V58" s="32">
        <v>51.669444444444444</v>
      </c>
      <c r="W58" s="32">
        <v>255.67500000000001</v>
      </c>
      <c r="X58" s="32">
        <v>7.3777777777777782</v>
      </c>
      <c r="Y58" s="32">
        <v>0</v>
      </c>
      <c r="Z58" s="32">
        <v>0</v>
      </c>
      <c r="AA58" s="32">
        <v>39.744444444444447</v>
      </c>
      <c r="AB58" s="32">
        <v>0</v>
      </c>
      <c r="AC58" s="32">
        <v>208.55277777777778</v>
      </c>
      <c r="AD58" s="32">
        <v>0</v>
      </c>
      <c r="AE58" s="32">
        <v>0</v>
      </c>
      <c r="AF58" t="s">
        <v>222</v>
      </c>
      <c r="AG58">
        <v>8</v>
      </c>
      <c r="AH58"/>
    </row>
    <row r="59" spans="1:34" x14ac:dyDescent="0.25">
      <c r="A59" t="s">
        <v>852</v>
      </c>
      <c r="B59" t="s">
        <v>510</v>
      </c>
      <c r="C59" t="s">
        <v>703</v>
      </c>
      <c r="D59" t="s">
        <v>817</v>
      </c>
      <c r="E59" s="32">
        <v>38.93333333333333</v>
      </c>
      <c r="F59" s="32">
        <v>3.1882248858447491</v>
      </c>
      <c r="G59" s="32">
        <v>2.701221461187215</v>
      </c>
      <c r="H59" s="32">
        <v>0.66032534246575325</v>
      </c>
      <c r="I59" s="32">
        <v>0.40783961187214596</v>
      </c>
      <c r="J59" s="32">
        <v>124.12822222222222</v>
      </c>
      <c r="K59" s="32">
        <v>105.16755555555555</v>
      </c>
      <c r="L59" s="32">
        <v>25.708666666666659</v>
      </c>
      <c r="M59" s="32">
        <v>15.878555555555547</v>
      </c>
      <c r="N59" s="32">
        <v>4.1412222222222228</v>
      </c>
      <c r="O59" s="32">
        <v>5.6888888888888891</v>
      </c>
      <c r="P59" s="32">
        <v>12.752777777777778</v>
      </c>
      <c r="Q59" s="32">
        <v>3.6222222222222222</v>
      </c>
      <c r="R59" s="32">
        <v>9.1305555555555564</v>
      </c>
      <c r="S59" s="32">
        <v>85.666777777777781</v>
      </c>
      <c r="T59" s="32">
        <v>73.482777777777784</v>
      </c>
      <c r="U59" s="32">
        <v>0</v>
      </c>
      <c r="V59" s="32">
        <v>12.183999999999999</v>
      </c>
      <c r="W59" s="32">
        <v>54.783111111111104</v>
      </c>
      <c r="X59" s="32">
        <v>0.13333333333333333</v>
      </c>
      <c r="Y59" s="32">
        <v>0</v>
      </c>
      <c r="Z59" s="32">
        <v>0</v>
      </c>
      <c r="AA59" s="32">
        <v>3.6222222222222222</v>
      </c>
      <c r="AB59" s="32">
        <v>0</v>
      </c>
      <c r="AC59" s="32">
        <v>51.027555555555551</v>
      </c>
      <c r="AD59" s="32">
        <v>0</v>
      </c>
      <c r="AE59" s="32">
        <v>0</v>
      </c>
      <c r="AF59" t="s">
        <v>248</v>
      </c>
      <c r="AG59">
        <v>8</v>
      </c>
      <c r="AH59"/>
    </row>
    <row r="60" spans="1:34" x14ac:dyDescent="0.25">
      <c r="A60" t="s">
        <v>852</v>
      </c>
      <c r="B60" t="s">
        <v>516</v>
      </c>
      <c r="C60" t="s">
        <v>676</v>
      </c>
      <c r="D60" t="s">
        <v>801</v>
      </c>
      <c r="E60" s="32">
        <v>7.6444444444444448</v>
      </c>
      <c r="F60" s="32">
        <v>8.6101017441860463</v>
      </c>
      <c r="G60" s="32">
        <v>7.865915697674418</v>
      </c>
      <c r="H60" s="32">
        <v>7.8426598837209296</v>
      </c>
      <c r="I60" s="32">
        <v>7.0984738372093013</v>
      </c>
      <c r="J60" s="32">
        <v>65.819444444444443</v>
      </c>
      <c r="K60" s="32">
        <v>60.130555555555553</v>
      </c>
      <c r="L60" s="32">
        <v>59.952777777777776</v>
      </c>
      <c r="M60" s="32">
        <v>54.263888888888886</v>
      </c>
      <c r="N60" s="32">
        <v>0</v>
      </c>
      <c r="O60" s="32">
        <v>5.6888888888888891</v>
      </c>
      <c r="P60" s="32">
        <v>2.4500000000000002</v>
      </c>
      <c r="Q60" s="32">
        <v>2.4500000000000002</v>
      </c>
      <c r="R60" s="32">
        <v>0</v>
      </c>
      <c r="S60" s="32">
        <v>3.4166666666666665</v>
      </c>
      <c r="T60" s="32">
        <v>3.4166666666666665</v>
      </c>
      <c r="U60" s="32">
        <v>0</v>
      </c>
      <c r="V60" s="32">
        <v>0</v>
      </c>
      <c r="W60" s="32">
        <v>0</v>
      </c>
      <c r="X60" s="32">
        <v>0</v>
      </c>
      <c r="Y60" s="32">
        <v>0</v>
      </c>
      <c r="Z60" s="32">
        <v>0</v>
      </c>
      <c r="AA60" s="32">
        <v>0</v>
      </c>
      <c r="AB60" s="32">
        <v>0</v>
      </c>
      <c r="AC60" s="32">
        <v>0</v>
      </c>
      <c r="AD60" s="32">
        <v>0</v>
      </c>
      <c r="AE60" s="32">
        <v>0</v>
      </c>
      <c r="AF60" t="s">
        <v>254</v>
      </c>
      <c r="AG60">
        <v>8</v>
      </c>
      <c r="AH60"/>
    </row>
    <row r="61" spans="1:34" x14ac:dyDescent="0.25">
      <c r="A61" t="s">
        <v>852</v>
      </c>
      <c r="B61" t="s">
        <v>494</v>
      </c>
      <c r="C61" t="s">
        <v>677</v>
      </c>
      <c r="D61" t="s">
        <v>729</v>
      </c>
      <c r="E61" s="32">
        <v>80.37777777777778</v>
      </c>
      <c r="F61" s="32">
        <v>3.6323265136853742</v>
      </c>
      <c r="G61" s="32">
        <v>3.4328863699198227</v>
      </c>
      <c r="H61" s="32">
        <v>1.0905446502626486</v>
      </c>
      <c r="I61" s="32">
        <v>0.89110450649709705</v>
      </c>
      <c r="J61" s="32">
        <v>291.95833333333331</v>
      </c>
      <c r="K61" s="32">
        <v>275.92777777777775</v>
      </c>
      <c r="L61" s="32">
        <v>87.655555555555551</v>
      </c>
      <c r="M61" s="32">
        <v>71.625</v>
      </c>
      <c r="N61" s="32">
        <v>10.786111111111111</v>
      </c>
      <c r="O61" s="32">
        <v>5.2444444444444445</v>
      </c>
      <c r="P61" s="32">
        <v>22.122222222222224</v>
      </c>
      <c r="Q61" s="32">
        <v>22.122222222222224</v>
      </c>
      <c r="R61" s="32">
        <v>0</v>
      </c>
      <c r="S61" s="32">
        <v>182.18055555555554</v>
      </c>
      <c r="T61" s="32">
        <v>177.46944444444443</v>
      </c>
      <c r="U61" s="32">
        <v>4.7111111111111112</v>
      </c>
      <c r="V61" s="32">
        <v>0</v>
      </c>
      <c r="W61" s="32">
        <v>6.0138888888888893</v>
      </c>
      <c r="X61" s="32">
        <v>0</v>
      </c>
      <c r="Y61" s="32">
        <v>0</v>
      </c>
      <c r="Z61" s="32">
        <v>0</v>
      </c>
      <c r="AA61" s="32">
        <v>0</v>
      </c>
      <c r="AB61" s="32">
        <v>0</v>
      </c>
      <c r="AC61" s="32">
        <v>6.0138888888888893</v>
      </c>
      <c r="AD61" s="32">
        <v>0</v>
      </c>
      <c r="AE61" s="32">
        <v>0</v>
      </c>
      <c r="AF61" t="s">
        <v>232</v>
      </c>
      <c r="AG61">
        <v>8</v>
      </c>
      <c r="AH61"/>
    </row>
    <row r="62" spans="1:34" x14ac:dyDescent="0.25">
      <c r="A62" t="s">
        <v>852</v>
      </c>
      <c r="B62" t="s">
        <v>450</v>
      </c>
      <c r="C62" t="s">
        <v>662</v>
      </c>
      <c r="D62" t="s">
        <v>728</v>
      </c>
      <c r="E62" s="32">
        <v>42.355555555555554</v>
      </c>
      <c r="F62" s="32">
        <v>3.5103620146904508</v>
      </c>
      <c r="G62" s="32">
        <v>3.2732161594963269</v>
      </c>
      <c r="H62" s="32">
        <v>0.72796432318992643</v>
      </c>
      <c r="I62" s="32">
        <v>0.4908184679958027</v>
      </c>
      <c r="J62" s="32">
        <v>148.68333333333331</v>
      </c>
      <c r="K62" s="32">
        <v>138.63888888888886</v>
      </c>
      <c r="L62" s="32">
        <v>30.833333333333329</v>
      </c>
      <c r="M62" s="32">
        <v>20.788888888888888</v>
      </c>
      <c r="N62" s="32">
        <v>5.5111111111111111</v>
      </c>
      <c r="O62" s="32">
        <v>4.5333333333333332</v>
      </c>
      <c r="P62" s="32">
        <v>29.241666666666667</v>
      </c>
      <c r="Q62" s="32">
        <v>29.241666666666667</v>
      </c>
      <c r="R62" s="32">
        <v>0</v>
      </c>
      <c r="S62" s="32">
        <v>88.608333333333334</v>
      </c>
      <c r="T62" s="32">
        <v>70.030555555555551</v>
      </c>
      <c r="U62" s="32">
        <v>10.594444444444445</v>
      </c>
      <c r="V62" s="32">
        <v>7.9833333333333334</v>
      </c>
      <c r="W62" s="32">
        <v>16.577777777777779</v>
      </c>
      <c r="X62" s="32">
        <v>0</v>
      </c>
      <c r="Y62" s="32">
        <v>0</v>
      </c>
      <c r="Z62" s="32">
        <v>0</v>
      </c>
      <c r="AA62" s="32">
        <v>0</v>
      </c>
      <c r="AB62" s="32">
        <v>0</v>
      </c>
      <c r="AC62" s="32">
        <v>16.577777777777779</v>
      </c>
      <c r="AD62" s="32">
        <v>0</v>
      </c>
      <c r="AE62" s="32">
        <v>0</v>
      </c>
      <c r="AF62" t="s">
        <v>188</v>
      </c>
      <c r="AG62">
        <v>8</v>
      </c>
      <c r="AH62"/>
    </row>
    <row r="63" spans="1:34" x14ac:dyDescent="0.25">
      <c r="A63" t="s">
        <v>852</v>
      </c>
      <c r="B63" t="s">
        <v>521</v>
      </c>
      <c r="C63" t="s">
        <v>676</v>
      </c>
      <c r="D63" t="s">
        <v>801</v>
      </c>
      <c r="E63" s="32">
        <v>71.233333333333334</v>
      </c>
      <c r="F63" s="32">
        <v>4.9627515208235842</v>
      </c>
      <c r="G63" s="32">
        <v>4.6211901419435346</v>
      </c>
      <c r="H63" s="32">
        <v>1.0022227421619092</v>
      </c>
      <c r="I63" s="32">
        <v>0.66066136328185932</v>
      </c>
      <c r="J63" s="32">
        <v>353.51333333333332</v>
      </c>
      <c r="K63" s="32">
        <v>329.1827777777778</v>
      </c>
      <c r="L63" s="32">
        <v>71.391666666666666</v>
      </c>
      <c r="M63" s="32">
        <v>47.06111111111111</v>
      </c>
      <c r="N63" s="32">
        <v>18.736111111111111</v>
      </c>
      <c r="O63" s="32">
        <v>5.5944444444444441</v>
      </c>
      <c r="P63" s="32">
        <v>38.931444444444445</v>
      </c>
      <c r="Q63" s="32">
        <v>38.931444444444445</v>
      </c>
      <c r="R63" s="32">
        <v>0</v>
      </c>
      <c r="S63" s="32">
        <v>243.19022222222222</v>
      </c>
      <c r="T63" s="32">
        <v>223.30133333333333</v>
      </c>
      <c r="U63" s="32">
        <v>0</v>
      </c>
      <c r="V63" s="32">
        <v>19.888888888888889</v>
      </c>
      <c r="W63" s="32">
        <v>0</v>
      </c>
      <c r="X63" s="32">
        <v>0</v>
      </c>
      <c r="Y63" s="32">
        <v>0</v>
      </c>
      <c r="Z63" s="32">
        <v>0</v>
      </c>
      <c r="AA63" s="32">
        <v>0</v>
      </c>
      <c r="AB63" s="32">
        <v>0</v>
      </c>
      <c r="AC63" s="32">
        <v>0</v>
      </c>
      <c r="AD63" s="32">
        <v>0</v>
      </c>
      <c r="AE63" s="32">
        <v>0</v>
      </c>
      <c r="AF63" t="s">
        <v>259</v>
      </c>
      <c r="AG63">
        <v>8</v>
      </c>
      <c r="AH63"/>
    </row>
    <row r="64" spans="1:34" x14ac:dyDescent="0.25">
      <c r="A64" t="s">
        <v>852</v>
      </c>
      <c r="B64" t="s">
        <v>454</v>
      </c>
      <c r="C64" t="s">
        <v>665</v>
      </c>
      <c r="D64" t="s">
        <v>728</v>
      </c>
      <c r="E64" s="32">
        <v>29.011111111111113</v>
      </c>
      <c r="F64" s="32">
        <v>4.9250478743776327</v>
      </c>
      <c r="G64" s="32">
        <v>4.2756032171581762</v>
      </c>
      <c r="H64" s="32">
        <v>1.0770585982382224</v>
      </c>
      <c r="I64" s="32">
        <v>0.5763309076981995</v>
      </c>
      <c r="J64" s="32">
        <v>142.8811111111111</v>
      </c>
      <c r="K64" s="32">
        <v>124.03999999999999</v>
      </c>
      <c r="L64" s="32">
        <v>31.246666666666652</v>
      </c>
      <c r="M64" s="32">
        <v>16.719999999999988</v>
      </c>
      <c r="N64" s="32">
        <v>9.3399999999999963</v>
      </c>
      <c r="O64" s="32">
        <v>5.1866666666666665</v>
      </c>
      <c r="P64" s="32">
        <v>23.188888888888883</v>
      </c>
      <c r="Q64" s="32">
        <v>18.874444444444435</v>
      </c>
      <c r="R64" s="32">
        <v>4.3144444444444456</v>
      </c>
      <c r="S64" s="32">
        <v>88.445555555555558</v>
      </c>
      <c r="T64" s="32">
        <v>81.887777777777785</v>
      </c>
      <c r="U64" s="32">
        <v>0</v>
      </c>
      <c r="V64" s="32">
        <v>6.5577777777777797</v>
      </c>
      <c r="W64" s="32">
        <v>42.248888888888885</v>
      </c>
      <c r="X64" s="32">
        <v>3.7055555555555562</v>
      </c>
      <c r="Y64" s="32">
        <v>0</v>
      </c>
      <c r="Z64" s="32">
        <v>0</v>
      </c>
      <c r="AA64" s="32">
        <v>4.7466666666666688</v>
      </c>
      <c r="AB64" s="32">
        <v>0</v>
      </c>
      <c r="AC64" s="32">
        <v>32.889999999999993</v>
      </c>
      <c r="AD64" s="32">
        <v>0</v>
      </c>
      <c r="AE64" s="32">
        <v>0.90666666666666662</v>
      </c>
      <c r="AF64" t="s">
        <v>192</v>
      </c>
      <c r="AG64">
        <v>8</v>
      </c>
      <c r="AH64"/>
    </row>
    <row r="65" spans="1:34" x14ac:dyDescent="0.25">
      <c r="A65" t="s">
        <v>852</v>
      </c>
      <c r="B65" t="s">
        <v>473</v>
      </c>
      <c r="C65" t="s">
        <v>677</v>
      </c>
      <c r="D65" t="s">
        <v>729</v>
      </c>
      <c r="E65" s="32">
        <v>75.3</v>
      </c>
      <c r="F65" s="32">
        <v>5.3125645565884607</v>
      </c>
      <c r="G65" s="32">
        <v>4.9386159067433963</v>
      </c>
      <c r="H65" s="32">
        <v>0.93090600560720094</v>
      </c>
      <c r="I65" s="32">
        <v>0.62811716098568693</v>
      </c>
      <c r="J65" s="32">
        <v>400.0361111111111</v>
      </c>
      <c r="K65" s="32">
        <v>371.87777777777774</v>
      </c>
      <c r="L65" s="32">
        <v>70.097222222222229</v>
      </c>
      <c r="M65" s="32">
        <v>47.297222222222224</v>
      </c>
      <c r="N65" s="32">
        <v>19.866666666666667</v>
      </c>
      <c r="O65" s="32">
        <v>2.9333333333333331</v>
      </c>
      <c r="P65" s="32">
        <v>49.655555555555559</v>
      </c>
      <c r="Q65" s="32">
        <v>44.297222222222224</v>
      </c>
      <c r="R65" s="32">
        <v>5.3583333333333334</v>
      </c>
      <c r="S65" s="32">
        <v>280.2833333333333</v>
      </c>
      <c r="T65" s="32">
        <v>270.20833333333331</v>
      </c>
      <c r="U65" s="32">
        <v>10.074999999999999</v>
      </c>
      <c r="V65" s="32">
        <v>0</v>
      </c>
      <c r="W65" s="32">
        <v>75.686111111111103</v>
      </c>
      <c r="X65" s="32">
        <v>1.675</v>
      </c>
      <c r="Y65" s="32">
        <v>0</v>
      </c>
      <c r="Z65" s="32">
        <v>0</v>
      </c>
      <c r="AA65" s="32">
        <v>14.230555555555556</v>
      </c>
      <c r="AB65" s="32">
        <v>0</v>
      </c>
      <c r="AC65" s="32">
        <v>58.266666666666666</v>
      </c>
      <c r="AD65" s="32">
        <v>1.5138888888888888</v>
      </c>
      <c r="AE65" s="32">
        <v>0</v>
      </c>
      <c r="AF65" t="s">
        <v>211</v>
      </c>
      <c r="AG65">
        <v>8</v>
      </c>
      <c r="AH65"/>
    </row>
    <row r="66" spans="1:34" x14ac:dyDescent="0.25">
      <c r="A66" t="s">
        <v>852</v>
      </c>
      <c r="B66" t="s">
        <v>508</v>
      </c>
      <c r="C66" t="s">
        <v>701</v>
      </c>
      <c r="D66" t="s">
        <v>815</v>
      </c>
      <c r="E66" s="32">
        <v>30.1</v>
      </c>
      <c r="F66" s="32">
        <v>4.5033222591362128</v>
      </c>
      <c r="G66" s="32">
        <v>4.2898671096345513</v>
      </c>
      <c r="H66" s="32">
        <v>1.0208564045773347</v>
      </c>
      <c r="I66" s="32">
        <v>0.80740125507567362</v>
      </c>
      <c r="J66" s="32">
        <v>135.55000000000001</v>
      </c>
      <c r="K66" s="32">
        <v>129.125</v>
      </c>
      <c r="L66" s="32">
        <v>30.727777777777778</v>
      </c>
      <c r="M66" s="32">
        <v>24.302777777777777</v>
      </c>
      <c r="N66" s="32">
        <v>3.4027777777777777</v>
      </c>
      <c r="O66" s="32">
        <v>3.0222222222222221</v>
      </c>
      <c r="P66" s="32">
        <v>14.741666666666667</v>
      </c>
      <c r="Q66" s="32">
        <v>14.741666666666667</v>
      </c>
      <c r="R66" s="32">
        <v>0</v>
      </c>
      <c r="S66" s="32">
        <v>90.080555555555563</v>
      </c>
      <c r="T66" s="32">
        <v>73.077777777777783</v>
      </c>
      <c r="U66" s="32">
        <v>7.0138888888888893</v>
      </c>
      <c r="V66" s="32">
        <v>9.9888888888888889</v>
      </c>
      <c r="W66" s="32">
        <v>13.261111111111111</v>
      </c>
      <c r="X66" s="32">
        <v>0</v>
      </c>
      <c r="Y66" s="32">
        <v>0</v>
      </c>
      <c r="Z66" s="32">
        <v>0</v>
      </c>
      <c r="AA66" s="32">
        <v>0</v>
      </c>
      <c r="AB66" s="32">
        <v>0</v>
      </c>
      <c r="AC66" s="32">
        <v>13.261111111111111</v>
      </c>
      <c r="AD66" s="32">
        <v>0</v>
      </c>
      <c r="AE66" s="32">
        <v>0</v>
      </c>
      <c r="AF66" t="s">
        <v>246</v>
      </c>
      <c r="AG66">
        <v>8</v>
      </c>
      <c r="AH66"/>
    </row>
    <row r="67" spans="1:34" x14ac:dyDescent="0.25">
      <c r="A67" t="s">
        <v>852</v>
      </c>
      <c r="B67" t="s">
        <v>471</v>
      </c>
      <c r="C67" t="s">
        <v>676</v>
      </c>
      <c r="D67" t="s">
        <v>801</v>
      </c>
      <c r="E67" s="32">
        <v>85.055555555555557</v>
      </c>
      <c r="F67" s="32">
        <v>4.2800404964075787</v>
      </c>
      <c r="G67" s="32">
        <v>4.0057413455258013</v>
      </c>
      <c r="H67" s="32">
        <v>0.97861005878510776</v>
      </c>
      <c r="I67" s="32">
        <v>0.70431090790333117</v>
      </c>
      <c r="J67" s="32">
        <v>364.04122222222236</v>
      </c>
      <c r="K67" s="32">
        <v>340.71055555555563</v>
      </c>
      <c r="L67" s="32">
        <v>83.236222222222224</v>
      </c>
      <c r="M67" s="32">
        <v>59.905555555555559</v>
      </c>
      <c r="N67" s="32">
        <v>19.152888888888892</v>
      </c>
      <c r="O67" s="32">
        <v>4.177777777777778</v>
      </c>
      <c r="P67" s="32">
        <v>36.512444444444441</v>
      </c>
      <c r="Q67" s="32">
        <v>36.512444444444441</v>
      </c>
      <c r="R67" s="32">
        <v>0</v>
      </c>
      <c r="S67" s="32">
        <v>244.29255555555565</v>
      </c>
      <c r="T67" s="32">
        <v>211.45800000000008</v>
      </c>
      <c r="U67" s="32">
        <v>0</v>
      </c>
      <c r="V67" s="32">
        <v>32.834555555555568</v>
      </c>
      <c r="W67" s="32">
        <v>1.7333333333333334</v>
      </c>
      <c r="X67" s="32">
        <v>0</v>
      </c>
      <c r="Y67" s="32">
        <v>1.7333333333333334</v>
      </c>
      <c r="Z67" s="32">
        <v>0</v>
      </c>
      <c r="AA67" s="32">
        <v>0</v>
      </c>
      <c r="AB67" s="32">
        <v>0</v>
      </c>
      <c r="AC67" s="32">
        <v>0</v>
      </c>
      <c r="AD67" s="32">
        <v>0</v>
      </c>
      <c r="AE67" s="32">
        <v>0</v>
      </c>
      <c r="AF67" t="s">
        <v>209</v>
      </c>
      <c r="AG67">
        <v>8</v>
      </c>
      <c r="AH67"/>
    </row>
    <row r="68" spans="1:34" x14ac:dyDescent="0.25">
      <c r="A68" t="s">
        <v>852</v>
      </c>
      <c r="B68" t="s">
        <v>463</v>
      </c>
      <c r="C68" t="s">
        <v>670</v>
      </c>
      <c r="D68" t="s">
        <v>798</v>
      </c>
      <c r="E68" s="32">
        <v>35.888888888888886</v>
      </c>
      <c r="F68" s="32">
        <v>4.6371145510835916</v>
      </c>
      <c r="G68" s="32">
        <v>4.281913312693499</v>
      </c>
      <c r="H68" s="32">
        <v>0.67696594427244594</v>
      </c>
      <c r="I68" s="32">
        <v>0.52092879256965963</v>
      </c>
      <c r="J68" s="32">
        <v>166.4208888888889</v>
      </c>
      <c r="K68" s="32">
        <v>153.67311111111113</v>
      </c>
      <c r="L68" s="32">
        <v>24.295555555555559</v>
      </c>
      <c r="M68" s="32">
        <v>18.695555555555561</v>
      </c>
      <c r="N68" s="32">
        <v>0</v>
      </c>
      <c r="O68" s="32">
        <v>5.6</v>
      </c>
      <c r="P68" s="32">
        <v>27.863333333333333</v>
      </c>
      <c r="Q68" s="32">
        <v>20.715555555555557</v>
      </c>
      <c r="R68" s="32">
        <v>7.1477777777777769</v>
      </c>
      <c r="S68" s="32">
        <v>114.26200000000001</v>
      </c>
      <c r="T68" s="32">
        <v>114.26200000000001</v>
      </c>
      <c r="U68" s="32">
        <v>0</v>
      </c>
      <c r="V68" s="32">
        <v>0</v>
      </c>
      <c r="W68" s="32">
        <v>57.557444444444478</v>
      </c>
      <c r="X68" s="32">
        <v>0.87711111111111106</v>
      </c>
      <c r="Y68" s="32">
        <v>0</v>
      </c>
      <c r="Z68" s="32">
        <v>0</v>
      </c>
      <c r="AA68" s="32">
        <v>4.8866666666666658</v>
      </c>
      <c r="AB68" s="32">
        <v>0</v>
      </c>
      <c r="AC68" s="32">
        <v>51.793666666666702</v>
      </c>
      <c r="AD68" s="32">
        <v>0</v>
      </c>
      <c r="AE68" s="32">
        <v>0</v>
      </c>
      <c r="AF68" t="s">
        <v>201</v>
      </c>
      <c r="AG68">
        <v>8</v>
      </c>
      <c r="AH68"/>
    </row>
    <row r="69" spans="1:34" x14ac:dyDescent="0.25">
      <c r="A69" t="s">
        <v>852</v>
      </c>
      <c r="B69" t="s">
        <v>475</v>
      </c>
      <c r="C69" t="s">
        <v>679</v>
      </c>
      <c r="D69" t="s">
        <v>792</v>
      </c>
      <c r="E69" s="32">
        <v>118.33333333333333</v>
      </c>
      <c r="F69" s="32">
        <v>4.6094159624413154</v>
      </c>
      <c r="G69" s="32">
        <v>4.4544910798122075</v>
      </c>
      <c r="H69" s="32">
        <v>0.84251267605633795</v>
      </c>
      <c r="I69" s="32">
        <v>0.68758779342723009</v>
      </c>
      <c r="J69" s="32">
        <v>545.4475555555556</v>
      </c>
      <c r="K69" s="32">
        <v>527.11477777777782</v>
      </c>
      <c r="L69" s="32">
        <v>99.697333333333319</v>
      </c>
      <c r="M69" s="32">
        <v>81.364555555555555</v>
      </c>
      <c r="N69" s="32">
        <v>12.643888888888887</v>
      </c>
      <c r="O69" s="32">
        <v>5.6888888888888891</v>
      </c>
      <c r="P69" s="32">
        <v>65.530222222222221</v>
      </c>
      <c r="Q69" s="32">
        <v>65.530222222222221</v>
      </c>
      <c r="R69" s="32">
        <v>0</v>
      </c>
      <c r="S69" s="32">
        <v>380.22</v>
      </c>
      <c r="T69" s="32">
        <v>332.83144444444446</v>
      </c>
      <c r="U69" s="32">
        <v>0</v>
      </c>
      <c r="V69" s="32">
        <v>47.388555555555577</v>
      </c>
      <c r="W69" s="32">
        <v>0.505</v>
      </c>
      <c r="X69" s="32">
        <v>0</v>
      </c>
      <c r="Y69" s="32">
        <v>0</v>
      </c>
      <c r="Z69" s="32">
        <v>0</v>
      </c>
      <c r="AA69" s="32">
        <v>0</v>
      </c>
      <c r="AB69" s="32">
        <v>0</v>
      </c>
      <c r="AC69" s="32">
        <v>0.505</v>
      </c>
      <c r="AD69" s="32">
        <v>0</v>
      </c>
      <c r="AE69" s="32">
        <v>0</v>
      </c>
      <c r="AF69" t="s">
        <v>213</v>
      </c>
      <c r="AG69">
        <v>8</v>
      </c>
      <c r="AH69"/>
    </row>
    <row r="70" spans="1:34" x14ac:dyDescent="0.25">
      <c r="A70" t="s">
        <v>852</v>
      </c>
      <c r="B70" t="s">
        <v>447</v>
      </c>
      <c r="C70" t="s">
        <v>659</v>
      </c>
      <c r="D70" t="s">
        <v>731</v>
      </c>
      <c r="E70" s="32">
        <v>65.055555555555557</v>
      </c>
      <c r="F70" s="32">
        <v>4.472889837745516</v>
      </c>
      <c r="G70" s="32">
        <v>4.1555644748078562</v>
      </c>
      <c r="H70" s="32">
        <v>0.4293253629376601</v>
      </c>
      <c r="I70" s="32">
        <v>0.112</v>
      </c>
      <c r="J70" s="32">
        <v>290.98633333333328</v>
      </c>
      <c r="K70" s="32">
        <v>270.34255555555552</v>
      </c>
      <c r="L70" s="32">
        <v>27.93</v>
      </c>
      <c r="M70" s="32">
        <v>7.2862222222222224</v>
      </c>
      <c r="N70" s="32">
        <v>20.643777777777778</v>
      </c>
      <c r="O70" s="32">
        <v>0</v>
      </c>
      <c r="P70" s="32">
        <v>89.311111111111117</v>
      </c>
      <c r="Q70" s="32">
        <v>89.311111111111117</v>
      </c>
      <c r="R70" s="32">
        <v>0</v>
      </c>
      <c r="S70" s="32">
        <v>173.7452222222222</v>
      </c>
      <c r="T70" s="32">
        <v>163.26511111111108</v>
      </c>
      <c r="U70" s="32">
        <v>0</v>
      </c>
      <c r="V70" s="32">
        <v>10.480111111111109</v>
      </c>
      <c r="W70" s="32">
        <v>9.8149999999999977</v>
      </c>
      <c r="X70" s="32">
        <v>0</v>
      </c>
      <c r="Y70" s="32">
        <v>0</v>
      </c>
      <c r="Z70" s="32">
        <v>0</v>
      </c>
      <c r="AA70" s="32">
        <v>1.2222222222222223</v>
      </c>
      <c r="AB70" s="32">
        <v>0</v>
      </c>
      <c r="AC70" s="32">
        <v>8.5927777777777763</v>
      </c>
      <c r="AD70" s="32">
        <v>0</v>
      </c>
      <c r="AE70" s="32">
        <v>0</v>
      </c>
      <c r="AF70" t="s">
        <v>185</v>
      </c>
      <c r="AG70">
        <v>8</v>
      </c>
      <c r="AH70"/>
    </row>
    <row r="71" spans="1:34" x14ac:dyDescent="0.25">
      <c r="A71" t="s">
        <v>852</v>
      </c>
      <c r="B71" t="s">
        <v>451</v>
      </c>
      <c r="C71" t="s">
        <v>663</v>
      </c>
      <c r="D71" t="s">
        <v>791</v>
      </c>
      <c r="E71" s="32">
        <v>27.9</v>
      </c>
      <c r="F71" s="32">
        <v>3.9236360015929912</v>
      </c>
      <c r="G71" s="32">
        <v>3.726503385105536</v>
      </c>
      <c r="H71" s="32">
        <v>0.86260454002389486</v>
      </c>
      <c r="I71" s="32">
        <v>0.66547192353643969</v>
      </c>
      <c r="J71" s="32">
        <v>109.46944444444445</v>
      </c>
      <c r="K71" s="32">
        <v>103.96944444444445</v>
      </c>
      <c r="L71" s="32">
        <v>24.066666666666666</v>
      </c>
      <c r="M71" s="32">
        <v>18.566666666666666</v>
      </c>
      <c r="N71" s="32">
        <v>5.5</v>
      </c>
      <c r="O71" s="32">
        <v>0</v>
      </c>
      <c r="P71" s="32">
        <v>10.305555555555555</v>
      </c>
      <c r="Q71" s="32">
        <v>10.305555555555555</v>
      </c>
      <c r="R71" s="32">
        <v>0</v>
      </c>
      <c r="S71" s="32">
        <v>75.097222222222229</v>
      </c>
      <c r="T71" s="32">
        <v>75.097222222222229</v>
      </c>
      <c r="U71" s="32">
        <v>0</v>
      </c>
      <c r="V71" s="32">
        <v>0</v>
      </c>
      <c r="W71" s="32">
        <v>29.31111111111111</v>
      </c>
      <c r="X71" s="32">
        <v>9.6999999999999993</v>
      </c>
      <c r="Y71" s="32">
        <v>0</v>
      </c>
      <c r="Z71" s="32">
        <v>0</v>
      </c>
      <c r="AA71" s="32">
        <v>5.5666666666666664</v>
      </c>
      <c r="AB71" s="32">
        <v>0</v>
      </c>
      <c r="AC71" s="32">
        <v>14.044444444444444</v>
      </c>
      <c r="AD71" s="32">
        <v>0</v>
      </c>
      <c r="AE71" s="32">
        <v>0</v>
      </c>
      <c r="AF71" t="s">
        <v>189</v>
      </c>
      <c r="AG71">
        <v>8</v>
      </c>
      <c r="AH71"/>
    </row>
    <row r="72" spans="1:34" x14ac:dyDescent="0.25">
      <c r="A72" t="s">
        <v>852</v>
      </c>
      <c r="B72" t="s">
        <v>478</v>
      </c>
      <c r="C72" t="s">
        <v>682</v>
      </c>
      <c r="D72" t="s">
        <v>805</v>
      </c>
      <c r="E72" s="32">
        <v>21.344444444444445</v>
      </c>
      <c r="F72" s="32">
        <v>3.650156168662154</v>
      </c>
      <c r="G72" s="32">
        <v>3.283654346694429</v>
      </c>
      <c r="H72" s="32">
        <v>1.023284747527329</v>
      </c>
      <c r="I72" s="32">
        <v>0.65678292555960394</v>
      </c>
      <c r="J72" s="32">
        <v>77.910555555555533</v>
      </c>
      <c r="K72" s="32">
        <v>70.08777777777776</v>
      </c>
      <c r="L72" s="32">
        <v>21.841444444444434</v>
      </c>
      <c r="M72" s="32">
        <v>14.018666666666658</v>
      </c>
      <c r="N72" s="32">
        <v>1.6721111111111111</v>
      </c>
      <c r="O72" s="32">
        <v>6.1506666666666652</v>
      </c>
      <c r="P72" s="32">
        <v>8.4636666666666649</v>
      </c>
      <c r="Q72" s="32">
        <v>8.4636666666666649</v>
      </c>
      <c r="R72" s="32">
        <v>0</v>
      </c>
      <c r="S72" s="32">
        <v>47.605444444444437</v>
      </c>
      <c r="T72" s="32">
        <v>47.207666666666661</v>
      </c>
      <c r="U72" s="32">
        <v>0</v>
      </c>
      <c r="V72" s="32">
        <v>0.39777777777777773</v>
      </c>
      <c r="W72" s="32">
        <v>0</v>
      </c>
      <c r="X72" s="32">
        <v>0</v>
      </c>
      <c r="Y72" s="32">
        <v>0</v>
      </c>
      <c r="Z72" s="32">
        <v>0</v>
      </c>
      <c r="AA72" s="32">
        <v>0</v>
      </c>
      <c r="AB72" s="32">
        <v>0</v>
      </c>
      <c r="AC72" s="32">
        <v>0</v>
      </c>
      <c r="AD72" s="32">
        <v>0</v>
      </c>
      <c r="AE72" s="32">
        <v>0</v>
      </c>
      <c r="AF72" t="s">
        <v>216</v>
      </c>
      <c r="AG72">
        <v>8</v>
      </c>
      <c r="AH72"/>
    </row>
    <row r="73" spans="1:34" x14ac:dyDescent="0.25">
      <c r="A73" t="s">
        <v>852</v>
      </c>
      <c r="B73" t="s">
        <v>482</v>
      </c>
      <c r="C73" t="s">
        <v>660</v>
      </c>
      <c r="D73" t="s">
        <v>790</v>
      </c>
      <c r="E73" s="32">
        <v>130.33333333333334</v>
      </c>
      <c r="F73" s="32">
        <v>4.7301474850809884</v>
      </c>
      <c r="G73" s="32">
        <v>4.4432080136402377</v>
      </c>
      <c r="H73" s="32">
        <v>1.1854799658994031</v>
      </c>
      <c r="I73" s="32">
        <v>0.9431014492753621</v>
      </c>
      <c r="J73" s="32">
        <v>616.49588888888889</v>
      </c>
      <c r="K73" s="32">
        <v>579.09811111111105</v>
      </c>
      <c r="L73" s="32">
        <v>154.50755555555554</v>
      </c>
      <c r="M73" s="32">
        <v>122.91755555555554</v>
      </c>
      <c r="N73" s="32">
        <v>26.256666666666671</v>
      </c>
      <c r="O73" s="32">
        <v>5.333333333333333</v>
      </c>
      <c r="P73" s="32">
        <v>57.891777777777783</v>
      </c>
      <c r="Q73" s="32">
        <v>52.084000000000003</v>
      </c>
      <c r="R73" s="32">
        <v>5.8077777777777797</v>
      </c>
      <c r="S73" s="32">
        <v>404.09655555555548</v>
      </c>
      <c r="T73" s="32">
        <v>374.88411111111105</v>
      </c>
      <c r="U73" s="32">
        <v>7.615555555555555</v>
      </c>
      <c r="V73" s="32">
        <v>21.596888888888898</v>
      </c>
      <c r="W73" s="32">
        <v>206.77122222222221</v>
      </c>
      <c r="X73" s="32">
        <v>37.637666666666654</v>
      </c>
      <c r="Y73" s="32">
        <v>0</v>
      </c>
      <c r="Z73" s="32">
        <v>0</v>
      </c>
      <c r="AA73" s="32">
        <v>40.926444444444449</v>
      </c>
      <c r="AB73" s="32">
        <v>0</v>
      </c>
      <c r="AC73" s="32">
        <v>128.20711111111109</v>
      </c>
      <c r="AD73" s="32">
        <v>0</v>
      </c>
      <c r="AE73" s="32">
        <v>0</v>
      </c>
      <c r="AF73" t="s">
        <v>220</v>
      </c>
      <c r="AG73">
        <v>8</v>
      </c>
      <c r="AH73"/>
    </row>
    <row r="74" spans="1:34" x14ac:dyDescent="0.25">
      <c r="A74" t="s">
        <v>852</v>
      </c>
      <c r="B74" t="s">
        <v>477</v>
      </c>
      <c r="C74" t="s">
        <v>681</v>
      </c>
      <c r="D74" t="s">
        <v>804</v>
      </c>
      <c r="E74" s="32">
        <v>181.17777777777778</v>
      </c>
      <c r="F74" s="32">
        <v>4.9878468048571083</v>
      </c>
      <c r="G74" s="32">
        <v>4.6255022691033965</v>
      </c>
      <c r="H74" s="32">
        <v>1.0665092603949466</v>
      </c>
      <c r="I74" s="32">
        <v>0.70416472464123614</v>
      </c>
      <c r="J74" s="32">
        <v>903.68700000000001</v>
      </c>
      <c r="K74" s="32">
        <v>838.03822222222209</v>
      </c>
      <c r="L74" s="32">
        <v>193.22777777777776</v>
      </c>
      <c r="M74" s="32">
        <v>127.57899999999997</v>
      </c>
      <c r="N74" s="32">
        <v>60.493222222222215</v>
      </c>
      <c r="O74" s="32">
        <v>5.1555555555555559</v>
      </c>
      <c r="P74" s="32">
        <v>141.30199999999996</v>
      </c>
      <c r="Q74" s="32">
        <v>141.30199999999996</v>
      </c>
      <c r="R74" s="32">
        <v>0</v>
      </c>
      <c r="S74" s="32">
        <v>569.15722222222223</v>
      </c>
      <c r="T74" s="32">
        <v>548.62111111111108</v>
      </c>
      <c r="U74" s="32">
        <v>20.536111111111122</v>
      </c>
      <c r="V74" s="32">
        <v>0</v>
      </c>
      <c r="W74" s="32">
        <v>0</v>
      </c>
      <c r="X74" s="32">
        <v>0</v>
      </c>
      <c r="Y74" s="32">
        <v>0</v>
      </c>
      <c r="Z74" s="32">
        <v>0</v>
      </c>
      <c r="AA74" s="32">
        <v>0</v>
      </c>
      <c r="AB74" s="32">
        <v>0</v>
      </c>
      <c r="AC74" s="32">
        <v>0</v>
      </c>
      <c r="AD74" s="32">
        <v>0</v>
      </c>
      <c r="AE74" s="32">
        <v>0</v>
      </c>
      <c r="AF74" t="s">
        <v>215</v>
      </c>
      <c r="AG74">
        <v>8</v>
      </c>
      <c r="AH74"/>
    </row>
    <row r="75" spans="1:34" x14ac:dyDescent="0.25">
      <c r="A75" t="s">
        <v>852</v>
      </c>
      <c r="B75" t="s">
        <v>492</v>
      </c>
      <c r="C75" t="s">
        <v>689</v>
      </c>
      <c r="D75" t="s">
        <v>800</v>
      </c>
      <c r="E75" s="32">
        <v>35.9</v>
      </c>
      <c r="F75" s="32">
        <v>3.5628195605075823</v>
      </c>
      <c r="G75" s="32">
        <v>3.2559486227174248</v>
      </c>
      <c r="H75" s="32">
        <v>0.77971216341689886</v>
      </c>
      <c r="I75" s="32">
        <v>0.47284122562674102</v>
      </c>
      <c r="J75" s="32">
        <v>127.90522222222219</v>
      </c>
      <c r="K75" s="32">
        <v>116.88855555555554</v>
      </c>
      <c r="L75" s="32">
        <v>27.991666666666667</v>
      </c>
      <c r="M75" s="32">
        <v>16.975000000000001</v>
      </c>
      <c r="N75" s="32">
        <v>5.333333333333333</v>
      </c>
      <c r="O75" s="32">
        <v>5.6833333333333336</v>
      </c>
      <c r="P75" s="32">
        <v>5.2777777777777777</v>
      </c>
      <c r="Q75" s="32">
        <v>5.2777777777777777</v>
      </c>
      <c r="R75" s="32">
        <v>0</v>
      </c>
      <c r="S75" s="32">
        <v>94.635777777777747</v>
      </c>
      <c r="T75" s="32">
        <v>69.400444444444418</v>
      </c>
      <c r="U75" s="32">
        <v>12.824999999999999</v>
      </c>
      <c r="V75" s="32">
        <v>12.410333333333334</v>
      </c>
      <c r="W75" s="32">
        <v>59.613888888888894</v>
      </c>
      <c r="X75" s="32">
        <v>4.9083333333333332</v>
      </c>
      <c r="Y75" s="32">
        <v>0</v>
      </c>
      <c r="Z75" s="32">
        <v>0</v>
      </c>
      <c r="AA75" s="32">
        <v>0.11944444444444445</v>
      </c>
      <c r="AB75" s="32">
        <v>0</v>
      </c>
      <c r="AC75" s="32">
        <v>39.76466666666667</v>
      </c>
      <c r="AD75" s="32">
        <v>2.411111111111111</v>
      </c>
      <c r="AE75" s="32">
        <v>12.410333333333334</v>
      </c>
      <c r="AF75" t="s">
        <v>230</v>
      </c>
      <c r="AG75">
        <v>8</v>
      </c>
      <c r="AH75"/>
    </row>
    <row r="76" spans="1:34" x14ac:dyDescent="0.25">
      <c r="A76" t="s">
        <v>852</v>
      </c>
      <c r="B76" t="s">
        <v>458</v>
      </c>
      <c r="C76" t="s">
        <v>667</v>
      </c>
      <c r="D76" t="s">
        <v>719</v>
      </c>
      <c r="E76" s="32">
        <v>37.677777777777777</v>
      </c>
      <c r="F76" s="32">
        <v>3.5371984665290475</v>
      </c>
      <c r="G76" s="32">
        <v>3.060896490710705</v>
      </c>
      <c r="H76" s="32">
        <v>0.605582424063698</v>
      </c>
      <c r="I76" s="32">
        <v>0.27366558537304631</v>
      </c>
      <c r="J76" s="32">
        <v>133.27377777777778</v>
      </c>
      <c r="K76" s="32">
        <v>115.32777777777778</v>
      </c>
      <c r="L76" s="32">
        <v>22.816999999999997</v>
      </c>
      <c r="M76" s="32">
        <v>10.311111111111112</v>
      </c>
      <c r="N76" s="32">
        <v>11.455222222222217</v>
      </c>
      <c r="O76" s="32">
        <v>1.0506666666666666</v>
      </c>
      <c r="P76" s="32">
        <v>23.563777777777776</v>
      </c>
      <c r="Q76" s="32">
        <v>18.123666666666665</v>
      </c>
      <c r="R76" s="32">
        <v>5.4401111111111122</v>
      </c>
      <c r="S76" s="32">
        <v>86.893000000000015</v>
      </c>
      <c r="T76" s="32">
        <v>72.317666666666682</v>
      </c>
      <c r="U76" s="32">
        <v>10.180555555555555</v>
      </c>
      <c r="V76" s="32">
        <v>4.3947777777777777</v>
      </c>
      <c r="W76" s="32">
        <v>86.571888888888893</v>
      </c>
      <c r="X76" s="32">
        <v>5.3669999999999982</v>
      </c>
      <c r="Y76" s="32">
        <v>0.17777777777777778</v>
      </c>
      <c r="Z76" s="32">
        <v>0</v>
      </c>
      <c r="AA76" s="32">
        <v>16.58411111111111</v>
      </c>
      <c r="AB76" s="32">
        <v>0</v>
      </c>
      <c r="AC76" s="32">
        <v>64.076333333333338</v>
      </c>
      <c r="AD76" s="32">
        <v>0</v>
      </c>
      <c r="AE76" s="32">
        <v>0.36666666666666664</v>
      </c>
      <c r="AF76" t="s">
        <v>196</v>
      </c>
      <c r="AG76">
        <v>8</v>
      </c>
      <c r="AH76"/>
    </row>
    <row r="77" spans="1:34" x14ac:dyDescent="0.25">
      <c r="A77" t="s">
        <v>852</v>
      </c>
      <c r="B77" t="s">
        <v>476</v>
      </c>
      <c r="C77" t="s">
        <v>680</v>
      </c>
      <c r="D77" t="s">
        <v>803</v>
      </c>
      <c r="E77" s="32">
        <v>46.322222222222223</v>
      </c>
      <c r="F77" s="32">
        <v>4.1273638762293112</v>
      </c>
      <c r="G77" s="32">
        <v>3.6743655552890377</v>
      </c>
      <c r="H77" s="32">
        <v>0.80452146797793223</v>
      </c>
      <c r="I77" s="32">
        <v>0.49052530582873588</v>
      </c>
      <c r="J77" s="32">
        <v>191.18866666666665</v>
      </c>
      <c r="K77" s="32">
        <v>170.20477777777776</v>
      </c>
      <c r="L77" s="32">
        <v>37.267222222222216</v>
      </c>
      <c r="M77" s="32">
        <v>22.722222222222221</v>
      </c>
      <c r="N77" s="32">
        <v>9.4588888888888896</v>
      </c>
      <c r="O77" s="32">
        <v>5.0861111111111112</v>
      </c>
      <c r="P77" s="32">
        <v>32.858333333333334</v>
      </c>
      <c r="Q77" s="32">
        <v>26.419444444444444</v>
      </c>
      <c r="R77" s="32">
        <v>6.43888888888889</v>
      </c>
      <c r="S77" s="32">
        <v>121.0631111111111</v>
      </c>
      <c r="T77" s="32">
        <v>112.39977777777777</v>
      </c>
      <c r="U77" s="32">
        <v>0</v>
      </c>
      <c r="V77" s="32">
        <v>8.6633333333333304</v>
      </c>
      <c r="W77" s="32">
        <v>61.920333333333296</v>
      </c>
      <c r="X77" s="32">
        <v>2.4611111111111112</v>
      </c>
      <c r="Y77" s="32">
        <v>0</v>
      </c>
      <c r="Z77" s="32">
        <v>0</v>
      </c>
      <c r="AA77" s="32">
        <v>7.2505555555555548</v>
      </c>
      <c r="AB77" s="32">
        <v>0</v>
      </c>
      <c r="AC77" s="32">
        <v>52.20866666666663</v>
      </c>
      <c r="AD77" s="32">
        <v>0</v>
      </c>
      <c r="AE77" s="32">
        <v>0</v>
      </c>
      <c r="AF77" t="s">
        <v>214</v>
      </c>
      <c r="AG77">
        <v>8</v>
      </c>
      <c r="AH77"/>
    </row>
    <row r="78" spans="1:34" x14ac:dyDescent="0.25">
      <c r="A78" t="s">
        <v>852</v>
      </c>
      <c r="B78" t="s">
        <v>512</v>
      </c>
      <c r="C78" t="s">
        <v>681</v>
      </c>
      <c r="D78" t="s">
        <v>804</v>
      </c>
      <c r="E78" s="32">
        <v>129.84444444444443</v>
      </c>
      <c r="F78" s="32">
        <v>4.9607085401334929</v>
      </c>
      <c r="G78" s="32">
        <v>4.6229642307034053</v>
      </c>
      <c r="H78" s="32">
        <v>0.91438131097039188</v>
      </c>
      <c r="I78" s="32">
        <v>0.61749272633920926</v>
      </c>
      <c r="J78" s="32">
        <v>644.12044444444439</v>
      </c>
      <c r="K78" s="32">
        <v>600.26622222222215</v>
      </c>
      <c r="L78" s="32">
        <v>118.72733333333332</v>
      </c>
      <c r="M78" s="32">
        <v>80.177999999999983</v>
      </c>
      <c r="N78" s="32">
        <v>33.482666666666667</v>
      </c>
      <c r="O78" s="32">
        <v>5.0666666666666664</v>
      </c>
      <c r="P78" s="32">
        <v>95.995666666666637</v>
      </c>
      <c r="Q78" s="32">
        <v>90.690777777777754</v>
      </c>
      <c r="R78" s="32">
        <v>5.3048888888888897</v>
      </c>
      <c r="S78" s="32">
        <v>429.39744444444437</v>
      </c>
      <c r="T78" s="32">
        <v>416.14833333333326</v>
      </c>
      <c r="U78" s="32">
        <v>11.909444444444452</v>
      </c>
      <c r="V78" s="32">
        <v>1.3396666666666666</v>
      </c>
      <c r="W78" s="32">
        <v>0</v>
      </c>
      <c r="X78" s="32">
        <v>0</v>
      </c>
      <c r="Y78" s="32">
        <v>0</v>
      </c>
      <c r="Z78" s="32">
        <v>0</v>
      </c>
      <c r="AA78" s="32">
        <v>0</v>
      </c>
      <c r="AB78" s="32">
        <v>0</v>
      </c>
      <c r="AC78" s="32">
        <v>0</v>
      </c>
      <c r="AD78" s="32">
        <v>0</v>
      </c>
      <c r="AE78" s="32">
        <v>0</v>
      </c>
      <c r="AF78" t="s">
        <v>250</v>
      </c>
      <c r="AG78">
        <v>8</v>
      </c>
      <c r="AH78"/>
    </row>
    <row r="79" spans="1:34" x14ac:dyDescent="0.25">
      <c r="A79" t="s">
        <v>845</v>
      </c>
      <c r="B79" t="s">
        <v>352</v>
      </c>
      <c r="C79" t="s">
        <v>623</v>
      </c>
      <c r="D79" t="s">
        <v>727</v>
      </c>
      <c r="E79" s="32">
        <v>29.755555555555556</v>
      </c>
      <c r="F79" s="32">
        <v>4.1627147124719936</v>
      </c>
      <c r="G79" s="32">
        <v>3.9698469006721431</v>
      </c>
      <c r="H79" s="32">
        <v>0.90608663181478721</v>
      </c>
      <c r="I79" s="32">
        <v>0.71489917849141149</v>
      </c>
      <c r="J79" s="32">
        <v>123.86388888888888</v>
      </c>
      <c r="K79" s="32">
        <v>118.125</v>
      </c>
      <c r="L79" s="32">
        <v>26.961111111111112</v>
      </c>
      <c r="M79" s="32">
        <v>21.272222222222222</v>
      </c>
      <c r="N79" s="32">
        <v>0</v>
      </c>
      <c r="O79" s="32">
        <v>5.6888888888888891</v>
      </c>
      <c r="P79" s="32">
        <v>22.966666666666669</v>
      </c>
      <c r="Q79" s="32">
        <v>22.916666666666668</v>
      </c>
      <c r="R79" s="32">
        <v>0.05</v>
      </c>
      <c r="S79" s="32">
        <v>73.936111111111103</v>
      </c>
      <c r="T79" s="32">
        <v>40.797222222222224</v>
      </c>
      <c r="U79" s="32">
        <v>0</v>
      </c>
      <c r="V79" s="32">
        <v>33.138888888888886</v>
      </c>
      <c r="W79" s="32">
        <v>4.9666666666666659</v>
      </c>
      <c r="X79" s="32">
        <v>0.82777777777777772</v>
      </c>
      <c r="Y79" s="32">
        <v>0</v>
      </c>
      <c r="Z79" s="32">
        <v>0</v>
      </c>
      <c r="AA79" s="32">
        <v>0</v>
      </c>
      <c r="AB79" s="32">
        <v>0</v>
      </c>
      <c r="AC79" s="32">
        <v>4.05</v>
      </c>
      <c r="AD79" s="32">
        <v>0</v>
      </c>
      <c r="AE79" s="32">
        <v>8.8888888888888892E-2</v>
      </c>
      <c r="AF79" t="s">
        <v>87</v>
      </c>
      <c r="AG79">
        <v>7</v>
      </c>
      <c r="AH79"/>
    </row>
    <row r="80" spans="1:34" x14ac:dyDescent="0.25">
      <c r="A80" t="s">
        <v>845</v>
      </c>
      <c r="B80" t="s">
        <v>362</v>
      </c>
      <c r="C80" t="s">
        <v>526</v>
      </c>
      <c r="D80" t="s">
        <v>709</v>
      </c>
      <c r="E80" s="32">
        <v>37.56666666666667</v>
      </c>
      <c r="F80" s="32">
        <v>0.79778172138420589</v>
      </c>
      <c r="G80" s="32">
        <v>0.53543330375628506</v>
      </c>
      <c r="H80" s="32">
        <v>0.28561076604554864</v>
      </c>
      <c r="I80" s="32">
        <v>2.326234841762792E-2</v>
      </c>
      <c r="J80" s="32">
        <v>29.970000000000002</v>
      </c>
      <c r="K80" s="32">
        <v>20.114444444444445</v>
      </c>
      <c r="L80" s="32">
        <v>10.729444444444445</v>
      </c>
      <c r="M80" s="32">
        <v>0.87388888888888894</v>
      </c>
      <c r="N80" s="32">
        <v>5.4222222222222225</v>
      </c>
      <c r="O80" s="32">
        <v>4.4333333333333336</v>
      </c>
      <c r="P80" s="32">
        <v>3.3250000000000002</v>
      </c>
      <c r="Q80" s="32">
        <v>3.3250000000000002</v>
      </c>
      <c r="R80" s="32">
        <v>0</v>
      </c>
      <c r="S80" s="32">
        <v>15.915555555555557</v>
      </c>
      <c r="T80" s="32">
        <v>15.915555555555557</v>
      </c>
      <c r="U80" s="32">
        <v>0</v>
      </c>
      <c r="V80" s="32">
        <v>0</v>
      </c>
      <c r="W80" s="32">
        <v>24.751666666666669</v>
      </c>
      <c r="X80" s="32">
        <v>8.8888888888888892E-2</v>
      </c>
      <c r="Y80" s="32">
        <v>5.4222222222222225</v>
      </c>
      <c r="Z80" s="32">
        <v>0</v>
      </c>
      <c r="AA80" s="32">
        <v>3.3250000000000002</v>
      </c>
      <c r="AB80" s="32">
        <v>0</v>
      </c>
      <c r="AC80" s="32">
        <v>15.915555555555557</v>
      </c>
      <c r="AD80" s="32">
        <v>0</v>
      </c>
      <c r="AE80" s="32">
        <v>0</v>
      </c>
      <c r="AF80" t="s">
        <v>97</v>
      </c>
      <c r="AG80">
        <v>7</v>
      </c>
      <c r="AH80"/>
    </row>
    <row r="81" spans="1:34" x14ac:dyDescent="0.25">
      <c r="A81" t="s">
        <v>845</v>
      </c>
      <c r="B81" t="s">
        <v>299</v>
      </c>
      <c r="C81" t="s">
        <v>546</v>
      </c>
      <c r="D81" t="s">
        <v>707</v>
      </c>
      <c r="E81" s="32">
        <v>28.877777777777776</v>
      </c>
      <c r="F81" s="32">
        <v>3.4506771835321284</v>
      </c>
      <c r="G81" s="32">
        <v>3.1995767602924206</v>
      </c>
      <c r="H81" s="32">
        <v>0.7261562139284341</v>
      </c>
      <c r="I81" s="32">
        <v>0.47505579068872655</v>
      </c>
      <c r="J81" s="32">
        <v>99.6478888888889</v>
      </c>
      <c r="K81" s="32">
        <v>92.396666666666675</v>
      </c>
      <c r="L81" s="32">
        <v>20.969777777777779</v>
      </c>
      <c r="M81" s="32">
        <v>13.718555555555559</v>
      </c>
      <c r="N81" s="32">
        <v>2.6298888888888885</v>
      </c>
      <c r="O81" s="32">
        <v>4.6213333333333333</v>
      </c>
      <c r="P81" s="32">
        <v>14.196111111111112</v>
      </c>
      <c r="Q81" s="32">
        <v>14.196111111111112</v>
      </c>
      <c r="R81" s="32">
        <v>0</v>
      </c>
      <c r="S81" s="32">
        <v>64.481999999999999</v>
      </c>
      <c r="T81" s="32">
        <v>39.24644444444445</v>
      </c>
      <c r="U81" s="32">
        <v>0</v>
      </c>
      <c r="V81" s="32">
        <v>25.235555555555557</v>
      </c>
      <c r="W81" s="32">
        <v>26.290666666666667</v>
      </c>
      <c r="X81" s="32">
        <v>0</v>
      </c>
      <c r="Y81" s="32">
        <v>0.26666666666666666</v>
      </c>
      <c r="Z81" s="32">
        <v>0</v>
      </c>
      <c r="AA81" s="32">
        <v>5.2694444444444448</v>
      </c>
      <c r="AB81" s="32">
        <v>0</v>
      </c>
      <c r="AC81" s="32">
        <v>18.004555555555555</v>
      </c>
      <c r="AD81" s="32">
        <v>0</v>
      </c>
      <c r="AE81" s="32">
        <v>2.75</v>
      </c>
      <c r="AF81" t="s">
        <v>33</v>
      </c>
      <c r="AG81">
        <v>7</v>
      </c>
      <c r="AH81"/>
    </row>
    <row r="82" spans="1:34" x14ac:dyDescent="0.25">
      <c r="A82" t="s">
        <v>845</v>
      </c>
      <c r="B82" t="s">
        <v>309</v>
      </c>
      <c r="C82" t="s">
        <v>534</v>
      </c>
      <c r="D82" t="s">
        <v>765</v>
      </c>
      <c r="E82" s="32">
        <v>52.8</v>
      </c>
      <c r="F82" s="32">
        <v>3.6645496632996628</v>
      </c>
      <c r="G82" s="32">
        <v>3.4503556397306396</v>
      </c>
      <c r="H82" s="32">
        <v>0.46198653198653189</v>
      </c>
      <c r="I82" s="32">
        <v>0.24779250841750838</v>
      </c>
      <c r="J82" s="32">
        <v>193.48822222222219</v>
      </c>
      <c r="K82" s="32">
        <v>182.17877777777775</v>
      </c>
      <c r="L82" s="32">
        <v>24.392888888888884</v>
      </c>
      <c r="M82" s="32">
        <v>13.083444444444442</v>
      </c>
      <c r="N82" s="32">
        <v>5.8816666666666659</v>
      </c>
      <c r="O82" s="32">
        <v>5.427777777777778</v>
      </c>
      <c r="P82" s="32">
        <v>35.18588888888889</v>
      </c>
      <c r="Q82" s="32">
        <v>35.18588888888889</v>
      </c>
      <c r="R82" s="32">
        <v>0</v>
      </c>
      <c r="S82" s="32">
        <v>133.9094444444444</v>
      </c>
      <c r="T82" s="32">
        <v>97.132444444444403</v>
      </c>
      <c r="U82" s="32">
        <v>7.6663333333333332</v>
      </c>
      <c r="V82" s="32">
        <v>29.110666666666663</v>
      </c>
      <c r="W82" s="32">
        <v>0</v>
      </c>
      <c r="X82" s="32">
        <v>0</v>
      </c>
      <c r="Y82" s="32">
        <v>0</v>
      </c>
      <c r="Z82" s="32">
        <v>0</v>
      </c>
      <c r="AA82" s="32">
        <v>0</v>
      </c>
      <c r="AB82" s="32">
        <v>0</v>
      </c>
      <c r="AC82" s="32">
        <v>0</v>
      </c>
      <c r="AD82" s="32">
        <v>0</v>
      </c>
      <c r="AE82" s="32">
        <v>0</v>
      </c>
      <c r="AF82" t="s">
        <v>43</v>
      </c>
      <c r="AG82">
        <v>7</v>
      </c>
      <c r="AH82"/>
    </row>
    <row r="83" spans="1:34" x14ac:dyDescent="0.25">
      <c r="A83" t="s">
        <v>845</v>
      </c>
      <c r="B83" t="s">
        <v>292</v>
      </c>
      <c r="C83" t="s">
        <v>596</v>
      </c>
      <c r="D83" t="s">
        <v>734</v>
      </c>
      <c r="E83" s="32">
        <v>27.322222222222223</v>
      </c>
      <c r="F83" s="32">
        <v>3.8127816185441237</v>
      </c>
      <c r="G83" s="32">
        <v>3.3170516470109801</v>
      </c>
      <c r="H83" s="32">
        <v>0.91446929646197661</v>
      </c>
      <c r="I83" s="32">
        <v>0.41873932492883298</v>
      </c>
      <c r="J83" s="32">
        <v>104.17366666666668</v>
      </c>
      <c r="K83" s="32">
        <v>90.629222222222225</v>
      </c>
      <c r="L83" s="32">
        <v>24.98533333333334</v>
      </c>
      <c r="M83" s="32">
        <v>11.440888888888892</v>
      </c>
      <c r="N83" s="32">
        <v>8.3888888888888911</v>
      </c>
      <c r="O83" s="32">
        <v>5.1555555555555559</v>
      </c>
      <c r="P83" s="32">
        <v>10.498777777777775</v>
      </c>
      <c r="Q83" s="32">
        <v>10.498777777777775</v>
      </c>
      <c r="R83" s="32">
        <v>0</v>
      </c>
      <c r="S83" s="32">
        <v>68.689555555555557</v>
      </c>
      <c r="T83" s="32">
        <v>62.932000000000002</v>
      </c>
      <c r="U83" s="32">
        <v>0</v>
      </c>
      <c r="V83" s="32">
        <v>5.7575555555555553</v>
      </c>
      <c r="W83" s="32">
        <v>0</v>
      </c>
      <c r="X83" s="32">
        <v>0</v>
      </c>
      <c r="Y83" s="32">
        <v>0</v>
      </c>
      <c r="Z83" s="32">
        <v>0</v>
      </c>
      <c r="AA83" s="32">
        <v>0</v>
      </c>
      <c r="AB83" s="32">
        <v>0</v>
      </c>
      <c r="AC83" s="32">
        <v>0</v>
      </c>
      <c r="AD83" s="32">
        <v>0</v>
      </c>
      <c r="AE83" s="32">
        <v>0</v>
      </c>
      <c r="AF83" t="s">
        <v>26</v>
      </c>
      <c r="AG83">
        <v>7</v>
      </c>
      <c r="AH83"/>
    </row>
    <row r="84" spans="1:34" x14ac:dyDescent="0.25">
      <c r="A84" t="s">
        <v>845</v>
      </c>
      <c r="B84" t="s">
        <v>314</v>
      </c>
      <c r="C84" t="s">
        <v>606</v>
      </c>
      <c r="D84" t="s">
        <v>768</v>
      </c>
      <c r="E84" s="32">
        <v>36.088888888888889</v>
      </c>
      <c r="F84" s="32">
        <v>3.1037530788177339</v>
      </c>
      <c r="G84" s="32">
        <v>2.7630233990147781</v>
      </c>
      <c r="H84" s="32">
        <v>0.73329125615763557</v>
      </c>
      <c r="I84" s="32">
        <v>0.39256157635467975</v>
      </c>
      <c r="J84" s="32">
        <v>112.011</v>
      </c>
      <c r="K84" s="32">
        <v>99.714444444444439</v>
      </c>
      <c r="L84" s="32">
        <v>26.463666666666668</v>
      </c>
      <c r="M84" s="32">
        <v>14.16711111111111</v>
      </c>
      <c r="N84" s="32">
        <v>5.152111111111112</v>
      </c>
      <c r="O84" s="32">
        <v>7.1444444444444448</v>
      </c>
      <c r="P84" s="32">
        <v>19.116555555555546</v>
      </c>
      <c r="Q84" s="32">
        <v>19.116555555555546</v>
      </c>
      <c r="R84" s="32">
        <v>0</v>
      </c>
      <c r="S84" s="32">
        <v>66.430777777777777</v>
      </c>
      <c r="T84" s="32">
        <v>18.179333333333343</v>
      </c>
      <c r="U84" s="32">
        <v>1.149777777777778</v>
      </c>
      <c r="V84" s="32">
        <v>47.101666666666659</v>
      </c>
      <c r="W84" s="32">
        <v>0.26666666666666666</v>
      </c>
      <c r="X84" s="32">
        <v>0</v>
      </c>
      <c r="Y84" s="32">
        <v>0.26666666666666666</v>
      </c>
      <c r="Z84" s="32">
        <v>0</v>
      </c>
      <c r="AA84" s="32">
        <v>0</v>
      </c>
      <c r="AB84" s="32">
        <v>0</v>
      </c>
      <c r="AC84" s="32">
        <v>0</v>
      </c>
      <c r="AD84" s="32">
        <v>0</v>
      </c>
      <c r="AE84" s="32">
        <v>0</v>
      </c>
      <c r="AF84" t="s">
        <v>48</v>
      </c>
      <c r="AG84">
        <v>7</v>
      </c>
      <c r="AH84"/>
    </row>
    <row r="85" spans="1:34" x14ac:dyDescent="0.25">
      <c r="A85" t="s">
        <v>845</v>
      </c>
      <c r="B85" t="s">
        <v>305</v>
      </c>
      <c r="C85" t="s">
        <v>602</v>
      </c>
      <c r="D85" t="s">
        <v>754</v>
      </c>
      <c r="E85" s="32">
        <v>40.62222222222222</v>
      </c>
      <c r="F85" s="32">
        <v>3.5427352297592991</v>
      </c>
      <c r="G85" s="32">
        <v>3.3151805251641129</v>
      </c>
      <c r="H85" s="32">
        <v>0.87256838074398235</v>
      </c>
      <c r="I85" s="32">
        <v>0.64501367614879646</v>
      </c>
      <c r="J85" s="32">
        <v>143.91377777777774</v>
      </c>
      <c r="K85" s="32">
        <v>134.66999999999996</v>
      </c>
      <c r="L85" s="32">
        <v>35.445666666666661</v>
      </c>
      <c r="M85" s="32">
        <v>26.201888888888885</v>
      </c>
      <c r="N85" s="32">
        <v>4.2039999999999997</v>
      </c>
      <c r="O85" s="32">
        <v>5.0397777777777772</v>
      </c>
      <c r="P85" s="32">
        <v>14.640999999999995</v>
      </c>
      <c r="Q85" s="32">
        <v>14.640999999999995</v>
      </c>
      <c r="R85" s="32">
        <v>0</v>
      </c>
      <c r="S85" s="32">
        <v>93.827111111111066</v>
      </c>
      <c r="T85" s="32">
        <v>39.10044444444442</v>
      </c>
      <c r="U85" s="32">
        <v>6.5139999999999985</v>
      </c>
      <c r="V85" s="32">
        <v>48.212666666666649</v>
      </c>
      <c r="W85" s="32">
        <v>0</v>
      </c>
      <c r="X85" s="32">
        <v>0</v>
      </c>
      <c r="Y85" s="32">
        <v>0</v>
      </c>
      <c r="Z85" s="32">
        <v>0</v>
      </c>
      <c r="AA85" s="32">
        <v>0</v>
      </c>
      <c r="AB85" s="32">
        <v>0</v>
      </c>
      <c r="AC85" s="32">
        <v>0</v>
      </c>
      <c r="AD85" s="32">
        <v>0</v>
      </c>
      <c r="AE85" s="32">
        <v>0</v>
      </c>
      <c r="AF85" t="s">
        <v>39</v>
      </c>
      <c r="AG85">
        <v>7</v>
      </c>
      <c r="AH85"/>
    </row>
    <row r="86" spans="1:34" x14ac:dyDescent="0.25">
      <c r="A86" t="s">
        <v>845</v>
      </c>
      <c r="B86" t="s">
        <v>429</v>
      </c>
      <c r="C86" t="s">
        <v>649</v>
      </c>
      <c r="D86" t="s">
        <v>726</v>
      </c>
      <c r="E86" s="32">
        <v>27.466666666666665</v>
      </c>
      <c r="F86" s="32">
        <v>3.4583333333333344</v>
      </c>
      <c r="G86" s="32">
        <v>3.3000606796116512</v>
      </c>
      <c r="H86" s="32">
        <v>0.82764158576051816</v>
      </c>
      <c r="I86" s="32">
        <v>0.6693689320388353</v>
      </c>
      <c r="J86" s="32">
        <v>94.988888888888908</v>
      </c>
      <c r="K86" s="32">
        <v>90.64166666666668</v>
      </c>
      <c r="L86" s="32">
        <v>22.732555555555564</v>
      </c>
      <c r="M86" s="32">
        <v>18.385333333333342</v>
      </c>
      <c r="N86" s="32">
        <v>0.79166666666666663</v>
      </c>
      <c r="O86" s="32">
        <v>3.5555555555555554</v>
      </c>
      <c r="P86" s="32">
        <v>15.997777777777785</v>
      </c>
      <c r="Q86" s="32">
        <v>15.997777777777785</v>
      </c>
      <c r="R86" s="32">
        <v>0</v>
      </c>
      <c r="S86" s="32">
        <v>56.258555555555567</v>
      </c>
      <c r="T86" s="32">
        <v>29.784000000000006</v>
      </c>
      <c r="U86" s="32">
        <v>0</v>
      </c>
      <c r="V86" s="32">
        <v>26.474555555555561</v>
      </c>
      <c r="W86" s="32">
        <v>43.111111111111114</v>
      </c>
      <c r="X86" s="32">
        <v>10.472222222222221</v>
      </c>
      <c r="Y86" s="32">
        <v>0</v>
      </c>
      <c r="Z86" s="32">
        <v>0</v>
      </c>
      <c r="AA86" s="32">
        <v>2.0444444444444443</v>
      </c>
      <c r="AB86" s="32">
        <v>0</v>
      </c>
      <c r="AC86" s="32">
        <v>25.772222222222222</v>
      </c>
      <c r="AD86" s="32">
        <v>0</v>
      </c>
      <c r="AE86" s="32">
        <v>4.822222222222222</v>
      </c>
      <c r="AF86" t="s">
        <v>167</v>
      </c>
      <c r="AG86">
        <v>7</v>
      </c>
      <c r="AH86"/>
    </row>
    <row r="87" spans="1:34" x14ac:dyDescent="0.25">
      <c r="A87" t="s">
        <v>845</v>
      </c>
      <c r="B87" t="s">
        <v>312</v>
      </c>
      <c r="C87" t="s">
        <v>605</v>
      </c>
      <c r="D87" t="s">
        <v>767</v>
      </c>
      <c r="E87" s="32">
        <v>31.133333333333333</v>
      </c>
      <c r="F87" s="32">
        <v>3.949264810849392</v>
      </c>
      <c r="G87" s="32">
        <v>3.4921127765881499</v>
      </c>
      <c r="H87" s="32">
        <v>0.66350463954318351</v>
      </c>
      <c r="I87" s="32">
        <v>0.20635260528194144</v>
      </c>
      <c r="J87" s="32">
        <v>122.95377777777773</v>
      </c>
      <c r="K87" s="32">
        <v>108.72111111111107</v>
      </c>
      <c r="L87" s="32">
        <v>20.657111111111114</v>
      </c>
      <c r="M87" s="32">
        <v>6.4244444444444433</v>
      </c>
      <c r="N87" s="32">
        <v>5.9660000000000002</v>
      </c>
      <c r="O87" s="32">
        <v>8.2666666666666675</v>
      </c>
      <c r="P87" s="32">
        <v>26.252999999999986</v>
      </c>
      <c r="Q87" s="32">
        <v>26.252999999999986</v>
      </c>
      <c r="R87" s="32">
        <v>0</v>
      </c>
      <c r="S87" s="32">
        <v>76.043666666666638</v>
      </c>
      <c r="T87" s="32">
        <v>60.194111111111084</v>
      </c>
      <c r="U87" s="32">
        <v>1.7322222222222217</v>
      </c>
      <c r="V87" s="32">
        <v>14.117333333333331</v>
      </c>
      <c r="W87" s="32">
        <v>19.516999999999999</v>
      </c>
      <c r="X87" s="32">
        <v>0.1111111111111111</v>
      </c>
      <c r="Y87" s="32">
        <v>0.35555555555555557</v>
      </c>
      <c r="Z87" s="32">
        <v>0</v>
      </c>
      <c r="AA87" s="32">
        <v>12.47722222222222</v>
      </c>
      <c r="AB87" s="32">
        <v>0</v>
      </c>
      <c r="AC87" s="32">
        <v>6.5731111111111131</v>
      </c>
      <c r="AD87" s="32">
        <v>0</v>
      </c>
      <c r="AE87" s="32">
        <v>0</v>
      </c>
      <c r="AF87" t="s">
        <v>46</v>
      </c>
      <c r="AG87">
        <v>7</v>
      </c>
      <c r="AH87"/>
    </row>
    <row r="88" spans="1:34" x14ac:dyDescent="0.25">
      <c r="A88" t="s">
        <v>845</v>
      </c>
      <c r="B88" t="s">
        <v>311</v>
      </c>
      <c r="C88" t="s">
        <v>523</v>
      </c>
      <c r="D88" t="s">
        <v>721</v>
      </c>
      <c r="E88" s="32">
        <v>41.966666666666669</v>
      </c>
      <c r="F88" s="32">
        <v>3.5838628541170245</v>
      </c>
      <c r="G88" s="32">
        <v>3.3143182419909984</v>
      </c>
      <c r="H88" s="32">
        <v>0.77781837437119417</v>
      </c>
      <c r="I88" s="32">
        <v>0.50827376224516818</v>
      </c>
      <c r="J88" s="32">
        <v>150.4027777777778</v>
      </c>
      <c r="K88" s="32">
        <v>139.09088888888891</v>
      </c>
      <c r="L88" s="32">
        <v>32.64244444444445</v>
      </c>
      <c r="M88" s="32">
        <v>21.330555555555559</v>
      </c>
      <c r="N88" s="32">
        <v>5.6229999999999993</v>
      </c>
      <c r="O88" s="32">
        <v>5.6888888888888891</v>
      </c>
      <c r="P88" s="32">
        <v>19.09911111111111</v>
      </c>
      <c r="Q88" s="32">
        <v>19.09911111111111</v>
      </c>
      <c r="R88" s="32">
        <v>0</v>
      </c>
      <c r="S88" s="32">
        <v>98.66122222222225</v>
      </c>
      <c r="T88" s="32">
        <v>74.062222222222246</v>
      </c>
      <c r="U88" s="32">
        <v>0</v>
      </c>
      <c r="V88" s="32">
        <v>24.598999999999997</v>
      </c>
      <c r="W88" s="32">
        <v>0</v>
      </c>
      <c r="X88" s="32">
        <v>0</v>
      </c>
      <c r="Y88" s="32">
        <v>0</v>
      </c>
      <c r="Z88" s="32">
        <v>0</v>
      </c>
      <c r="AA88" s="32">
        <v>0</v>
      </c>
      <c r="AB88" s="32">
        <v>0</v>
      </c>
      <c r="AC88" s="32">
        <v>0</v>
      </c>
      <c r="AD88" s="32">
        <v>0</v>
      </c>
      <c r="AE88" s="32">
        <v>0</v>
      </c>
      <c r="AF88" t="s">
        <v>45</v>
      </c>
      <c r="AG88">
        <v>7</v>
      </c>
      <c r="AH88"/>
    </row>
    <row r="89" spans="1:34" x14ac:dyDescent="0.25">
      <c r="A89" t="s">
        <v>845</v>
      </c>
      <c r="B89" t="s">
        <v>420</v>
      </c>
      <c r="C89" t="s">
        <v>648</v>
      </c>
      <c r="D89" t="s">
        <v>727</v>
      </c>
      <c r="E89" s="32">
        <v>35.777777777777779</v>
      </c>
      <c r="F89" s="32">
        <v>3.7256645962732917</v>
      </c>
      <c r="G89" s="32">
        <v>3.526239130434782</v>
      </c>
      <c r="H89" s="32">
        <v>0.90802795031055894</v>
      </c>
      <c r="I89" s="32">
        <v>0.70860248447204977</v>
      </c>
      <c r="J89" s="32">
        <v>133.29599999999999</v>
      </c>
      <c r="K89" s="32">
        <v>126.16099999999999</v>
      </c>
      <c r="L89" s="32">
        <v>32.487222222222222</v>
      </c>
      <c r="M89" s="32">
        <v>25.352222222222224</v>
      </c>
      <c r="N89" s="32">
        <v>5.2155555555555555</v>
      </c>
      <c r="O89" s="32">
        <v>1.9194444444444445</v>
      </c>
      <c r="P89" s="32">
        <v>20.318333333333335</v>
      </c>
      <c r="Q89" s="32">
        <v>20.318333333333335</v>
      </c>
      <c r="R89" s="32">
        <v>0</v>
      </c>
      <c r="S89" s="32">
        <v>80.490444444444421</v>
      </c>
      <c r="T89" s="32">
        <v>39.049666666666653</v>
      </c>
      <c r="U89" s="32">
        <v>0.49222222222222217</v>
      </c>
      <c r="V89" s="32">
        <v>40.948555555555544</v>
      </c>
      <c r="W89" s="32">
        <v>12.173333333333332</v>
      </c>
      <c r="X89" s="32">
        <v>2.1677777777777778</v>
      </c>
      <c r="Y89" s="32">
        <v>0</v>
      </c>
      <c r="Z89" s="32">
        <v>1.9194444444444445</v>
      </c>
      <c r="AA89" s="32">
        <v>8.0416666666666661</v>
      </c>
      <c r="AB89" s="32">
        <v>0</v>
      </c>
      <c r="AC89" s="32">
        <v>4.4444444444444446E-2</v>
      </c>
      <c r="AD89" s="32">
        <v>0</v>
      </c>
      <c r="AE89" s="32">
        <v>0</v>
      </c>
      <c r="AF89" t="s">
        <v>158</v>
      </c>
      <c r="AG89">
        <v>7</v>
      </c>
      <c r="AH89"/>
    </row>
    <row r="90" spans="1:34" x14ac:dyDescent="0.25">
      <c r="A90" t="s">
        <v>845</v>
      </c>
      <c r="B90" t="s">
        <v>325</v>
      </c>
      <c r="C90" t="s">
        <v>524</v>
      </c>
      <c r="D90" t="s">
        <v>771</v>
      </c>
      <c r="E90" s="32">
        <v>71.533333333333331</v>
      </c>
      <c r="F90" s="32">
        <v>3.0282292637465047</v>
      </c>
      <c r="G90" s="32">
        <v>2.720358807082945</v>
      </c>
      <c r="H90" s="32">
        <v>0.56241689965827901</v>
      </c>
      <c r="I90" s="32">
        <v>0.25703168685927313</v>
      </c>
      <c r="J90" s="32">
        <v>216.61933333333329</v>
      </c>
      <c r="K90" s="32">
        <v>194.59633333333332</v>
      </c>
      <c r="L90" s="32">
        <v>40.231555555555559</v>
      </c>
      <c r="M90" s="32">
        <v>18.386333333333337</v>
      </c>
      <c r="N90" s="32">
        <v>17.311888888888895</v>
      </c>
      <c r="O90" s="32">
        <v>4.5333333333333332</v>
      </c>
      <c r="P90" s="32">
        <v>18.074777777777769</v>
      </c>
      <c r="Q90" s="32">
        <v>17.896999999999991</v>
      </c>
      <c r="R90" s="32">
        <v>0.17777777777777778</v>
      </c>
      <c r="S90" s="32">
        <v>158.31299999999996</v>
      </c>
      <c r="T90" s="32">
        <v>123.8174444444444</v>
      </c>
      <c r="U90" s="32">
        <v>0</v>
      </c>
      <c r="V90" s="32">
        <v>34.495555555555562</v>
      </c>
      <c r="W90" s="32">
        <v>62.590555555555547</v>
      </c>
      <c r="X90" s="32">
        <v>3.6277777777777778</v>
      </c>
      <c r="Y90" s="32">
        <v>0</v>
      </c>
      <c r="Z90" s="32">
        <v>0</v>
      </c>
      <c r="AA90" s="32">
        <v>1.5277777777777777</v>
      </c>
      <c r="AB90" s="32">
        <v>0</v>
      </c>
      <c r="AC90" s="32">
        <v>57.101666666666659</v>
      </c>
      <c r="AD90" s="32">
        <v>0</v>
      </c>
      <c r="AE90" s="32">
        <v>0.33333333333333331</v>
      </c>
      <c r="AF90" t="s">
        <v>59</v>
      </c>
      <c r="AG90">
        <v>7</v>
      </c>
      <c r="AH90"/>
    </row>
    <row r="91" spans="1:34" x14ac:dyDescent="0.25">
      <c r="A91" t="s">
        <v>845</v>
      </c>
      <c r="B91" t="s">
        <v>373</v>
      </c>
      <c r="C91" t="s">
        <v>595</v>
      </c>
      <c r="D91" t="s">
        <v>723</v>
      </c>
      <c r="E91" s="32">
        <v>41.044444444444444</v>
      </c>
      <c r="F91" s="32">
        <v>3.7766215484569572</v>
      </c>
      <c r="G91" s="32">
        <v>3.2277206280454798</v>
      </c>
      <c r="H91" s="32">
        <v>0.90329453167298324</v>
      </c>
      <c r="I91" s="32">
        <v>0.37036545749864652</v>
      </c>
      <c r="J91" s="32">
        <v>155.00933333333333</v>
      </c>
      <c r="K91" s="32">
        <v>132.48000000000002</v>
      </c>
      <c r="L91" s="32">
        <v>37.075222222222223</v>
      </c>
      <c r="M91" s="32">
        <v>15.201444444444446</v>
      </c>
      <c r="N91" s="32">
        <v>16.184888888888889</v>
      </c>
      <c r="O91" s="32">
        <v>5.6888888888888891</v>
      </c>
      <c r="P91" s="32">
        <v>48.441333333333326</v>
      </c>
      <c r="Q91" s="32">
        <v>47.785777777777767</v>
      </c>
      <c r="R91" s="32">
        <v>0.65555555555555556</v>
      </c>
      <c r="S91" s="32">
        <v>69.492777777777789</v>
      </c>
      <c r="T91" s="32">
        <v>40.039888888888889</v>
      </c>
      <c r="U91" s="32">
        <v>0</v>
      </c>
      <c r="V91" s="32">
        <v>29.452888888888896</v>
      </c>
      <c r="W91" s="32">
        <v>27.187444444444441</v>
      </c>
      <c r="X91" s="32">
        <v>3.5249999999999999</v>
      </c>
      <c r="Y91" s="32">
        <v>0</v>
      </c>
      <c r="Z91" s="32">
        <v>0</v>
      </c>
      <c r="AA91" s="32">
        <v>14.613777777777777</v>
      </c>
      <c r="AB91" s="32">
        <v>0</v>
      </c>
      <c r="AC91" s="32">
        <v>9.0486666666666657</v>
      </c>
      <c r="AD91" s="32">
        <v>0</v>
      </c>
      <c r="AE91" s="32">
        <v>0</v>
      </c>
      <c r="AF91" t="s">
        <v>108</v>
      </c>
      <c r="AG91">
        <v>7</v>
      </c>
      <c r="AH91"/>
    </row>
    <row r="92" spans="1:34" x14ac:dyDescent="0.25">
      <c r="A92" t="s">
        <v>845</v>
      </c>
      <c r="B92" t="s">
        <v>297</v>
      </c>
      <c r="C92" t="s">
        <v>594</v>
      </c>
      <c r="D92" t="s">
        <v>716</v>
      </c>
      <c r="E92" s="32">
        <v>43.355555555555554</v>
      </c>
      <c r="F92" s="32">
        <v>4.1534674525884165</v>
      </c>
      <c r="G92" s="32">
        <v>3.5554407995899542</v>
      </c>
      <c r="H92" s="32">
        <v>1.0961686314710406</v>
      </c>
      <c r="I92" s="32">
        <v>0.52159149154279849</v>
      </c>
      <c r="J92" s="32">
        <v>180.0758888888889</v>
      </c>
      <c r="K92" s="32">
        <v>154.14811111111112</v>
      </c>
      <c r="L92" s="32">
        <v>47.524999999999999</v>
      </c>
      <c r="M92" s="32">
        <v>22.613888888888887</v>
      </c>
      <c r="N92" s="32">
        <v>19.222222222222221</v>
      </c>
      <c r="O92" s="32">
        <v>5.6888888888888891</v>
      </c>
      <c r="P92" s="32">
        <v>28.547222222222221</v>
      </c>
      <c r="Q92" s="32">
        <v>27.530555555555555</v>
      </c>
      <c r="R92" s="32">
        <v>1.0166666666666666</v>
      </c>
      <c r="S92" s="32">
        <v>104.00366666666667</v>
      </c>
      <c r="T92" s="32">
        <v>59.673111111111112</v>
      </c>
      <c r="U92" s="32">
        <v>0</v>
      </c>
      <c r="V92" s="32">
        <v>44.330555555555556</v>
      </c>
      <c r="W92" s="32">
        <v>0</v>
      </c>
      <c r="X92" s="32">
        <v>0</v>
      </c>
      <c r="Y92" s="32">
        <v>0</v>
      </c>
      <c r="Z92" s="32">
        <v>0</v>
      </c>
      <c r="AA92" s="32">
        <v>0</v>
      </c>
      <c r="AB92" s="32">
        <v>0</v>
      </c>
      <c r="AC92" s="32">
        <v>0</v>
      </c>
      <c r="AD92" s="32">
        <v>0</v>
      </c>
      <c r="AE92" s="32">
        <v>0</v>
      </c>
      <c r="AF92" t="s">
        <v>31</v>
      </c>
      <c r="AG92">
        <v>7</v>
      </c>
      <c r="AH92"/>
    </row>
    <row r="93" spans="1:34" x14ac:dyDescent="0.25">
      <c r="A93" t="s">
        <v>845</v>
      </c>
      <c r="B93" t="s">
        <v>330</v>
      </c>
      <c r="C93" t="s">
        <v>612</v>
      </c>
      <c r="D93" t="s">
        <v>772</v>
      </c>
      <c r="E93" s="32">
        <v>59.411111111111111</v>
      </c>
      <c r="F93" s="32">
        <v>2.7282831494295863</v>
      </c>
      <c r="G93" s="32">
        <v>2.4648587993267252</v>
      </c>
      <c r="H93" s="32">
        <v>0.56340190761174502</v>
      </c>
      <c r="I93" s="32">
        <v>0.29997755750888355</v>
      </c>
      <c r="J93" s="32">
        <v>162.09033333333332</v>
      </c>
      <c r="K93" s="32">
        <v>146.44</v>
      </c>
      <c r="L93" s="32">
        <v>33.472333333333339</v>
      </c>
      <c r="M93" s="32">
        <v>17.822000000000003</v>
      </c>
      <c r="N93" s="32">
        <v>10.494777777777776</v>
      </c>
      <c r="O93" s="32">
        <v>5.1555555555555559</v>
      </c>
      <c r="P93" s="32">
        <v>20.862666666666669</v>
      </c>
      <c r="Q93" s="32">
        <v>20.862666666666669</v>
      </c>
      <c r="R93" s="32">
        <v>0</v>
      </c>
      <c r="S93" s="32">
        <v>107.75533333333334</v>
      </c>
      <c r="T93" s="32">
        <v>55.648555555555568</v>
      </c>
      <c r="U93" s="32">
        <v>0</v>
      </c>
      <c r="V93" s="32">
        <v>52.106777777777765</v>
      </c>
      <c r="W93" s="32">
        <v>0.71555555555555561</v>
      </c>
      <c r="X93" s="32">
        <v>0</v>
      </c>
      <c r="Y93" s="32">
        <v>0</v>
      </c>
      <c r="Z93" s="32">
        <v>0</v>
      </c>
      <c r="AA93" s="32">
        <v>0.71555555555555561</v>
      </c>
      <c r="AB93" s="32">
        <v>0</v>
      </c>
      <c r="AC93" s="32">
        <v>0</v>
      </c>
      <c r="AD93" s="32">
        <v>0</v>
      </c>
      <c r="AE93" s="32">
        <v>0</v>
      </c>
      <c r="AF93" t="s">
        <v>64</v>
      </c>
      <c r="AG93">
        <v>7</v>
      </c>
      <c r="AH93"/>
    </row>
    <row r="94" spans="1:34" x14ac:dyDescent="0.25">
      <c r="A94" t="s">
        <v>845</v>
      </c>
      <c r="B94" t="s">
        <v>329</v>
      </c>
      <c r="C94" t="s">
        <v>571</v>
      </c>
      <c r="D94" t="s">
        <v>769</v>
      </c>
      <c r="E94" s="32">
        <v>40.655555555555559</v>
      </c>
      <c r="F94" s="32">
        <v>4.2704044820989324</v>
      </c>
      <c r="G94" s="32">
        <v>3.927745285597156</v>
      </c>
      <c r="H94" s="32">
        <v>0.70230664115878638</v>
      </c>
      <c r="I94" s="32">
        <v>0.45138289150040983</v>
      </c>
      <c r="J94" s="32">
        <v>173.61566666666661</v>
      </c>
      <c r="K94" s="32">
        <v>159.6846666666666</v>
      </c>
      <c r="L94" s="32">
        <v>28.552666666666664</v>
      </c>
      <c r="M94" s="32">
        <v>18.351222222222219</v>
      </c>
      <c r="N94" s="32">
        <v>5.1347777777777779</v>
      </c>
      <c r="O94" s="32">
        <v>5.0666666666666664</v>
      </c>
      <c r="P94" s="32">
        <v>27.763999999999999</v>
      </c>
      <c r="Q94" s="32">
        <v>24.034444444444443</v>
      </c>
      <c r="R94" s="32">
        <v>3.7295555555555557</v>
      </c>
      <c r="S94" s="32">
        <v>117.29899999999995</v>
      </c>
      <c r="T94" s="32">
        <v>103.12966666666662</v>
      </c>
      <c r="U94" s="32">
        <v>0</v>
      </c>
      <c r="V94" s="32">
        <v>14.169333333333329</v>
      </c>
      <c r="W94" s="32">
        <v>67.136777777777766</v>
      </c>
      <c r="X94" s="32">
        <v>0.14255555555555555</v>
      </c>
      <c r="Y94" s="32">
        <v>0</v>
      </c>
      <c r="Z94" s="32">
        <v>0</v>
      </c>
      <c r="AA94" s="32">
        <v>7.6804444444444417</v>
      </c>
      <c r="AB94" s="32">
        <v>0</v>
      </c>
      <c r="AC94" s="32">
        <v>56.604444444444432</v>
      </c>
      <c r="AD94" s="32">
        <v>0</v>
      </c>
      <c r="AE94" s="32">
        <v>2.7093333333333334</v>
      </c>
      <c r="AF94" t="s">
        <v>63</v>
      </c>
      <c r="AG94">
        <v>7</v>
      </c>
      <c r="AH94"/>
    </row>
    <row r="95" spans="1:34" x14ac:dyDescent="0.25">
      <c r="A95" t="s">
        <v>845</v>
      </c>
      <c r="B95" t="s">
        <v>370</v>
      </c>
      <c r="C95" t="s">
        <v>583</v>
      </c>
      <c r="D95" t="s">
        <v>721</v>
      </c>
      <c r="E95" s="32">
        <v>43.18888888888889</v>
      </c>
      <c r="F95" s="32">
        <v>3.5160097761769999</v>
      </c>
      <c r="G95" s="32">
        <v>2.8890481090815539</v>
      </c>
      <c r="H95" s="32">
        <v>0.76669668124517609</v>
      </c>
      <c r="I95" s="32">
        <v>0.31332647285824539</v>
      </c>
      <c r="J95" s="32">
        <v>151.85255555555554</v>
      </c>
      <c r="K95" s="32">
        <v>124.77477777777777</v>
      </c>
      <c r="L95" s="32">
        <v>33.112777777777772</v>
      </c>
      <c r="M95" s="32">
        <v>13.53222222222222</v>
      </c>
      <c r="N95" s="32">
        <v>13.802777777777777</v>
      </c>
      <c r="O95" s="32">
        <v>5.7777777777777777</v>
      </c>
      <c r="P95" s="32">
        <v>32.274444444444441</v>
      </c>
      <c r="Q95" s="32">
        <v>24.777222222222221</v>
      </c>
      <c r="R95" s="32">
        <v>7.4972222222222218</v>
      </c>
      <c r="S95" s="32">
        <v>86.465333333333334</v>
      </c>
      <c r="T95" s="32">
        <v>62.693111111111115</v>
      </c>
      <c r="U95" s="32">
        <v>0</v>
      </c>
      <c r="V95" s="32">
        <v>23.772222222222222</v>
      </c>
      <c r="W95" s="32">
        <v>31.944222222222223</v>
      </c>
      <c r="X95" s="32">
        <v>2.5183333333333331</v>
      </c>
      <c r="Y95" s="32">
        <v>0</v>
      </c>
      <c r="Z95" s="32">
        <v>0</v>
      </c>
      <c r="AA95" s="32">
        <v>2.8272222222222223</v>
      </c>
      <c r="AB95" s="32">
        <v>0</v>
      </c>
      <c r="AC95" s="32">
        <v>26.598666666666666</v>
      </c>
      <c r="AD95" s="32">
        <v>0</v>
      </c>
      <c r="AE95" s="32">
        <v>0</v>
      </c>
      <c r="AF95" t="s">
        <v>105</v>
      </c>
      <c r="AG95">
        <v>7</v>
      </c>
      <c r="AH95"/>
    </row>
    <row r="96" spans="1:34" x14ac:dyDescent="0.25">
      <c r="A96" t="s">
        <v>845</v>
      </c>
      <c r="B96" t="s">
        <v>271</v>
      </c>
      <c r="C96" t="s">
        <v>583</v>
      </c>
      <c r="D96" t="s">
        <v>721</v>
      </c>
      <c r="E96" s="32">
        <v>110.01111111111111</v>
      </c>
      <c r="F96" s="32">
        <v>3.2583466316533687</v>
      </c>
      <c r="G96" s="32">
        <v>2.8589172810827193</v>
      </c>
      <c r="H96" s="32">
        <v>0.69845773154226842</v>
      </c>
      <c r="I96" s="32">
        <v>0.39268053731946267</v>
      </c>
      <c r="J96" s="32">
        <v>358.45433333333335</v>
      </c>
      <c r="K96" s="32">
        <v>314.51266666666669</v>
      </c>
      <c r="L96" s="32">
        <v>76.838111111111104</v>
      </c>
      <c r="M96" s="32">
        <v>43.199222222222218</v>
      </c>
      <c r="N96" s="32">
        <v>29.372222222222224</v>
      </c>
      <c r="O96" s="32">
        <v>4.2666666666666666</v>
      </c>
      <c r="P96" s="32">
        <v>67.594222222222214</v>
      </c>
      <c r="Q96" s="32">
        <v>57.291444444444437</v>
      </c>
      <c r="R96" s="32">
        <v>10.302777777777777</v>
      </c>
      <c r="S96" s="32">
        <v>214.02200000000002</v>
      </c>
      <c r="T96" s="32">
        <v>200.7827777777778</v>
      </c>
      <c r="U96" s="32">
        <v>0</v>
      </c>
      <c r="V96" s="32">
        <v>13.239222222222223</v>
      </c>
      <c r="W96" s="32">
        <v>84.507111111111129</v>
      </c>
      <c r="X96" s="32">
        <v>8.4936666666666678</v>
      </c>
      <c r="Y96" s="32">
        <v>0</v>
      </c>
      <c r="Z96" s="32">
        <v>0</v>
      </c>
      <c r="AA96" s="32">
        <v>17.972000000000001</v>
      </c>
      <c r="AB96" s="32">
        <v>0</v>
      </c>
      <c r="AC96" s="32">
        <v>54.796666666666674</v>
      </c>
      <c r="AD96" s="32">
        <v>0</v>
      </c>
      <c r="AE96" s="32">
        <v>3.2447777777777773</v>
      </c>
      <c r="AF96" t="s">
        <v>5</v>
      </c>
      <c r="AG96">
        <v>7</v>
      </c>
      <c r="AH96"/>
    </row>
    <row r="97" spans="1:34" x14ac:dyDescent="0.25">
      <c r="A97" t="s">
        <v>845</v>
      </c>
      <c r="B97" t="s">
        <v>285</v>
      </c>
      <c r="C97" t="s">
        <v>592</v>
      </c>
      <c r="D97" t="s">
        <v>748</v>
      </c>
      <c r="E97" s="32">
        <v>45.43333333333333</v>
      </c>
      <c r="F97" s="32">
        <v>3.8303472731719257</v>
      </c>
      <c r="G97" s="32">
        <v>3.4034702861335298</v>
      </c>
      <c r="H97" s="32">
        <v>1.0842259721203229</v>
      </c>
      <c r="I97" s="32">
        <v>0.65930545365615068</v>
      </c>
      <c r="J97" s="32">
        <v>174.02544444444447</v>
      </c>
      <c r="K97" s="32">
        <v>154.63100000000003</v>
      </c>
      <c r="L97" s="32">
        <v>49.26</v>
      </c>
      <c r="M97" s="32">
        <v>29.954444444444444</v>
      </c>
      <c r="N97" s="32">
        <v>13.861111111111111</v>
      </c>
      <c r="O97" s="32">
        <v>5.4444444444444446</v>
      </c>
      <c r="P97" s="32">
        <v>22.730555555555554</v>
      </c>
      <c r="Q97" s="32">
        <v>22.641666666666666</v>
      </c>
      <c r="R97" s="32">
        <v>8.8888888888888892E-2</v>
      </c>
      <c r="S97" s="32">
        <v>102.0348888888889</v>
      </c>
      <c r="T97" s="32">
        <v>78.353222222222229</v>
      </c>
      <c r="U97" s="32">
        <v>0</v>
      </c>
      <c r="V97" s="32">
        <v>23.681666666666665</v>
      </c>
      <c r="W97" s="32">
        <v>27.063222222222223</v>
      </c>
      <c r="X97" s="32">
        <v>2.3322222222222222</v>
      </c>
      <c r="Y97" s="32">
        <v>0</v>
      </c>
      <c r="Z97" s="32">
        <v>0</v>
      </c>
      <c r="AA97" s="32">
        <v>1.1000000000000001</v>
      </c>
      <c r="AB97" s="32">
        <v>0</v>
      </c>
      <c r="AC97" s="32">
        <v>23.631</v>
      </c>
      <c r="AD97" s="32">
        <v>0</v>
      </c>
      <c r="AE97" s="32">
        <v>0</v>
      </c>
      <c r="AF97" t="s">
        <v>19</v>
      </c>
      <c r="AG97">
        <v>7</v>
      </c>
      <c r="AH97"/>
    </row>
    <row r="98" spans="1:34" x14ac:dyDescent="0.25">
      <c r="A98" t="s">
        <v>845</v>
      </c>
      <c r="B98" t="s">
        <v>326</v>
      </c>
      <c r="C98" t="s">
        <v>561</v>
      </c>
      <c r="D98" t="s">
        <v>716</v>
      </c>
      <c r="E98" s="32">
        <v>41.988888888888887</v>
      </c>
      <c r="F98" s="32">
        <v>4.289671870865309</v>
      </c>
      <c r="G98" s="32">
        <v>3.882085207726913</v>
      </c>
      <c r="H98" s="32">
        <v>0.70210637734850501</v>
      </c>
      <c r="I98" s="32">
        <v>0.4283964011643292</v>
      </c>
      <c r="J98" s="32">
        <v>180.11855555555559</v>
      </c>
      <c r="K98" s="32">
        <v>163.00444444444449</v>
      </c>
      <c r="L98" s="32">
        <v>29.480666666666668</v>
      </c>
      <c r="M98" s="32">
        <v>17.987888888888889</v>
      </c>
      <c r="N98" s="32">
        <v>6.3372222222222225</v>
      </c>
      <c r="O98" s="32">
        <v>5.1555555555555559</v>
      </c>
      <c r="P98" s="32">
        <v>29.294444444444437</v>
      </c>
      <c r="Q98" s="32">
        <v>23.673111111111105</v>
      </c>
      <c r="R98" s="32">
        <v>5.6213333333333333</v>
      </c>
      <c r="S98" s="32">
        <v>121.34344444444449</v>
      </c>
      <c r="T98" s="32">
        <v>121.34344444444449</v>
      </c>
      <c r="U98" s="32">
        <v>0</v>
      </c>
      <c r="V98" s="32">
        <v>0</v>
      </c>
      <c r="W98" s="32">
        <v>1.5022222222222221</v>
      </c>
      <c r="X98" s="32">
        <v>0</v>
      </c>
      <c r="Y98" s="32">
        <v>0</v>
      </c>
      <c r="Z98" s="32">
        <v>0</v>
      </c>
      <c r="AA98" s="32">
        <v>0</v>
      </c>
      <c r="AB98" s="32">
        <v>0</v>
      </c>
      <c r="AC98" s="32">
        <v>1.5022222222222221</v>
      </c>
      <c r="AD98" s="32">
        <v>0</v>
      </c>
      <c r="AE98" s="32">
        <v>0</v>
      </c>
      <c r="AF98" t="s">
        <v>60</v>
      </c>
      <c r="AG98">
        <v>7</v>
      </c>
      <c r="AH98"/>
    </row>
    <row r="99" spans="1:34" x14ac:dyDescent="0.25">
      <c r="A99" t="s">
        <v>845</v>
      </c>
      <c r="B99" t="s">
        <v>327</v>
      </c>
      <c r="C99" t="s">
        <v>560</v>
      </c>
      <c r="D99" t="s">
        <v>757</v>
      </c>
      <c r="E99" s="32">
        <v>44.911111111111111</v>
      </c>
      <c r="F99" s="32">
        <v>2.7907075705096487</v>
      </c>
      <c r="G99" s="32">
        <v>2.3178426521523998</v>
      </c>
      <c r="H99" s="32">
        <v>0.48024245423057904</v>
      </c>
      <c r="I99" s="32">
        <v>0.28680356259277601</v>
      </c>
      <c r="J99" s="32">
        <v>125.33377777777778</v>
      </c>
      <c r="K99" s="32">
        <v>104.0968888888889</v>
      </c>
      <c r="L99" s="32">
        <v>21.568222222222229</v>
      </c>
      <c r="M99" s="32">
        <v>12.880666666666674</v>
      </c>
      <c r="N99" s="32">
        <v>5.487555555555554</v>
      </c>
      <c r="O99" s="32">
        <v>3.2</v>
      </c>
      <c r="P99" s="32">
        <v>33.574222222222218</v>
      </c>
      <c r="Q99" s="32">
        <v>21.024888888888885</v>
      </c>
      <c r="R99" s="32">
        <v>12.549333333333331</v>
      </c>
      <c r="S99" s="32">
        <v>70.191333333333347</v>
      </c>
      <c r="T99" s="32">
        <v>59.424555555555564</v>
      </c>
      <c r="U99" s="32">
        <v>0</v>
      </c>
      <c r="V99" s="32">
        <v>10.766777777777776</v>
      </c>
      <c r="W99" s="32">
        <v>6.5472222222222234</v>
      </c>
      <c r="X99" s="32">
        <v>0</v>
      </c>
      <c r="Y99" s="32">
        <v>0</v>
      </c>
      <c r="Z99" s="32">
        <v>0</v>
      </c>
      <c r="AA99" s="32">
        <v>0.34622222222222221</v>
      </c>
      <c r="AB99" s="32">
        <v>0</v>
      </c>
      <c r="AC99" s="32">
        <v>6.2010000000000014</v>
      </c>
      <c r="AD99" s="32">
        <v>0</v>
      </c>
      <c r="AE99" s="32">
        <v>0</v>
      </c>
      <c r="AF99" t="s">
        <v>61</v>
      </c>
      <c r="AG99">
        <v>7</v>
      </c>
      <c r="AH99"/>
    </row>
    <row r="100" spans="1:34" x14ac:dyDescent="0.25">
      <c r="A100" t="s">
        <v>845</v>
      </c>
      <c r="B100" t="s">
        <v>328</v>
      </c>
      <c r="C100" t="s">
        <v>611</v>
      </c>
      <c r="D100" t="s">
        <v>733</v>
      </c>
      <c r="E100" s="32">
        <v>37.911111111111111</v>
      </c>
      <c r="F100" s="32">
        <v>3.4100937866354037</v>
      </c>
      <c r="G100" s="32">
        <v>3.0021922626025783</v>
      </c>
      <c r="H100" s="32">
        <v>0.67586752637749126</v>
      </c>
      <c r="I100" s="32">
        <v>0.26796600234466589</v>
      </c>
      <c r="J100" s="32">
        <v>129.28044444444441</v>
      </c>
      <c r="K100" s="32">
        <v>113.81644444444441</v>
      </c>
      <c r="L100" s="32">
        <v>25.622888888888891</v>
      </c>
      <c r="M100" s="32">
        <v>10.158888888888889</v>
      </c>
      <c r="N100" s="32">
        <v>10.219555555555559</v>
      </c>
      <c r="O100" s="32">
        <v>5.2444444444444445</v>
      </c>
      <c r="P100" s="32">
        <v>22.56966666666667</v>
      </c>
      <c r="Q100" s="32">
        <v>22.56966666666667</v>
      </c>
      <c r="R100" s="32">
        <v>0</v>
      </c>
      <c r="S100" s="32">
        <v>81.08788888888887</v>
      </c>
      <c r="T100" s="32">
        <v>53.614999999999974</v>
      </c>
      <c r="U100" s="32">
        <v>0</v>
      </c>
      <c r="V100" s="32">
        <v>27.472888888888889</v>
      </c>
      <c r="W100" s="32">
        <v>16.847555555555555</v>
      </c>
      <c r="X100" s="32">
        <v>0</v>
      </c>
      <c r="Y100" s="32">
        <v>0</v>
      </c>
      <c r="Z100" s="32">
        <v>0</v>
      </c>
      <c r="AA100" s="32">
        <v>6.4861111111111107</v>
      </c>
      <c r="AB100" s="32">
        <v>0</v>
      </c>
      <c r="AC100" s="32">
        <v>9.8411111111111111</v>
      </c>
      <c r="AD100" s="32">
        <v>0</v>
      </c>
      <c r="AE100" s="32">
        <v>0.52033333333333331</v>
      </c>
      <c r="AF100" t="s">
        <v>62</v>
      </c>
      <c r="AG100">
        <v>7</v>
      </c>
      <c r="AH100"/>
    </row>
    <row r="101" spans="1:34" x14ac:dyDescent="0.25">
      <c r="A101" t="s">
        <v>845</v>
      </c>
      <c r="B101" t="s">
        <v>317</v>
      </c>
      <c r="C101" t="s">
        <v>607</v>
      </c>
      <c r="D101" t="s">
        <v>760</v>
      </c>
      <c r="E101" s="32">
        <v>60.533333333333331</v>
      </c>
      <c r="F101" s="32">
        <v>3.6849302496328931</v>
      </c>
      <c r="G101" s="32">
        <v>3.391361967694567</v>
      </c>
      <c r="H101" s="32">
        <v>0.58591960352422912</v>
      </c>
      <c r="I101" s="32">
        <v>0.40466960352422904</v>
      </c>
      <c r="J101" s="32">
        <v>223.06111111111113</v>
      </c>
      <c r="K101" s="32">
        <v>205.29044444444446</v>
      </c>
      <c r="L101" s="32">
        <v>35.467666666666666</v>
      </c>
      <c r="M101" s="32">
        <v>24.495999999999999</v>
      </c>
      <c r="N101" s="32">
        <v>4.5716666666666663</v>
      </c>
      <c r="O101" s="32">
        <v>6.4</v>
      </c>
      <c r="P101" s="32">
        <v>53.426888888888882</v>
      </c>
      <c r="Q101" s="32">
        <v>46.627888888888883</v>
      </c>
      <c r="R101" s="32">
        <v>6.7990000000000013</v>
      </c>
      <c r="S101" s="32">
        <v>134.16655555555559</v>
      </c>
      <c r="T101" s="32">
        <v>64.965666666666678</v>
      </c>
      <c r="U101" s="32">
        <v>3.1444444444444448E-2</v>
      </c>
      <c r="V101" s="32">
        <v>69.169444444444451</v>
      </c>
      <c r="W101" s="32">
        <v>0</v>
      </c>
      <c r="X101" s="32">
        <v>0</v>
      </c>
      <c r="Y101" s="32">
        <v>0</v>
      </c>
      <c r="Z101" s="32">
        <v>0</v>
      </c>
      <c r="AA101" s="32">
        <v>0</v>
      </c>
      <c r="AB101" s="32">
        <v>0</v>
      </c>
      <c r="AC101" s="32">
        <v>0</v>
      </c>
      <c r="AD101" s="32">
        <v>0</v>
      </c>
      <c r="AE101" s="32">
        <v>0</v>
      </c>
      <c r="AF101" t="s">
        <v>51</v>
      </c>
      <c r="AG101">
        <v>7</v>
      </c>
      <c r="AH101"/>
    </row>
    <row r="102" spans="1:34" x14ac:dyDescent="0.25">
      <c r="A102" t="s">
        <v>845</v>
      </c>
      <c r="B102" t="s">
        <v>406</v>
      </c>
      <c r="C102" t="s">
        <v>646</v>
      </c>
      <c r="D102" t="s">
        <v>785</v>
      </c>
      <c r="E102" s="32">
        <v>22.388888888888889</v>
      </c>
      <c r="F102" s="32">
        <v>4.6697667493796517</v>
      </c>
      <c r="G102" s="32">
        <v>4.4511215880893289</v>
      </c>
      <c r="H102" s="32">
        <v>0.72408436724565772</v>
      </c>
      <c r="I102" s="32">
        <v>0.5054392059553352</v>
      </c>
      <c r="J102" s="32">
        <v>104.55088888888888</v>
      </c>
      <c r="K102" s="32">
        <v>99.655666666666647</v>
      </c>
      <c r="L102" s="32">
        <v>16.211444444444449</v>
      </c>
      <c r="M102" s="32">
        <v>11.316222222222226</v>
      </c>
      <c r="N102" s="32">
        <v>0</v>
      </c>
      <c r="O102" s="32">
        <v>4.8952222222222224</v>
      </c>
      <c r="P102" s="32">
        <v>23.157999999999987</v>
      </c>
      <c r="Q102" s="32">
        <v>23.157999999999987</v>
      </c>
      <c r="R102" s="32">
        <v>0</v>
      </c>
      <c r="S102" s="32">
        <v>65.181444444444452</v>
      </c>
      <c r="T102" s="32">
        <v>40.226000000000006</v>
      </c>
      <c r="U102" s="32">
        <v>0</v>
      </c>
      <c r="V102" s="32">
        <v>24.955444444444442</v>
      </c>
      <c r="W102" s="32">
        <v>10.091444444444445</v>
      </c>
      <c r="X102" s="32">
        <v>0.84844444444444445</v>
      </c>
      <c r="Y102" s="32">
        <v>0</v>
      </c>
      <c r="Z102" s="32">
        <v>0</v>
      </c>
      <c r="AA102" s="32">
        <v>0.24444444444444444</v>
      </c>
      <c r="AB102" s="32">
        <v>0</v>
      </c>
      <c r="AC102" s="32">
        <v>8.9985555555555568</v>
      </c>
      <c r="AD102" s="32">
        <v>0</v>
      </c>
      <c r="AE102" s="32">
        <v>0</v>
      </c>
      <c r="AF102" t="s">
        <v>144</v>
      </c>
      <c r="AG102">
        <v>7</v>
      </c>
      <c r="AH102"/>
    </row>
    <row r="103" spans="1:34" x14ac:dyDescent="0.25">
      <c r="A103" t="s">
        <v>845</v>
      </c>
      <c r="B103" t="s">
        <v>398</v>
      </c>
      <c r="C103" t="s">
        <v>581</v>
      </c>
      <c r="D103" t="s">
        <v>752</v>
      </c>
      <c r="E103" s="32">
        <v>18.155555555555555</v>
      </c>
      <c r="F103" s="32">
        <v>3.7335312117503063</v>
      </c>
      <c r="G103" s="32">
        <v>3.4528090575275403</v>
      </c>
      <c r="H103" s="32">
        <v>0.69706242350061176</v>
      </c>
      <c r="I103" s="32">
        <v>0.41634026927784573</v>
      </c>
      <c r="J103" s="32">
        <v>67.784333333333336</v>
      </c>
      <c r="K103" s="32">
        <v>62.687666666666672</v>
      </c>
      <c r="L103" s="32">
        <v>12.655555555555551</v>
      </c>
      <c r="M103" s="32">
        <v>7.5588888888888874</v>
      </c>
      <c r="N103" s="32">
        <v>0</v>
      </c>
      <c r="O103" s="32">
        <v>5.0966666666666649</v>
      </c>
      <c r="P103" s="32">
        <v>16.880555555555556</v>
      </c>
      <c r="Q103" s="32">
        <v>16.880555555555556</v>
      </c>
      <c r="R103" s="32">
        <v>0</v>
      </c>
      <c r="S103" s="32">
        <v>38.248222222222232</v>
      </c>
      <c r="T103" s="32">
        <v>27.213777777777786</v>
      </c>
      <c r="U103" s="32">
        <v>0</v>
      </c>
      <c r="V103" s="32">
        <v>11.034444444444446</v>
      </c>
      <c r="W103" s="32">
        <v>27.152666666666661</v>
      </c>
      <c r="X103" s="32">
        <v>0.61944444444444446</v>
      </c>
      <c r="Y103" s="32">
        <v>0</v>
      </c>
      <c r="Z103" s="32">
        <v>0</v>
      </c>
      <c r="AA103" s="32">
        <v>0.625</v>
      </c>
      <c r="AB103" s="32">
        <v>0</v>
      </c>
      <c r="AC103" s="32">
        <v>20.897111111111109</v>
      </c>
      <c r="AD103" s="32">
        <v>0</v>
      </c>
      <c r="AE103" s="32">
        <v>5.0111111111111111</v>
      </c>
      <c r="AF103" t="s">
        <v>135</v>
      </c>
      <c r="AG103">
        <v>7</v>
      </c>
      <c r="AH103"/>
    </row>
    <row r="104" spans="1:34" x14ac:dyDescent="0.25">
      <c r="A104" t="s">
        <v>845</v>
      </c>
      <c r="B104" t="s">
        <v>407</v>
      </c>
      <c r="C104" t="s">
        <v>570</v>
      </c>
      <c r="D104" t="s">
        <v>786</v>
      </c>
      <c r="E104" s="32">
        <v>51.277777777777779</v>
      </c>
      <c r="F104" s="32">
        <v>3.9279696641386783</v>
      </c>
      <c r="G104" s="32">
        <v>3.821414951245937</v>
      </c>
      <c r="H104" s="32">
        <v>0.7817984832069339</v>
      </c>
      <c r="I104" s="32">
        <v>0.6752437703141928</v>
      </c>
      <c r="J104" s="32">
        <v>201.41755555555557</v>
      </c>
      <c r="K104" s="32">
        <v>195.95366666666666</v>
      </c>
      <c r="L104" s="32">
        <v>40.088888888888889</v>
      </c>
      <c r="M104" s="32">
        <v>34.625</v>
      </c>
      <c r="N104" s="32">
        <v>5.4638888888888886</v>
      </c>
      <c r="O104" s="32">
        <v>0</v>
      </c>
      <c r="P104" s="32">
        <v>16.763888888888889</v>
      </c>
      <c r="Q104" s="32">
        <v>16.763888888888889</v>
      </c>
      <c r="R104" s="32">
        <v>0</v>
      </c>
      <c r="S104" s="32">
        <v>144.56477777777778</v>
      </c>
      <c r="T104" s="32">
        <v>102.02077777777778</v>
      </c>
      <c r="U104" s="32">
        <v>0</v>
      </c>
      <c r="V104" s="32">
        <v>42.543999999999997</v>
      </c>
      <c r="W104" s="32">
        <v>0</v>
      </c>
      <c r="X104" s="32">
        <v>0</v>
      </c>
      <c r="Y104" s="32">
        <v>0</v>
      </c>
      <c r="Z104" s="32">
        <v>0</v>
      </c>
      <c r="AA104" s="32">
        <v>0</v>
      </c>
      <c r="AB104" s="32">
        <v>0</v>
      </c>
      <c r="AC104" s="32">
        <v>0</v>
      </c>
      <c r="AD104" s="32">
        <v>0</v>
      </c>
      <c r="AE104" s="32">
        <v>0</v>
      </c>
      <c r="AF104" t="s">
        <v>145</v>
      </c>
      <c r="AG104">
        <v>7</v>
      </c>
      <c r="AH104"/>
    </row>
    <row r="105" spans="1:34" x14ac:dyDescent="0.25">
      <c r="A105" t="s">
        <v>845</v>
      </c>
      <c r="B105" t="s">
        <v>399</v>
      </c>
      <c r="C105" t="s">
        <v>642</v>
      </c>
      <c r="D105" t="s">
        <v>784</v>
      </c>
      <c r="E105" s="32">
        <v>38.666666666666664</v>
      </c>
      <c r="F105" s="32">
        <v>4.9748649425287352</v>
      </c>
      <c r="G105" s="32">
        <v>4.8461293103448284</v>
      </c>
      <c r="H105" s="32">
        <v>0.53764367816091962</v>
      </c>
      <c r="I105" s="32">
        <v>0.40890804597701153</v>
      </c>
      <c r="J105" s="32">
        <v>192.36144444444443</v>
      </c>
      <c r="K105" s="32">
        <v>187.38366666666667</v>
      </c>
      <c r="L105" s="32">
        <v>20.788888888888891</v>
      </c>
      <c r="M105" s="32">
        <v>15.811111111111112</v>
      </c>
      <c r="N105" s="32">
        <v>0</v>
      </c>
      <c r="O105" s="32">
        <v>4.9777777777777779</v>
      </c>
      <c r="P105" s="32">
        <v>35.216666666666669</v>
      </c>
      <c r="Q105" s="32">
        <v>35.216666666666669</v>
      </c>
      <c r="R105" s="32">
        <v>0</v>
      </c>
      <c r="S105" s="32">
        <v>136.35588888888887</v>
      </c>
      <c r="T105" s="32">
        <v>52.300333333333327</v>
      </c>
      <c r="U105" s="32">
        <v>6.4194444444444443</v>
      </c>
      <c r="V105" s="32">
        <v>77.636111111111106</v>
      </c>
      <c r="W105" s="32">
        <v>20.675333333333334</v>
      </c>
      <c r="X105" s="32">
        <v>4.6694444444444443</v>
      </c>
      <c r="Y105" s="32">
        <v>0</v>
      </c>
      <c r="Z105" s="32">
        <v>0</v>
      </c>
      <c r="AA105" s="32">
        <v>0.8</v>
      </c>
      <c r="AB105" s="32">
        <v>0</v>
      </c>
      <c r="AC105" s="32">
        <v>15.114222222222224</v>
      </c>
      <c r="AD105" s="32">
        <v>0</v>
      </c>
      <c r="AE105" s="32">
        <v>9.166666666666666E-2</v>
      </c>
      <c r="AF105" t="s">
        <v>136</v>
      </c>
      <c r="AG105">
        <v>7</v>
      </c>
      <c r="AH105"/>
    </row>
    <row r="106" spans="1:34" x14ac:dyDescent="0.25">
      <c r="A106" t="s">
        <v>845</v>
      </c>
      <c r="B106" t="s">
        <v>410</v>
      </c>
      <c r="C106" t="s">
        <v>583</v>
      </c>
      <c r="D106" t="s">
        <v>721</v>
      </c>
      <c r="E106" s="32">
        <v>29.555555555555557</v>
      </c>
      <c r="F106" s="32">
        <v>4.6770488721804497</v>
      </c>
      <c r="G106" s="32">
        <v>4.4398308270676692</v>
      </c>
      <c r="H106" s="32">
        <v>0.87306390977443593</v>
      </c>
      <c r="I106" s="32">
        <v>0.63584586466165394</v>
      </c>
      <c r="J106" s="32">
        <v>138.23277777777776</v>
      </c>
      <c r="K106" s="32">
        <v>131.22166666666666</v>
      </c>
      <c r="L106" s="32">
        <v>25.803888888888885</v>
      </c>
      <c r="M106" s="32">
        <v>18.792777777777772</v>
      </c>
      <c r="N106" s="32">
        <v>1.711111111111111</v>
      </c>
      <c r="O106" s="32">
        <v>5.3</v>
      </c>
      <c r="P106" s="32">
        <v>29.713000000000005</v>
      </c>
      <c r="Q106" s="32">
        <v>29.713000000000005</v>
      </c>
      <c r="R106" s="32">
        <v>0</v>
      </c>
      <c r="S106" s="32">
        <v>82.715888888888884</v>
      </c>
      <c r="T106" s="32">
        <v>82.715888888888884</v>
      </c>
      <c r="U106" s="32">
        <v>0</v>
      </c>
      <c r="V106" s="32">
        <v>0</v>
      </c>
      <c r="W106" s="32">
        <v>47.713555555555558</v>
      </c>
      <c r="X106" s="32">
        <v>9.5583333333333336</v>
      </c>
      <c r="Y106" s="32">
        <v>0</v>
      </c>
      <c r="Z106" s="32">
        <v>0</v>
      </c>
      <c r="AA106" s="32">
        <v>8.0381111111111103</v>
      </c>
      <c r="AB106" s="32">
        <v>0</v>
      </c>
      <c r="AC106" s="32">
        <v>30.117111111111111</v>
      </c>
      <c r="AD106" s="32">
        <v>0</v>
      </c>
      <c r="AE106" s="32">
        <v>0</v>
      </c>
      <c r="AF106" t="s">
        <v>148</v>
      </c>
      <c r="AG106">
        <v>7</v>
      </c>
      <c r="AH106"/>
    </row>
    <row r="107" spans="1:34" x14ac:dyDescent="0.25">
      <c r="A107" t="s">
        <v>845</v>
      </c>
      <c r="B107" t="s">
        <v>377</v>
      </c>
      <c r="C107" t="s">
        <v>633</v>
      </c>
      <c r="D107" t="s">
        <v>713</v>
      </c>
      <c r="E107" s="32">
        <v>59.511111111111113</v>
      </c>
      <c r="F107" s="32">
        <v>3.465931665421957</v>
      </c>
      <c r="G107" s="32">
        <v>3.2256067961165051</v>
      </c>
      <c r="H107" s="32">
        <v>0.67047236743838712</v>
      </c>
      <c r="I107" s="32">
        <v>0.52359970126960431</v>
      </c>
      <c r="J107" s="32">
        <v>206.26144444444446</v>
      </c>
      <c r="K107" s="32">
        <v>191.95944444444447</v>
      </c>
      <c r="L107" s="32">
        <v>39.90055555555557</v>
      </c>
      <c r="M107" s="32">
        <v>31.160000000000011</v>
      </c>
      <c r="N107" s="32">
        <v>3.0516666666666672</v>
      </c>
      <c r="O107" s="32">
        <v>5.6888888888888891</v>
      </c>
      <c r="P107" s="32">
        <v>27.091333333333335</v>
      </c>
      <c r="Q107" s="32">
        <v>21.529888888888891</v>
      </c>
      <c r="R107" s="32">
        <v>5.5614444444444437</v>
      </c>
      <c r="S107" s="32">
        <v>139.26955555555557</v>
      </c>
      <c r="T107" s="32">
        <v>79.576777777777792</v>
      </c>
      <c r="U107" s="32">
        <v>0</v>
      </c>
      <c r="V107" s="32">
        <v>59.692777777777771</v>
      </c>
      <c r="W107" s="32">
        <v>0</v>
      </c>
      <c r="X107" s="32">
        <v>0</v>
      </c>
      <c r="Y107" s="32">
        <v>0</v>
      </c>
      <c r="Z107" s="32">
        <v>0</v>
      </c>
      <c r="AA107" s="32">
        <v>0</v>
      </c>
      <c r="AB107" s="32">
        <v>0</v>
      </c>
      <c r="AC107" s="32">
        <v>0</v>
      </c>
      <c r="AD107" s="32">
        <v>0</v>
      </c>
      <c r="AE107" s="32">
        <v>0</v>
      </c>
      <c r="AF107" t="s">
        <v>112</v>
      </c>
      <c r="AG107">
        <v>7</v>
      </c>
      <c r="AH107"/>
    </row>
    <row r="108" spans="1:34" x14ac:dyDescent="0.25">
      <c r="A108" t="s">
        <v>845</v>
      </c>
      <c r="B108" t="s">
        <v>426</v>
      </c>
      <c r="C108" t="s">
        <v>544</v>
      </c>
      <c r="D108" t="s">
        <v>753</v>
      </c>
      <c r="E108" s="32">
        <v>54.366666666666667</v>
      </c>
      <c r="F108" s="32">
        <v>4.5902902105048025</v>
      </c>
      <c r="G108" s="32">
        <v>4.1523727774371544</v>
      </c>
      <c r="H108" s="32">
        <v>0.51532597588391582</v>
      </c>
      <c r="I108" s="32">
        <v>0.17174943797261399</v>
      </c>
      <c r="J108" s="32">
        <v>249.55877777777775</v>
      </c>
      <c r="K108" s="32">
        <v>225.75066666666663</v>
      </c>
      <c r="L108" s="32">
        <v>28.016555555555556</v>
      </c>
      <c r="M108" s="32">
        <v>9.3374444444444471</v>
      </c>
      <c r="N108" s="32">
        <v>12.367999999999999</v>
      </c>
      <c r="O108" s="32">
        <v>6.3111111111111109</v>
      </c>
      <c r="P108" s="32">
        <v>48.147666666666659</v>
      </c>
      <c r="Q108" s="32">
        <v>43.018666666666661</v>
      </c>
      <c r="R108" s="32">
        <v>5.1289999999999987</v>
      </c>
      <c r="S108" s="32">
        <v>173.39455555555554</v>
      </c>
      <c r="T108" s="32">
        <v>126.87688888888887</v>
      </c>
      <c r="U108" s="32">
        <v>0</v>
      </c>
      <c r="V108" s="32">
        <v>46.517666666666656</v>
      </c>
      <c r="W108" s="32">
        <v>25.645888888888891</v>
      </c>
      <c r="X108" s="32">
        <v>3.8907777777777781</v>
      </c>
      <c r="Y108" s="32">
        <v>0</v>
      </c>
      <c r="Z108" s="32">
        <v>0</v>
      </c>
      <c r="AA108" s="32">
        <v>4.5138888888888893</v>
      </c>
      <c r="AB108" s="32">
        <v>0</v>
      </c>
      <c r="AC108" s="32">
        <v>0</v>
      </c>
      <c r="AD108" s="32">
        <v>0</v>
      </c>
      <c r="AE108" s="32">
        <v>17.241222222222223</v>
      </c>
      <c r="AF108" t="s">
        <v>164</v>
      </c>
      <c r="AG108">
        <v>7</v>
      </c>
      <c r="AH108"/>
    </row>
    <row r="109" spans="1:34" x14ac:dyDescent="0.25">
      <c r="A109" t="s">
        <v>845</v>
      </c>
      <c r="B109" t="s">
        <v>437</v>
      </c>
      <c r="C109" t="s">
        <v>622</v>
      </c>
      <c r="D109" t="s">
        <v>777</v>
      </c>
      <c r="E109" s="32">
        <v>49.777777777777779</v>
      </c>
      <c r="F109" s="32">
        <v>4.6495825892857141</v>
      </c>
      <c r="G109" s="32">
        <v>4.138404017857142</v>
      </c>
      <c r="H109" s="32">
        <v>0.89462499999999978</v>
      </c>
      <c r="I109" s="32">
        <v>0.48716964285714276</v>
      </c>
      <c r="J109" s="32">
        <v>231.44588888888887</v>
      </c>
      <c r="K109" s="32">
        <v>206.00055555555554</v>
      </c>
      <c r="L109" s="32">
        <v>44.532444444444437</v>
      </c>
      <c r="M109" s="32">
        <v>24.250222222222217</v>
      </c>
      <c r="N109" s="32">
        <v>11.215555555555557</v>
      </c>
      <c r="O109" s="32">
        <v>9.0666666666666664</v>
      </c>
      <c r="P109" s="32">
        <v>28.856444444444435</v>
      </c>
      <c r="Q109" s="32">
        <v>23.693333333333324</v>
      </c>
      <c r="R109" s="32">
        <v>5.1631111111111103</v>
      </c>
      <c r="S109" s="32">
        <v>158.05699999999999</v>
      </c>
      <c r="T109" s="32">
        <v>76.41</v>
      </c>
      <c r="U109" s="32">
        <v>0</v>
      </c>
      <c r="V109" s="32">
        <v>81.646999999999991</v>
      </c>
      <c r="W109" s="32">
        <v>0</v>
      </c>
      <c r="X109" s="32">
        <v>0</v>
      </c>
      <c r="Y109" s="32">
        <v>0</v>
      </c>
      <c r="Z109" s="32">
        <v>0</v>
      </c>
      <c r="AA109" s="32">
        <v>0</v>
      </c>
      <c r="AB109" s="32">
        <v>0</v>
      </c>
      <c r="AC109" s="32">
        <v>0</v>
      </c>
      <c r="AD109" s="32">
        <v>0</v>
      </c>
      <c r="AE109" s="32">
        <v>0</v>
      </c>
      <c r="AF109" t="s">
        <v>175</v>
      </c>
      <c r="AG109">
        <v>7</v>
      </c>
      <c r="AH109"/>
    </row>
    <row r="110" spans="1:34" x14ac:dyDescent="0.25">
      <c r="A110" t="s">
        <v>845</v>
      </c>
      <c r="B110" t="s">
        <v>412</v>
      </c>
      <c r="C110" t="s">
        <v>609</v>
      </c>
      <c r="D110" t="s">
        <v>721</v>
      </c>
      <c r="E110" s="32">
        <v>122.83333333333333</v>
      </c>
      <c r="F110" s="32">
        <v>5.1928457711442793</v>
      </c>
      <c r="G110" s="32">
        <v>4.5828683853459982</v>
      </c>
      <c r="H110" s="32">
        <v>1.3406666666666669</v>
      </c>
      <c r="I110" s="32">
        <v>0.80468294889190439</v>
      </c>
      <c r="J110" s="32">
        <v>637.85455555555563</v>
      </c>
      <c r="K110" s="32">
        <v>562.92900000000009</v>
      </c>
      <c r="L110" s="32">
        <v>164.67855555555559</v>
      </c>
      <c r="M110" s="32">
        <v>98.841888888888917</v>
      </c>
      <c r="N110" s="32">
        <v>45.036666666666662</v>
      </c>
      <c r="O110" s="32">
        <v>20.8</v>
      </c>
      <c r="P110" s="32">
        <v>97.127777777777794</v>
      </c>
      <c r="Q110" s="32">
        <v>88.038888888888906</v>
      </c>
      <c r="R110" s="32">
        <v>9.0888888888888921</v>
      </c>
      <c r="S110" s="32">
        <v>376.04822222222225</v>
      </c>
      <c r="T110" s="32">
        <v>334.48600000000005</v>
      </c>
      <c r="U110" s="32">
        <v>0</v>
      </c>
      <c r="V110" s="32">
        <v>41.562222222222211</v>
      </c>
      <c r="W110" s="32">
        <v>5.8422222222222215</v>
      </c>
      <c r="X110" s="32">
        <v>0</v>
      </c>
      <c r="Y110" s="32">
        <v>0</v>
      </c>
      <c r="Z110" s="32">
        <v>0</v>
      </c>
      <c r="AA110" s="32">
        <v>0</v>
      </c>
      <c r="AB110" s="32">
        <v>0</v>
      </c>
      <c r="AC110" s="32">
        <v>0</v>
      </c>
      <c r="AD110" s="32">
        <v>0</v>
      </c>
      <c r="AE110" s="32">
        <v>5.8422222222222215</v>
      </c>
      <c r="AF110" t="s">
        <v>150</v>
      </c>
      <c r="AG110">
        <v>7</v>
      </c>
      <c r="AH110"/>
    </row>
    <row r="111" spans="1:34" x14ac:dyDescent="0.25">
      <c r="A111" t="s">
        <v>845</v>
      </c>
      <c r="B111" t="s">
        <v>431</v>
      </c>
      <c r="C111" t="s">
        <v>650</v>
      </c>
      <c r="D111" t="s">
        <v>756</v>
      </c>
      <c r="E111" s="32">
        <v>52.355555555555554</v>
      </c>
      <c r="F111" s="32">
        <v>4.3034295415959249</v>
      </c>
      <c r="G111" s="32">
        <v>3.8112096774193551</v>
      </c>
      <c r="H111" s="32">
        <v>0.95008488964346371</v>
      </c>
      <c r="I111" s="32">
        <v>0.45786502546689323</v>
      </c>
      <c r="J111" s="32">
        <v>225.30844444444443</v>
      </c>
      <c r="K111" s="32">
        <v>199.53800000000001</v>
      </c>
      <c r="L111" s="32">
        <v>49.742222222222232</v>
      </c>
      <c r="M111" s="32">
        <v>23.971777777777788</v>
      </c>
      <c r="N111" s="32">
        <v>14.392666666666665</v>
      </c>
      <c r="O111" s="32">
        <v>11.377777777777778</v>
      </c>
      <c r="P111" s="32">
        <v>35.672111111111114</v>
      </c>
      <c r="Q111" s="32">
        <v>35.672111111111114</v>
      </c>
      <c r="R111" s="32">
        <v>0</v>
      </c>
      <c r="S111" s="32">
        <v>139.8941111111111</v>
      </c>
      <c r="T111" s="32">
        <v>68.521444444444441</v>
      </c>
      <c r="U111" s="32">
        <v>0</v>
      </c>
      <c r="V111" s="32">
        <v>71.37266666666666</v>
      </c>
      <c r="W111" s="32">
        <v>0</v>
      </c>
      <c r="X111" s="32">
        <v>0</v>
      </c>
      <c r="Y111" s="32">
        <v>0</v>
      </c>
      <c r="Z111" s="32">
        <v>0</v>
      </c>
      <c r="AA111" s="32">
        <v>0</v>
      </c>
      <c r="AB111" s="32">
        <v>0</v>
      </c>
      <c r="AC111" s="32">
        <v>0</v>
      </c>
      <c r="AD111" s="32">
        <v>0</v>
      </c>
      <c r="AE111" s="32">
        <v>0</v>
      </c>
      <c r="AF111" t="s">
        <v>169</v>
      </c>
      <c r="AG111">
        <v>7</v>
      </c>
      <c r="AH111"/>
    </row>
    <row r="112" spans="1:34" x14ac:dyDescent="0.25">
      <c r="A112" t="s">
        <v>845</v>
      </c>
      <c r="B112" t="s">
        <v>388</v>
      </c>
      <c r="C112" t="s">
        <v>583</v>
      </c>
      <c r="D112" t="s">
        <v>721</v>
      </c>
      <c r="E112" s="32">
        <v>122.51111111111111</v>
      </c>
      <c r="F112" s="32">
        <v>5.3262225648467254</v>
      </c>
      <c r="G112" s="32">
        <v>4.8416932704516595</v>
      </c>
      <c r="H112" s="32">
        <v>1.2982885906040271</v>
      </c>
      <c r="I112" s="32">
        <v>0.85624161073825544</v>
      </c>
      <c r="J112" s="32">
        <v>652.52144444444434</v>
      </c>
      <c r="K112" s="32">
        <v>593.16122222222214</v>
      </c>
      <c r="L112" s="32">
        <v>159.05477777777782</v>
      </c>
      <c r="M112" s="32">
        <v>104.89911111111115</v>
      </c>
      <c r="N112" s="32">
        <v>37.088999999999992</v>
      </c>
      <c r="O112" s="32">
        <v>17.066666666666666</v>
      </c>
      <c r="P112" s="32">
        <v>49.39411111111108</v>
      </c>
      <c r="Q112" s="32">
        <v>44.189555555555522</v>
      </c>
      <c r="R112" s="32">
        <v>5.2045555555555572</v>
      </c>
      <c r="S112" s="32">
        <v>444.07255555555543</v>
      </c>
      <c r="T112" s="32">
        <v>342.05088888888878</v>
      </c>
      <c r="U112" s="32">
        <v>0</v>
      </c>
      <c r="V112" s="32">
        <v>102.02166666666666</v>
      </c>
      <c r="W112" s="32">
        <v>0</v>
      </c>
      <c r="X112" s="32">
        <v>0</v>
      </c>
      <c r="Y112" s="32">
        <v>0</v>
      </c>
      <c r="Z112" s="32">
        <v>0</v>
      </c>
      <c r="AA112" s="32">
        <v>0</v>
      </c>
      <c r="AB112" s="32">
        <v>0</v>
      </c>
      <c r="AC112" s="32">
        <v>0</v>
      </c>
      <c r="AD112" s="32">
        <v>0</v>
      </c>
      <c r="AE112" s="32">
        <v>0</v>
      </c>
      <c r="AF112" t="s">
        <v>123</v>
      </c>
      <c r="AG112">
        <v>7</v>
      </c>
      <c r="AH112"/>
    </row>
    <row r="113" spans="1:34" x14ac:dyDescent="0.25">
      <c r="A113" t="s">
        <v>845</v>
      </c>
      <c r="B113" t="s">
        <v>346</v>
      </c>
      <c r="C113" t="s">
        <v>582</v>
      </c>
      <c r="D113" t="s">
        <v>745</v>
      </c>
      <c r="E113" s="32">
        <v>22.633333333333333</v>
      </c>
      <c r="F113" s="32">
        <v>4.6242169857633781</v>
      </c>
      <c r="G113" s="32">
        <v>3.9067648502700059</v>
      </c>
      <c r="H113" s="32">
        <v>1.6335297005400098</v>
      </c>
      <c r="I113" s="32">
        <v>0.91607756504663707</v>
      </c>
      <c r="J113" s="32">
        <v>104.66144444444446</v>
      </c>
      <c r="K113" s="32">
        <v>88.423111111111126</v>
      </c>
      <c r="L113" s="32">
        <v>36.972222222222221</v>
      </c>
      <c r="M113" s="32">
        <v>20.733888888888885</v>
      </c>
      <c r="N113" s="32">
        <v>4.6827777777777779</v>
      </c>
      <c r="O113" s="32">
        <v>11.555555555555555</v>
      </c>
      <c r="P113" s="32">
        <v>4.8800000000000008</v>
      </c>
      <c r="Q113" s="32">
        <v>4.8800000000000008</v>
      </c>
      <c r="R113" s="32">
        <v>0</v>
      </c>
      <c r="S113" s="32">
        <v>62.809222222222239</v>
      </c>
      <c r="T113" s="32">
        <v>55.51033333333335</v>
      </c>
      <c r="U113" s="32">
        <v>0</v>
      </c>
      <c r="V113" s="32">
        <v>7.2988888888888885</v>
      </c>
      <c r="W113" s="32">
        <v>0</v>
      </c>
      <c r="X113" s="32">
        <v>0</v>
      </c>
      <c r="Y113" s="32">
        <v>0</v>
      </c>
      <c r="Z113" s="32">
        <v>0</v>
      </c>
      <c r="AA113" s="32">
        <v>0</v>
      </c>
      <c r="AB113" s="32">
        <v>0</v>
      </c>
      <c r="AC113" s="32">
        <v>0</v>
      </c>
      <c r="AD113" s="32">
        <v>0</v>
      </c>
      <c r="AE113" s="32">
        <v>0</v>
      </c>
      <c r="AF113" t="s">
        <v>81</v>
      </c>
      <c r="AG113">
        <v>7</v>
      </c>
      <c r="AH113"/>
    </row>
    <row r="114" spans="1:34" x14ac:dyDescent="0.25">
      <c r="A114" t="s">
        <v>845</v>
      </c>
      <c r="B114" t="s">
        <v>357</v>
      </c>
      <c r="C114" t="s">
        <v>540</v>
      </c>
      <c r="D114" t="s">
        <v>756</v>
      </c>
      <c r="E114" s="32">
        <v>28.266666666666666</v>
      </c>
      <c r="F114" s="32">
        <v>3.8330385220125791</v>
      </c>
      <c r="G114" s="32">
        <v>3.3866941823899372</v>
      </c>
      <c r="H114" s="32">
        <v>0.67364386792452835</v>
      </c>
      <c r="I114" s="32">
        <v>0.39141116352201255</v>
      </c>
      <c r="J114" s="32">
        <v>108.34722222222223</v>
      </c>
      <c r="K114" s="32">
        <v>95.730555555555554</v>
      </c>
      <c r="L114" s="32">
        <v>19.041666666666668</v>
      </c>
      <c r="M114" s="32">
        <v>11.063888888888888</v>
      </c>
      <c r="N114" s="32">
        <v>2.2888888888888888</v>
      </c>
      <c r="O114" s="32">
        <v>5.6888888888888891</v>
      </c>
      <c r="P114" s="32">
        <v>19.038888888888891</v>
      </c>
      <c r="Q114" s="32">
        <v>14.4</v>
      </c>
      <c r="R114" s="32">
        <v>4.6388888888888893</v>
      </c>
      <c r="S114" s="32">
        <v>70.266666666666666</v>
      </c>
      <c r="T114" s="32">
        <v>55.144444444444446</v>
      </c>
      <c r="U114" s="32">
        <v>0</v>
      </c>
      <c r="V114" s="32">
        <v>15.122222222222222</v>
      </c>
      <c r="W114" s="32">
        <v>31.208333333333336</v>
      </c>
      <c r="X114" s="32">
        <v>1.0638888888888889</v>
      </c>
      <c r="Y114" s="32">
        <v>0</v>
      </c>
      <c r="Z114" s="32">
        <v>0</v>
      </c>
      <c r="AA114" s="32">
        <v>1.2916666666666667</v>
      </c>
      <c r="AB114" s="32">
        <v>0</v>
      </c>
      <c r="AC114" s="32">
        <v>15.958333333333334</v>
      </c>
      <c r="AD114" s="32">
        <v>0</v>
      </c>
      <c r="AE114" s="32">
        <v>12.894444444444444</v>
      </c>
      <c r="AF114" t="s">
        <v>92</v>
      </c>
      <c r="AG114">
        <v>7</v>
      </c>
      <c r="AH114"/>
    </row>
    <row r="115" spans="1:34" x14ac:dyDescent="0.25">
      <c r="A115" t="s">
        <v>845</v>
      </c>
      <c r="B115" t="s">
        <v>400</v>
      </c>
      <c r="C115" t="s">
        <v>643</v>
      </c>
      <c r="D115" t="s">
        <v>780</v>
      </c>
      <c r="E115" s="32">
        <v>29.411111111111111</v>
      </c>
      <c r="F115" s="32">
        <v>3.5459274650547776</v>
      </c>
      <c r="G115" s="32">
        <v>3.2333585190782008</v>
      </c>
      <c r="H115" s="32">
        <v>0.6008953532300717</v>
      </c>
      <c r="I115" s="32">
        <v>0.42492255383452959</v>
      </c>
      <c r="J115" s="32">
        <v>104.28966666666663</v>
      </c>
      <c r="K115" s="32">
        <v>95.096666666666636</v>
      </c>
      <c r="L115" s="32">
        <v>17.672999999999998</v>
      </c>
      <c r="M115" s="32">
        <v>12.497444444444442</v>
      </c>
      <c r="N115" s="32">
        <v>0</v>
      </c>
      <c r="O115" s="32">
        <v>5.1755555555555555</v>
      </c>
      <c r="P115" s="32">
        <v>17.012888888888892</v>
      </c>
      <c r="Q115" s="32">
        <v>12.995444444444447</v>
      </c>
      <c r="R115" s="32">
        <v>4.0174444444444442</v>
      </c>
      <c r="S115" s="32">
        <v>69.603777777777736</v>
      </c>
      <c r="T115" s="32">
        <v>58.51355555555552</v>
      </c>
      <c r="U115" s="32">
        <v>0</v>
      </c>
      <c r="V115" s="32">
        <v>11.090222222222222</v>
      </c>
      <c r="W115" s="32">
        <v>35.519222222222218</v>
      </c>
      <c r="X115" s="32">
        <v>8.5519999999999996</v>
      </c>
      <c r="Y115" s="32">
        <v>0</v>
      </c>
      <c r="Z115" s="32">
        <v>0</v>
      </c>
      <c r="AA115" s="32">
        <v>10.372777777777777</v>
      </c>
      <c r="AB115" s="32">
        <v>0</v>
      </c>
      <c r="AC115" s="32">
        <v>16.594444444444441</v>
      </c>
      <c r="AD115" s="32">
        <v>0</v>
      </c>
      <c r="AE115" s="32">
        <v>0</v>
      </c>
      <c r="AF115" t="s">
        <v>137</v>
      </c>
      <c r="AG115">
        <v>7</v>
      </c>
      <c r="AH115"/>
    </row>
    <row r="116" spans="1:34" x14ac:dyDescent="0.25">
      <c r="A116" t="s">
        <v>845</v>
      </c>
      <c r="B116" t="s">
        <v>390</v>
      </c>
      <c r="C116" t="s">
        <v>588</v>
      </c>
      <c r="D116" t="s">
        <v>752</v>
      </c>
      <c r="E116" s="32">
        <v>50.011111111111113</v>
      </c>
      <c r="F116" s="32">
        <v>4.2910464341257502</v>
      </c>
      <c r="G116" s="32">
        <v>3.7463341479671186</v>
      </c>
      <c r="H116" s="32">
        <v>0.72406131970673193</v>
      </c>
      <c r="I116" s="32">
        <v>0.36519662297267275</v>
      </c>
      <c r="J116" s="32">
        <v>214.60000000000002</v>
      </c>
      <c r="K116" s="32">
        <v>187.35833333333335</v>
      </c>
      <c r="L116" s="32">
        <v>36.211111111111116</v>
      </c>
      <c r="M116" s="32">
        <v>18.263888888888889</v>
      </c>
      <c r="N116" s="32">
        <v>9.3111111111111118</v>
      </c>
      <c r="O116" s="32">
        <v>8.6361111111111111</v>
      </c>
      <c r="P116" s="32">
        <v>50.611111111111114</v>
      </c>
      <c r="Q116" s="32">
        <v>41.31666666666667</v>
      </c>
      <c r="R116" s="32">
        <v>9.2944444444444443</v>
      </c>
      <c r="S116" s="32">
        <v>127.77777777777779</v>
      </c>
      <c r="T116" s="32">
        <v>59.394444444444446</v>
      </c>
      <c r="U116" s="32">
        <v>0</v>
      </c>
      <c r="V116" s="32">
        <v>68.38333333333334</v>
      </c>
      <c r="W116" s="32">
        <v>0</v>
      </c>
      <c r="X116" s="32">
        <v>0</v>
      </c>
      <c r="Y116" s="32">
        <v>0</v>
      </c>
      <c r="Z116" s="32">
        <v>0</v>
      </c>
      <c r="AA116" s="32">
        <v>0</v>
      </c>
      <c r="AB116" s="32">
        <v>0</v>
      </c>
      <c r="AC116" s="32">
        <v>0</v>
      </c>
      <c r="AD116" s="32">
        <v>0</v>
      </c>
      <c r="AE116" s="32">
        <v>0</v>
      </c>
      <c r="AF116" t="s">
        <v>126</v>
      </c>
      <c r="AG116">
        <v>7</v>
      </c>
      <c r="AH116"/>
    </row>
    <row r="117" spans="1:34" x14ac:dyDescent="0.25">
      <c r="A117" t="s">
        <v>845</v>
      </c>
      <c r="B117" t="s">
        <v>310</v>
      </c>
      <c r="C117" t="s">
        <v>604</v>
      </c>
      <c r="D117" t="s">
        <v>766</v>
      </c>
      <c r="E117" s="32">
        <v>35.522222222222226</v>
      </c>
      <c r="F117" s="32">
        <v>3.5143009071004077</v>
      </c>
      <c r="G117" s="32">
        <v>3.3823866124491717</v>
      </c>
      <c r="H117" s="32">
        <v>0.53369721614013155</v>
      </c>
      <c r="I117" s="32">
        <v>0.40178292148889599</v>
      </c>
      <c r="J117" s="32">
        <v>124.83577777777782</v>
      </c>
      <c r="K117" s="32">
        <v>120.14988888888892</v>
      </c>
      <c r="L117" s="32">
        <v>18.958111111111119</v>
      </c>
      <c r="M117" s="32">
        <v>14.272222222222229</v>
      </c>
      <c r="N117" s="32">
        <v>7.7777777777777779E-2</v>
      </c>
      <c r="O117" s="32">
        <v>4.6081111111111124</v>
      </c>
      <c r="P117" s="32">
        <v>17.496999999999996</v>
      </c>
      <c r="Q117" s="32">
        <v>17.496999999999996</v>
      </c>
      <c r="R117" s="32">
        <v>0</v>
      </c>
      <c r="S117" s="32">
        <v>88.380666666666698</v>
      </c>
      <c r="T117" s="32">
        <v>80.963888888888917</v>
      </c>
      <c r="U117" s="32">
        <v>0</v>
      </c>
      <c r="V117" s="32">
        <v>7.4167777777777779</v>
      </c>
      <c r="W117" s="32">
        <v>0</v>
      </c>
      <c r="X117" s="32">
        <v>0</v>
      </c>
      <c r="Y117" s="32">
        <v>0</v>
      </c>
      <c r="Z117" s="32">
        <v>0</v>
      </c>
      <c r="AA117" s="32">
        <v>0</v>
      </c>
      <c r="AB117" s="32">
        <v>0</v>
      </c>
      <c r="AC117" s="32">
        <v>0</v>
      </c>
      <c r="AD117" s="32">
        <v>0</v>
      </c>
      <c r="AE117" s="32">
        <v>0</v>
      </c>
      <c r="AF117" t="s">
        <v>44</v>
      </c>
      <c r="AG117">
        <v>7</v>
      </c>
      <c r="AH117"/>
    </row>
    <row r="118" spans="1:34" x14ac:dyDescent="0.25">
      <c r="A118" t="s">
        <v>845</v>
      </c>
      <c r="B118" t="s">
        <v>358</v>
      </c>
      <c r="C118" t="s">
        <v>626</v>
      </c>
      <c r="D118" t="s">
        <v>714</v>
      </c>
      <c r="E118" s="32">
        <v>30.855555555555554</v>
      </c>
      <c r="F118" s="32">
        <v>2.836308966510622</v>
      </c>
      <c r="G118" s="32">
        <v>2.4919805545552749</v>
      </c>
      <c r="H118" s="32">
        <v>0.7449117752970833</v>
      </c>
      <c r="I118" s="32">
        <v>0.40058336334173572</v>
      </c>
      <c r="J118" s="32">
        <v>87.515888888888853</v>
      </c>
      <c r="K118" s="32">
        <v>76.891444444444417</v>
      </c>
      <c r="L118" s="32">
        <v>22.984666666666669</v>
      </c>
      <c r="M118" s="32">
        <v>12.360222222222223</v>
      </c>
      <c r="N118" s="32">
        <v>4.9355555555555561</v>
      </c>
      <c r="O118" s="32">
        <v>5.6888888888888891</v>
      </c>
      <c r="P118" s="32">
        <v>24.045888888888875</v>
      </c>
      <c r="Q118" s="32">
        <v>24.045888888888875</v>
      </c>
      <c r="R118" s="32">
        <v>0</v>
      </c>
      <c r="S118" s="32">
        <v>40.485333333333323</v>
      </c>
      <c r="T118" s="32">
        <v>39.954777777777764</v>
      </c>
      <c r="U118" s="32">
        <v>0</v>
      </c>
      <c r="V118" s="32">
        <v>0.53055555555555556</v>
      </c>
      <c r="W118" s="32">
        <v>0</v>
      </c>
      <c r="X118" s="32">
        <v>0</v>
      </c>
      <c r="Y118" s="32">
        <v>0</v>
      </c>
      <c r="Z118" s="32">
        <v>0</v>
      </c>
      <c r="AA118" s="32">
        <v>0</v>
      </c>
      <c r="AB118" s="32">
        <v>0</v>
      </c>
      <c r="AC118" s="32">
        <v>0</v>
      </c>
      <c r="AD118" s="32">
        <v>0</v>
      </c>
      <c r="AE118" s="32">
        <v>0</v>
      </c>
      <c r="AF118" t="s">
        <v>93</v>
      </c>
      <c r="AG118">
        <v>7</v>
      </c>
      <c r="AH118"/>
    </row>
    <row r="119" spans="1:34" x14ac:dyDescent="0.25">
      <c r="A119" t="s">
        <v>845</v>
      </c>
      <c r="B119" t="s">
        <v>391</v>
      </c>
      <c r="C119" t="s">
        <v>563</v>
      </c>
      <c r="D119" t="s">
        <v>758</v>
      </c>
      <c r="E119" s="32">
        <v>35.211111111111109</v>
      </c>
      <c r="F119" s="32">
        <v>3.6245250867781631</v>
      </c>
      <c r="G119" s="32">
        <v>3.4034648153991793</v>
      </c>
      <c r="H119" s="32">
        <v>0.48673714105396026</v>
      </c>
      <c r="I119" s="32">
        <v>0.26567686967497639</v>
      </c>
      <c r="J119" s="32">
        <v>127.62355555555554</v>
      </c>
      <c r="K119" s="32">
        <v>119.83977777777775</v>
      </c>
      <c r="L119" s="32">
        <v>17.138555555555556</v>
      </c>
      <c r="M119" s="32">
        <v>9.3547777777777785</v>
      </c>
      <c r="N119" s="32">
        <v>2.0948888888888884</v>
      </c>
      <c r="O119" s="32">
        <v>5.6888888888888891</v>
      </c>
      <c r="P119" s="32">
        <v>35.924555555555557</v>
      </c>
      <c r="Q119" s="32">
        <v>35.924555555555557</v>
      </c>
      <c r="R119" s="32">
        <v>0</v>
      </c>
      <c r="S119" s="32">
        <v>74.560444444444428</v>
      </c>
      <c r="T119" s="32">
        <v>71.027888888888882</v>
      </c>
      <c r="U119" s="32">
        <v>0.41</v>
      </c>
      <c r="V119" s="32">
        <v>3.1225555555555551</v>
      </c>
      <c r="W119" s="32">
        <v>0</v>
      </c>
      <c r="X119" s="32">
        <v>0</v>
      </c>
      <c r="Y119" s="32">
        <v>0</v>
      </c>
      <c r="Z119" s="32">
        <v>0</v>
      </c>
      <c r="AA119" s="32">
        <v>0</v>
      </c>
      <c r="AB119" s="32">
        <v>0</v>
      </c>
      <c r="AC119" s="32">
        <v>0</v>
      </c>
      <c r="AD119" s="32">
        <v>0</v>
      </c>
      <c r="AE119" s="32">
        <v>0</v>
      </c>
      <c r="AF119" t="s">
        <v>127</v>
      </c>
      <c r="AG119">
        <v>7</v>
      </c>
      <c r="AH119"/>
    </row>
    <row r="120" spans="1:34" x14ac:dyDescent="0.25">
      <c r="A120" t="s">
        <v>845</v>
      </c>
      <c r="B120" t="s">
        <v>360</v>
      </c>
      <c r="C120" t="s">
        <v>627</v>
      </c>
      <c r="D120" t="s">
        <v>774</v>
      </c>
      <c r="E120" s="32">
        <v>24.833333333333332</v>
      </c>
      <c r="F120" s="32">
        <v>2.2771498881431778</v>
      </c>
      <c r="G120" s="32">
        <v>1.979091722595079</v>
      </c>
      <c r="H120" s="32">
        <v>0.70698434004474275</v>
      </c>
      <c r="I120" s="32">
        <v>0.40892617449664442</v>
      </c>
      <c r="J120" s="32">
        <v>56.549222222222241</v>
      </c>
      <c r="K120" s="32">
        <v>49.14744444444446</v>
      </c>
      <c r="L120" s="32">
        <v>17.556777777777778</v>
      </c>
      <c r="M120" s="32">
        <v>10.155000000000003</v>
      </c>
      <c r="N120" s="32">
        <v>6.0684444444444425</v>
      </c>
      <c r="O120" s="32">
        <v>1.3333333333333333</v>
      </c>
      <c r="P120" s="32">
        <v>3.0011111111111113</v>
      </c>
      <c r="Q120" s="32">
        <v>3.0011111111111113</v>
      </c>
      <c r="R120" s="32">
        <v>0</v>
      </c>
      <c r="S120" s="32">
        <v>35.991333333333344</v>
      </c>
      <c r="T120" s="32">
        <v>26.142333333333347</v>
      </c>
      <c r="U120" s="32">
        <v>0</v>
      </c>
      <c r="V120" s="32">
        <v>9.8490000000000002</v>
      </c>
      <c r="W120" s="32">
        <v>1.516777777777778</v>
      </c>
      <c r="X120" s="32">
        <v>0</v>
      </c>
      <c r="Y120" s="32">
        <v>0</v>
      </c>
      <c r="Z120" s="32">
        <v>0</v>
      </c>
      <c r="AA120" s="32">
        <v>1.4706666666666668</v>
      </c>
      <c r="AB120" s="32">
        <v>0</v>
      </c>
      <c r="AC120" s="32">
        <v>4.6111111111111117E-2</v>
      </c>
      <c r="AD120" s="32">
        <v>0</v>
      </c>
      <c r="AE120" s="32">
        <v>0</v>
      </c>
      <c r="AF120" t="s">
        <v>95</v>
      </c>
      <c r="AG120">
        <v>7</v>
      </c>
      <c r="AH120"/>
    </row>
    <row r="121" spans="1:34" x14ac:dyDescent="0.25">
      <c r="A121" t="s">
        <v>845</v>
      </c>
      <c r="B121" t="s">
        <v>347</v>
      </c>
      <c r="C121" t="s">
        <v>574</v>
      </c>
      <c r="D121" t="s">
        <v>734</v>
      </c>
      <c r="E121" s="32">
        <v>35.266666666666666</v>
      </c>
      <c r="F121" s="32">
        <v>3.5024354127284183</v>
      </c>
      <c r="G121" s="32">
        <v>3.2174795211090106</v>
      </c>
      <c r="H121" s="32">
        <v>0.67941713925645852</v>
      </c>
      <c r="I121" s="32">
        <v>0.39446124763705087</v>
      </c>
      <c r="J121" s="32">
        <v>123.51922222222221</v>
      </c>
      <c r="K121" s="32">
        <v>113.46977777777776</v>
      </c>
      <c r="L121" s="32">
        <v>23.960777777777771</v>
      </c>
      <c r="M121" s="32">
        <v>13.911333333333328</v>
      </c>
      <c r="N121" s="32">
        <v>4.8049999999999988</v>
      </c>
      <c r="O121" s="32">
        <v>5.2444444444444445</v>
      </c>
      <c r="P121" s="32">
        <v>24.091111111111108</v>
      </c>
      <c r="Q121" s="32">
        <v>24.091111111111108</v>
      </c>
      <c r="R121" s="32">
        <v>0</v>
      </c>
      <c r="S121" s="32">
        <v>75.467333333333329</v>
      </c>
      <c r="T121" s="32">
        <v>52.184888888888885</v>
      </c>
      <c r="U121" s="32">
        <v>7.6388888888888902</v>
      </c>
      <c r="V121" s="32">
        <v>15.643555555555551</v>
      </c>
      <c r="W121" s="32">
        <v>0.26700000000000002</v>
      </c>
      <c r="X121" s="32">
        <v>0</v>
      </c>
      <c r="Y121" s="32">
        <v>0</v>
      </c>
      <c r="Z121" s="32">
        <v>0</v>
      </c>
      <c r="AA121" s="32">
        <v>0</v>
      </c>
      <c r="AB121" s="32">
        <v>0</v>
      </c>
      <c r="AC121" s="32">
        <v>0.26700000000000002</v>
      </c>
      <c r="AD121" s="32">
        <v>0</v>
      </c>
      <c r="AE121" s="32">
        <v>0</v>
      </c>
      <c r="AF121" t="s">
        <v>82</v>
      </c>
      <c r="AG121">
        <v>7</v>
      </c>
      <c r="AH121"/>
    </row>
    <row r="122" spans="1:34" x14ac:dyDescent="0.25">
      <c r="A122" t="s">
        <v>845</v>
      </c>
      <c r="B122" t="s">
        <v>262</v>
      </c>
      <c r="C122" t="s">
        <v>641</v>
      </c>
      <c r="D122" t="s">
        <v>720</v>
      </c>
      <c r="E122" s="32">
        <v>60.155555555555559</v>
      </c>
      <c r="F122" s="32">
        <v>3.3584170668636864</v>
      </c>
      <c r="G122" s="32">
        <v>3.1432342076098996</v>
      </c>
      <c r="H122" s="32">
        <v>0.35721647580347249</v>
      </c>
      <c r="I122" s="32">
        <v>0.14203361654968599</v>
      </c>
      <c r="J122" s="32">
        <v>202.02744444444443</v>
      </c>
      <c r="K122" s="32">
        <v>189.08299999999997</v>
      </c>
      <c r="L122" s="32">
        <v>21.488555555555557</v>
      </c>
      <c r="M122" s="32">
        <v>8.5441111111111105</v>
      </c>
      <c r="N122" s="32">
        <v>7.5222222222222221</v>
      </c>
      <c r="O122" s="32">
        <v>5.4222222222222225</v>
      </c>
      <c r="P122" s="32">
        <v>37.159111111111102</v>
      </c>
      <c r="Q122" s="32">
        <v>37.159111111111102</v>
      </c>
      <c r="R122" s="32">
        <v>0</v>
      </c>
      <c r="S122" s="32">
        <v>143.37977777777778</v>
      </c>
      <c r="T122" s="32">
        <v>60.741444444444447</v>
      </c>
      <c r="U122" s="32">
        <v>2.9361111111111109</v>
      </c>
      <c r="V122" s="32">
        <v>79.702222222222218</v>
      </c>
      <c r="W122" s="32">
        <v>0</v>
      </c>
      <c r="X122" s="32">
        <v>0</v>
      </c>
      <c r="Y122" s="32">
        <v>0</v>
      </c>
      <c r="Z122" s="32">
        <v>0</v>
      </c>
      <c r="AA122" s="32">
        <v>0</v>
      </c>
      <c r="AB122" s="32">
        <v>0</v>
      </c>
      <c r="AC122" s="32">
        <v>0</v>
      </c>
      <c r="AD122" s="32">
        <v>0</v>
      </c>
      <c r="AE122" s="32">
        <v>0</v>
      </c>
      <c r="AF122" t="s">
        <v>134</v>
      </c>
      <c r="AG122">
        <v>7</v>
      </c>
      <c r="AH122"/>
    </row>
    <row r="123" spans="1:34" x14ac:dyDescent="0.25">
      <c r="A123" t="s">
        <v>845</v>
      </c>
      <c r="B123" t="s">
        <v>363</v>
      </c>
      <c r="C123" t="s">
        <v>559</v>
      </c>
      <c r="D123" t="s">
        <v>709</v>
      </c>
      <c r="E123" s="32">
        <v>41.56666666666667</v>
      </c>
      <c r="F123" s="32">
        <v>3.1915637530072165</v>
      </c>
      <c r="G123" s="32">
        <v>3.0513605987703816</v>
      </c>
      <c r="H123" s="32">
        <v>0.54332264100507888</v>
      </c>
      <c r="I123" s="32">
        <v>0.41127238706228281</v>
      </c>
      <c r="J123" s="32">
        <v>132.66266666666664</v>
      </c>
      <c r="K123" s="32">
        <v>126.83488888888887</v>
      </c>
      <c r="L123" s="32">
        <v>22.584111111111113</v>
      </c>
      <c r="M123" s="32">
        <v>17.095222222222223</v>
      </c>
      <c r="N123" s="32">
        <v>0</v>
      </c>
      <c r="O123" s="32">
        <v>5.4888888888888889</v>
      </c>
      <c r="P123" s="32">
        <v>23.712777777777774</v>
      </c>
      <c r="Q123" s="32">
        <v>23.373888888888885</v>
      </c>
      <c r="R123" s="32">
        <v>0.33888888888888891</v>
      </c>
      <c r="S123" s="32">
        <v>86.365777777777765</v>
      </c>
      <c r="T123" s="32">
        <v>58.592333333333315</v>
      </c>
      <c r="U123" s="32">
        <v>0</v>
      </c>
      <c r="V123" s="32">
        <v>27.773444444444447</v>
      </c>
      <c r="W123" s="32">
        <v>14.423222222222222</v>
      </c>
      <c r="X123" s="32">
        <v>8.611111111111111E-2</v>
      </c>
      <c r="Y123" s="32">
        <v>0</v>
      </c>
      <c r="Z123" s="32">
        <v>0</v>
      </c>
      <c r="AA123" s="32">
        <v>4.4008888888888889</v>
      </c>
      <c r="AB123" s="32">
        <v>0</v>
      </c>
      <c r="AC123" s="32">
        <v>9.8889999999999993</v>
      </c>
      <c r="AD123" s="32">
        <v>0</v>
      </c>
      <c r="AE123" s="32">
        <v>4.7222222222222221E-2</v>
      </c>
      <c r="AF123" t="s">
        <v>98</v>
      </c>
      <c r="AG123">
        <v>7</v>
      </c>
      <c r="AH123"/>
    </row>
    <row r="124" spans="1:34" x14ac:dyDescent="0.25">
      <c r="A124" t="s">
        <v>845</v>
      </c>
      <c r="B124" t="s">
        <v>288</v>
      </c>
      <c r="C124" t="s">
        <v>592</v>
      </c>
      <c r="D124" t="s">
        <v>748</v>
      </c>
      <c r="E124" s="32">
        <v>56.1</v>
      </c>
      <c r="F124" s="32">
        <v>3.0495741731035855</v>
      </c>
      <c r="G124" s="32">
        <v>2.7908991879580118</v>
      </c>
      <c r="H124" s="32">
        <v>0.30992275698158056</v>
      </c>
      <c r="I124" s="32">
        <v>5.1247771836007129E-2</v>
      </c>
      <c r="J124" s="32">
        <v>171.08111111111114</v>
      </c>
      <c r="K124" s="32">
        <v>156.56944444444446</v>
      </c>
      <c r="L124" s="32">
        <v>17.38666666666667</v>
      </c>
      <c r="M124" s="32">
        <v>2.875</v>
      </c>
      <c r="N124" s="32">
        <v>10.066333333333338</v>
      </c>
      <c r="O124" s="32">
        <v>4.445333333333334</v>
      </c>
      <c r="P124" s="32">
        <v>40.289333333333332</v>
      </c>
      <c r="Q124" s="32">
        <v>40.289333333333332</v>
      </c>
      <c r="R124" s="32">
        <v>0</v>
      </c>
      <c r="S124" s="32">
        <v>113.40511111111114</v>
      </c>
      <c r="T124" s="32">
        <v>80.261666666666699</v>
      </c>
      <c r="U124" s="32">
        <v>0</v>
      </c>
      <c r="V124" s="32">
        <v>33.143444444444441</v>
      </c>
      <c r="W124" s="32">
        <v>45.795111111111126</v>
      </c>
      <c r="X124" s="32">
        <v>2.875</v>
      </c>
      <c r="Y124" s="32">
        <v>0</v>
      </c>
      <c r="Z124" s="32">
        <v>0</v>
      </c>
      <c r="AA124" s="32">
        <v>0.82944444444444454</v>
      </c>
      <c r="AB124" s="32">
        <v>0</v>
      </c>
      <c r="AC124" s="32">
        <v>42.090666666666678</v>
      </c>
      <c r="AD124" s="32">
        <v>0</v>
      </c>
      <c r="AE124" s="32">
        <v>0</v>
      </c>
      <c r="AF124" t="s">
        <v>22</v>
      </c>
      <c r="AG124">
        <v>7</v>
      </c>
      <c r="AH124"/>
    </row>
    <row r="125" spans="1:34" x14ac:dyDescent="0.25">
      <c r="A125" t="s">
        <v>845</v>
      </c>
      <c r="B125" t="s">
        <v>332</v>
      </c>
      <c r="C125" t="s">
        <v>614</v>
      </c>
      <c r="D125" t="s">
        <v>773</v>
      </c>
      <c r="E125" s="32">
        <v>31.555555555555557</v>
      </c>
      <c r="F125" s="32">
        <v>3.0510739436619714</v>
      </c>
      <c r="G125" s="32">
        <v>2.7475070422535208</v>
      </c>
      <c r="H125" s="32">
        <v>0.54923239436619709</v>
      </c>
      <c r="I125" s="32">
        <v>0.24566549295774645</v>
      </c>
      <c r="J125" s="32">
        <v>96.278333333333322</v>
      </c>
      <c r="K125" s="32">
        <v>86.699111111111108</v>
      </c>
      <c r="L125" s="32">
        <v>17.33133333333333</v>
      </c>
      <c r="M125" s="32">
        <v>7.7521111111111107</v>
      </c>
      <c r="N125" s="32">
        <v>4.0365555555555543</v>
      </c>
      <c r="O125" s="32">
        <v>5.5426666666666664</v>
      </c>
      <c r="P125" s="32">
        <v>23.02611111111111</v>
      </c>
      <c r="Q125" s="32">
        <v>23.02611111111111</v>
      </c>
      <c r="R125" s="32">
        <v>0</v>
      </c>
      <c r="S125" s="32">
        <v>55.920888888888889</v>
      </c>
      <c r="T125" s="32">
        <v>41.736555555555562</v>
      </c>
      <c r="U125" s="32">
        <v>0</v>
      </c>
      <c r="V125" s="32">
        <v>14.184333333333328</v>
      </c>
      <c r="W125" s="32">
        <v>29.79366666666667</v>
      </c>
      <c r="X125" s="32">
        <v>2.317333333333333</v>
      </c>
      <c r="Y125" s="32">
        <v>0</v>
      </c>
      <c r="Z125" s="32">
        <v>0</v>
      </c>
      <c r="AA125" s="32">
        <v>12.236888888888894</v>
      </c>
      <c r="AB125" s="32">
        <v>0</v>
      </c>
      <c r="AC125" s="32">
        <v>15.239444444444445</v>
      </c>
      <c r="AD125" s="32">
        <v>0</v>
      </c>
      <c r="AE125" s="32">
        <v>0</v>
      </c>
      <c r="AF125" t="s">
        <v>67</v>
      </c>
      <c r="AG125">
        <v>7</v>
      </c>
      <c r="AH125"/>
    </row>
    <row r="126" spans="1:34" x14ac:dyDescent="0.25">
      <c r="A126" t="s">
        <v>845</v>
      </c>
      <c r="B126" t="s">
        <v>365</v>
      </c>
      <c r="C126" t="s">
        <v>613</v>
      </c>
      <c r="D126" t="s">
        <v>710</v>
      </c>
      <c r="E126" s="32">
        <v>50.577777777777776</v>
      </c>
      <c r="F126" s="32">
        <v>4.022010105448155</v>
      </c>
      <c r="G126" s="32">
        <v>3.9095320738137094</v>
      </c>
      <c r="H126" s="32">
        <v>0.67362917398945554</v>
      </c>
      <c r="I126" s="32">
        <v>0.56115114235500918</v>
      </c>
      <c r="J126" s="32">
        <v>203.42433333333335</v>
      </c>
      <c r="K126" s="32">
        <v>197.73544444444448</v>
      </c>
      <c r="L126" s="32">
        <v>34.070666666666682</v>
      </c>
      <c r="M126" s="32">
        <v>28.381777777777796</v>
      </c>
      <c r="N126" s="32">
        <v>0</v>
      </c>
      <c r="O126" s="32">
        <v>5.6888888888888891</v>
      </c>
      <c r="P126" s="32">
        <v>32.107111111111109</v>
      </c>
      <c r="Q126" s="32">
        <v>32.107111111111109</v>
      </c>
      <c r="R126" s="32">
        <v>0</v>
      </c>
      <c r="S126" s="32">
        <v>137.24655555555557</v>
      </c>
      <c r="T126" s="32">
        <v>122.55388888888891</v>
      </c>
      <c r="U126" s="32">
        <v>0.31366666666666665</v>
      </c>
      <c r="V126" s="32">
        <v>14.378999999999996</v>
      </c>
      <c r="W126" s="32">
        <v>48.003666666666668</v>
      </c>
      <c r="X126" s="32">
        <v>0</v>
      </c>
      <c r="Y126" s="32">
        <v>0</v>
      </c>
      <c r="Z126" s="32">
        <v>0</v>
      </c>
      <c r="AA126" s="32">
        <v>0.5481111111111111</v>
      </c>
      <c r="AB126" s="32">
        <v>0</v>
      </c>
      <c r="AC126" s="32">
        <v>47.455555555555556</v>
      </c>
      <c r="AD126" s="32">
        <v>0</v>
      </c>
      <c r="AE126" s="32">
        <v>0</v>
      </c>
      <c r="AF126" t="s">
        <v>100</v>
      </c>
      <c r="AG126">
        <v>7</v>
      </c>
      <c r="AH126"/>
    </row>
    <row r="127" spans="1:34" x14ac:dyDescent="0.25">
      <c r="A127" t="s">
        <v>845</v>
      </c>
      <c r="B127" t="s">
        <v>284</v>
      </c>
      <c r="C127" t="s">
        <v>591</v>
      </c>
      <c r="D127" t="s">
        <v>712</v>
      </c>
      <c r="E127" s="32">
        <v>46.56666666666667</v>
      </c>
      <c r="F127" s="32">
        <v>4.2651395848246247</v>
      </c>
      <c r="G127" s="32">
        <v>4.0459436888570757</v>
      </c>
      <c r="H127" s="32">
        <v>0.73034359341445965</v>
      </c>
      <c r="I127" s="32">
        <v>0.51114769744691002</v>
      </c>
      <c r="J127" s="32">
        <v>198.61333333333337</v>
      </c>
      <c r="K127" s="32">
        <v>188.40611111111116</v>
      </c>
      <c r="L127" s="32">
        <v>34.009666666666675</v>
      </c>
      <c r="M127" s="32">
        <v>23.802444444444447</v>
      </c>
      <c r="N127" s="32">
        <v>10.207222222222228</v>
      </c>
      <c r="O127" s="32">
        <v>0</v>
      </c>
      <c r="P127" s="32">
        <v>35.459222222222223</v>
      </c>
      <c r="Q127" s="32">
        <v>35.459222222222223</v>
      </c>
      <c r="R127" s="32">
        <v>0</v>
      </c>
      <c r="S127" s="32">
        <v>129.1444444444445</v>
      </c>
      <c r="T127" s="32">
        <v>119.97733333333339</v>
      </c>
      <c r="U127" s="32">
        <v>0</v>
      </c>
      <c r="V127" s="32">
        <v>9.1671111111111081</v>
      </c>
      <c r="W127" s="32">
        <v>20.261333333333326</v>
      </c>
      <c r="X127" s="32">
        <v>0</v>
      </c>
      <c r="Y127" s="32">
        <v>0</v>
      </c>
      <c r="Z127" s="32">
        <v>0</v>
      </c>
      <c r="AA127" s="32">
        <v>11.343444444444442</v>
      </c>
      <c r="AB127" s="32">
        <v>0</v>
      </c>
      <c r="AC127" s="32">
        <v>0</v>
      </c>
      <c r="AD127" s="32">
        <v>0</v>
      </c>
      <c r="AE127" s="32">
        <v>8.9178888888888856</v>
      </c>
      <c r="AF127" t="s">
        <v>18</v>
      </c>
      <c r="AG127">
        <v>7</v>
      </c>
      <c r="AH127"/>
    </row>
    <row r="128" spans="1:34" x14ac:dyDescent="0.25">
      <c r="A128" t="s">
        <v>845</v>
      </c>
      <c r="B128" t="s">
        <v>268</v>
      </c>
      <c r="C128" t="s">
        <v>583</v>
      </c>
      <c r="D128" t="s">
        <v>721</v>
      </c>
      <c r="E128" s="32">
        <v>187.04444444444445</v>
      </c>
      <c r="F128" s="32">
        <v>4.5219199239634067</v>
      </c>
      <c r="G128" s="32">
        <v>4.2261138172745634</v>
      </c>
      <c r="H128" s="32">
        <v>1.0448437685636214</v>
      </c>
      <c r="I128" s="32">
        <v>0.74903766187477727</v>
      </c>
      <c r="J128" s="32">
        <v>845.8</v>
      </c>
      <c r="K128" s="32">
        <v>790.47111111111121</v>
      </c>
      <c r="L128" s="32">
        <v>195.43222222222224</v>
      </c>
      <c r="M128" s="32">
        <v>140.10333333333335</v>
      </c>
      <c r="N128" s="32">
        <v>50.084444444444458</v>
      </c>
      <c r="O128" s="32">
        <v>5.2444444444444445</v>
      </c>
      <c r="P128" s="32">
        <v>99.662222222222269</v>
      </c>
      <c r="Q128" s="32">
        <v>99.662222222222269</v>
      </c>
      <c r="R128" s="32">
        <v>0</v>
      </c>
      <c r="S128" s="32">
        <v>550.70555555555552</v>
      </c>
      <c r="T128" s="32">
        <v>448.55111111111108</v>
      </c>
      <c r="U128" s="32">
        <v>0</v>
      </c>
      <c r="V128" s="32">
        <v>102.15444444444444</v>
      </c>
      <c r="W128" s="32">
        <v>57.93333333333333</v>
      </c>
      <c r="X128" s="32">
        <v>7.381111111111113</v>
      </c>
      <c r="Y128" s="32">
        <v>0</v>
      </c>
      <c r="Z128" s="32">
        <v>0</v>
      </c>
      <c r="AA128" s="32">
        <v>3.6588888888888889</v>
      </c>
      <c r="AB128" s="32">
        <v>0</v>
      </c>
      <c r="AC128" s="32">
        <v>42.662222222222219</v>
      </c>
      <c r="AD128" s="32">
        <v>0</v>
      </c>
      <c r="AE128" s="32">
        <v>4.2311111111111126</v>
      </c>
      <c r="AF128" t="s">
        <v>2</v>
      </c>
      <c r="AG128">
        <v>7</v>
      </c>
      <c r="AH128"/>
    </row>
    <row r="129" spans="1:34" x14ac:dyDescent="0.25">
      <c r="A129" t="s">
        <v>845</v>
      </c>
      <c r="B129" t="s">
        <v>313</v>
      </c>
      <c r="C129" t="s">
        <v>533</v>
      </c>
      <c r="D129" t="s">
        <v>725</v>
      </c>
      <c r="E129" s="32">
        <v>81.388888888888886</v>
      </c>
      <c r="F129" s="32">
        <v>3.3924232081911265</v>
      </c>
      <c r="G129" s="32">
        <v>3.2588737201365188</v>
      </c>
      <c r="H129" s="32">
        <v>0.83061433447098976</v>
      </c>
      <c r="I129" s="32">
        <v>0.69706484641638233</v>
      </c>
      <c r="J129" s="32">
        <v>276.10555555555555</v>
      </c>
      <c r="K129" s="32">
        <v>265.23611111111109</v>
      </c>
      <c r="L129" s="32">
        <v>67.602777777777774</v>
      </c>
      <c r="M129" s="32">
        <v>56.733333333333334</v>
      </c>
      <c r="N129" s="32">
        <v>5.7138888888888886</v>
      </c>
      <c r="O129" s="32">
        <v>5.1555555555555559</v>
      </c>
      <c r="P129" s="32">
        <v>24.625</v>
      </c>
      <c r="Q129" s="32">
        <v>24.625</v>
      </c>
      <c r="R129" s="32">
        <v>0</v>
      </c>
      <c r="S129" s="32">
        <v>183.87777777777779</v>
      </c>
      <c r="T129" s="32">
        <v>21.463888888888889</v>
      </c>
      <c r="U129" s="32">
        <v>0</v>
      </c>
      <c r="V129" s="32">
        <v>162.41388888888889</v>
      </c>
      <c r="W129" s="32">
        <v>2.4472222222222224</v>
      </c>
      <c r="X129" s="32">
        <v>1.4166666666666667</v>
      </c>
      <c r="Y129" s="32">
        <v>0</v>
      </c>
      <c r="Z129" s="32">
        <v>0</v>
      </c>
      <c r="AA129" s="32">
        <v>0.77500000000000002</v>
      </c>
      <c r="AB129" s="32">
        <v>0</v>
      </c>
      <c r="AC129" s="32">
        <v>0</v>
      </c>
      <c r="AD129" s="32">
        <v>0</v>
      </c>
      <c r="AE129" s="32">
        <v>0.25555555555555554</v>
      </c>
      <c r="AF129" t="s">
        <v>47</v>
      </c>
      <c r="AG129">
        <v>7</v>
      </c>
      <c r="AH129"/>
    </row>
    <row r="130" spans="1:34" x14ac:dyDescent="0.25">
      <c r="A130" t="s">
        <v>845</v>
      </c>
      <c r="B130" t="s">
        <v>269</v>
      </c>
      <c r="C130" t="s">
        <v>549</v>
      </c>
      <c r="D130" t="s">
        <v>757</v>
      </c>
      <c r="E130" s="32">
        <v>18.844444444444445</v>
      </c>
      <c r="F130" s="32">
        <v>5.3079952830188679</v>
      </c>
      <c r="G130" s="32">
        <v>4.7889740566037737</v>
      </c>
      <c r="H130" s="32">
        <v>1.4665978773584905</v>
      </c>
      <c r="I130" s="32">
        <v>0.9876709905660378</v>
      </c>
      <c r="J130" s="32">
        <v>100.02622222222223</v>
      </c>
      <c r="K130" s="32">
        <v>90.245555555555569</v>
      </c>
      <c r="L130" s="32">
        <v>27.637222222222221</v>
      </c>
      <c r="M130" s="32">
        <v>18.612111111111112</v>
      </c>
      <c r="N130" s="32">
        <v>3.869555555555555</v>
      </c>
      <c r="O130" s="32">
        <v>5.1555555555555559</v>
      </c>
      <c r="P130" s="32">
        <v>1.85</v>
      </c>
      <c r="Q130" s="32">
        <v>1.0944444444444446</v>
      </c>
      <c r="R130" s="32">
        <v>0.75555555555555554</v>
      </c>
      <c r="S130" s="32">
        <v>70.539000000000001</v>
      </c>
      <c r="T130" s="32">
        <v>19.227666666666668</v>
      </c>
      <c r="U130" s="32">
        <v>0</v>
      </c>
      <c r="V130" s="32">
        <v>51.311333333333337</v>
      </c>
      <c r="W130" s="32">
        <v>1.4666666666666668</v>
      </c>
      <c r="X130" s="32">
        <v>0</v>
      </c>
      <c r="Y130" s="32">
        <v>0</v>
      </c>
      <c r="Z130" s="32">
        <v>0</v>
      </c>
      <c r="AA130" s="32">
        <v>0</v>
      </c>
      <c r="AB130" s="32">
        <v>0.75555555555555554</v>
      </c>
      <c r="AC130" s="32">
        <v>0.71111111111111114</v>
      </c>
      <c r="AD130" s="32">
        <v>0</v>
      </c>
      <c r="AE130" s="32">
        <v>0</v>
      </c>
      <c r="AF130" t="s">
        <v>3</v>
      </c>
      <c r="AG130">
        <v>7</v>
      </c>
      <c r="AH130"/>
    </row>
    <row r="131" spans="1:34" x14ac:dyDescent="0.25">
      <c r="A131" t="s">
        <v>845</v>
      </c>
      <c r="B131" t="s">
        <v>395</v>
      </c>
      <c r="C131" t="s">
        <v>542</v>
      </c>
      <c r="D131" t="s">
        <v>782</v>
      </c>
      <c r="E131" s="32">
        <v>26.633333333333333</v>
      </c>
      <c r="F131" s="32">
        <v>3.3453692115143929</v>
      </c>
      <c r="G131" s="32">
        <v>3.0140091781393408</v>
      </c>
      <c r="H131" s="32">
        <v>0.70871088861076337</v>
      </c>
      <c r="I131" s="32">
        <v>0.37735085523571116</v>
      </c>
      <c r="J131" s="32">
        <v>89.098333333333329</v>
      </c>
      <c r="K131" s="32">
        <v>80.273111111111106</v>
      </c>
      <c r="L131" s="32">
        <v>18.87533333333333</v>
      </c>
      <c r="M131" s="32">
        <v>10.050111111111107</v>
      </c>
      <c r="N131" s="32">
        <v>3.2481111111111107</v>
      </c>
      <c r="O131" s="32">
        <v>5.5771111111111109</v>
      </c>
      <c r="P131" s="32">
        <v>11.626777777777777</v>
      </c>
      <c r="Q131" s="32">
        <v>11.626777777777777</v>
      </c>
      <c r="R131" s="32">
        <v>0</v>
      </c>
      <c r="S131" s="32">
        <v>58.596222222222224</v>
      </c>
      <c r="T131" s="32">
        <v>27.179777777777776</v>
      </c>
      <c r="U131" s="32">
        <v>1.351777777777778</v>
      </c>
      <c r="V131" s="32">
        <v>30.064666666666675</v>
      </c>
      <c r="W131" s="32">
        <v>0</v>
      </c>
      <c r="X131" s="32">
        <v>0</v>
      </c>
      <c r="Y131" s="32">
        <v>0</v>
      </c>
      <c r="Z131" s="32">
        <v>0</v>
      </c>
      <c r="AA131" s="32">
        <v>0</v>
      </c>
      <c r="AB131" s="32">
        <v>0</v>
      </c>
      <c r="AC131" s="32">
        <v>0</v>
      </c>
      <c r="AD131" s="32">
        <v>0</v>
      </c>
      <c r="AE131" s="32">
        <v>0</v>
      </c>
      <c r="AF131" t="s">
        <v>131</v>
      </c>
      <c r="AG131">
        <v>7</v>
      </c>
      <c r="AH131"/>
    </row>
    <row r="132" spans="1:34" x14ac:dyDescent="0.25">
      <c r="A132" t="s">
        <v>845</v>
      </c>
      <c r="B132" t="s">
        <v>353</v>
      </c>
      <c r="C132" t="s">
        <v>624</v>
      </c>
      <c r="D132" t="s">
        <v>778</v>
      </c>
      <c r="E132" s="32">
        <v>23.1</v>
      </c>
      <c r="F132" s="32">
        <v>3.2406012506012507</v>
      </c>
      <c r="G132" s="32">
        <v>3.2406012506012507</v>
      </c>
      <c r="H132" s="32">
        <v>0.5984848484848484</v>
      </c>
      <c r="I132" s="32">
        <v>0.5984848484848484</v>
      </c>
      <c r="J132" s="32">
        <v>74.857888888888894</v>
      </c>
      <c r="K132" s="32">
        <v>74.857888888888894</v>
      </c>
      <c r="L132" s="32">
        <v>13.824999999999999</v>
      </c>
      <c r="M132" s="32">
        <v>13.824999999999999</v>
      </c>
      <c r="N132" s="32">
        <v>0</v>
      </c>
      <c r="O132" s="32">
        <v>0</v>
      </c>
      <c r="P132" s="32">
        <v>13.149222222222216</v>
      </c>
      <c r="Q132" s="32">
        <v>13.149222222222216</v>
      </c>
      <c r="R132" s="32">
        <v>0</v>
      </c>
      <c r="S132" s="32">
        <v>47.883666666666684</v>
      </c>
      <c r="T132" s="32">
        <v>39.460222222222235</v>
      </c>
      <c r="U132" s="32">
        <v>5.8798888888888907</v>
      </c>
      <c r="V132" s="32">
        <v>2.5435555555555558</v>
      </c>
      <c r="W132" s="32">
        <v>5.0424444444444445</v>
      </c>
      <c r="X132" s="32">
        <v>1.525222222222222</v>
      </c>
      <c r="Y132" s="32">
        <v>0</v>
      </c>
      <c r="Z132" s="32">
        <v>0</v>
      </c>
      <c r="AA132" s="32">
        <v>0</v>
      </c>
      <c r="AB132" s="32">
        <v>0</v>
      </c>
      <c r="AC132" s="32">
        <v>3.5172222222222222</v>
      </c>
      <c r="AD132" s="32">
        <v>0</v>
      </c>
      <c r="AE132" s="32">
        <v>0</v>
      </c>
      <c r="AF132" t="s">
        <v>88</v>
      </c>
      <c r="AG132">
        <v>7</v>
      </c>
      <c r="AH132"/>
    </row>
    <row r="133" spans="1:34" x14ac:dyDescent="0.25">
      <c r="A133" t="s">
        <v>845</v>
      </c>
      <c r="B133" t="s">
        <v>368</v>
      </c>
      <c r="C133" t="s">
        <v>556</v>
      </c>
      <c r="D133" t="s">
        <v>779</v>
      </c>
      <c r="E133" s="32">
        <v>32.266666666666666</v>
      </c>
      <c r="F133" s="32">
        <v>3.8871384297520666</v>
      </c>
      <c r="G133" s="32">
        <v>3.6591769972451798</v>
      </c>
      <c r="H133" s="32">
        <v>0.60115358126721763</v>
      </c>
      <c r="I133" s="32">
        <v>0.37319214876033058</v>
      </c>
      <c r="J133" s="32">
        <v>125.42500000000001</v>
      </c>
      <c r="K133" s="32">
        <v>118.06944444444446</v>
      </c>
      <c r="L133" s="32">
        <v>19.397222222222222</v>
      </c>
      <c r="M133" s="32">
        <v>12.041666666666666</v>
      </c>
      <c r="N133" s="32">
        <v>3.0305555555555554</v>
      </c>
      <c r="O133" s="32">
        <v>4.3250000000000002</v>
      </c>
      <c r="P133" s="32">
        <v>25.074999999999999</v>
      </c>
      <c r="Q133" s="32">
        <v>25.074999999999999</v>
      </c>
      <c r="R133" s="32">
        <v>0</v>
      </c>
      <c r="S133" s="32">
        <v>80.952777777777783</v>
      </c>
      <c r="T133" s="32">
        <v>20.672222222222221</v>
      </c>
      <c r="U133" s="32">
        <v>0</v>
      </c>
      <c r="V133" s="32">
        <v>60.280555555555559</v>
      </c>
      <c r="W133" s="32">
        <v>3.5</v>
      </c>
      <c r="X133" s="32">
        <v>0.13333333333333333</v>
      </c>
      <c r="Y133" s="32">
        <v>0</v>
      </c>
      <c r="Z133" s="32">
        <v>0</v>
      </c>
      <c r="AA133" s="32">
        <v>0.83888888888888891</v>
      </c>
      <c r="AB133" s="32">
        <v>0</v>
      </c>
      <c r="AC133" s="32">
        <v>1.5805555555555555</v>
      </c>
      <c r="AD133" s="32">
        <v>0</v>
      </c>
      <c r="AE133" s="32">
        <v>0.94722222222222219</v>
      </c>
      <c r="AF133" t="s">
        <v>103</v>
      </c>
      <c r="AG133">
        <v>7</v>
      </c>
      <c r="AH133"/>
    </row>
    <row r="134" spans="1:34" x14ac:dyDescent="0.25">
      <c r="A134" t="s">
        <v>845</v>
      </c>
      <c r="B134" t="s">
        <v>270</v>
      </c>
      <c r="C134" t="s">
        <v>549</v>
      </c>
      <c r="D134" t="s">
        <v>757</v>
      </c>
      <c r="E134" s="32">
        <v>99.3</v>
      </c>
      <c r="F134" s="32">
        <v>3.5131252098019474</v>
      </c>
      <c r="G134" s="32">
        <v>3.2950542687702811</v>
      </c>
      <c r="H134" s="32">
        <v>0.72970795568982905</v>
      </c>
      <c r="I134" s="32">
        <v>0.51163701465816303</v>
      </c>
      <c r="J134" s="32">
        <v>348.85333333333335</v>
      </c>
      <c r="K134" s="32">
        <v>327.19888888888892</v>
      </c>
      <c r="L134" s="32">
        <v>72.460000000000022</v>
      </c>
      <c r="M134" s="32">
        <v>50.805555555555586</v>
      </c>
      <c r="N134" s="32">
        <v>16.232222222222219</v>
      </c>
      <c r="O134" s="32">
        <v>5.4222222222222225</v>
      </c>
      <c r="P134" s="32">
        <v>58.706666666666642</v>
      </c>
      <c r="Q134" s="32">
        <v>58.706666666666642</v>
      </c>
      <c r="R134" s="32">
        <v>0</v>
      </c>
      <c r="S134" s="32">
        <v>217.6866666666667</v>
      </c>
      <c r="T134" s="32">
        <v>160.96111111111114</v>
      </c>
      <c r="U134" s="32">
        <v>0</v>
      </c>
      <c r="V134" s="32">
        <v>56.725555555555559</v>
      </c>
      <c r="W134" s="32">
        <v>38.611111111111093</v>
      </c>
      <c r="X134" s="32">
        <v>5.4455555555555568</v>
      </c>
      <c r="Y134" s="32">
        <v>0</v>
      </c>
      <c r="Z134" s="32">
        <v>0</v>
      </c>
      <c r="AA134" s="32">
        <v>17.966666666666651</v>
      </c>
      <c r="AB134" s="32">
        <v>0</v>
      </c>
      <c r="AC134" s="32">
        <v>12.207777777777773</v>
      </c>
      <c r="AD134" s="32">
        <v>0</v>
      </c>
      <c r="AE134" s="32">
        <v>2.9911111111111115</v>
      </c>
      <c r="AF134" t="s">
        <v>4</v>
      </c>
      <c r="AG134">
        <v>7</v>
      </c>
      <c r="AH134"/>
    </row>
    <row r="135" spans="1:34" x14ac:dyDescent="0.25">
      <c r="A135" t="s">
        <v>845</v>
      </c>
      <c r="B135" t="s">
        <v>295</v>
      </c>
      <c r="C135" t="s">
        <v>544</v>
      </c>
      <c r="D135" t="s">
        <v>753</v>
      </c>
      <c r="E135" s="32">
        <v>74.844444444444449</v>
      </c>
      <c r="F135" s="32">
        <v>4.084458135391924</v>
      </c>
      <c r="G135" s="32">
        <v>3.8305611638954868</v>
      </c>
      <c r="H135" s="32">
        <v>0.56861045130641308</v>
      </c>
      <c r="I135" s="32">
        <v>0.31471347980997616</v>
      </c>
      <c r="J135" s="32">
        <v>305.69900000000001</v>
      </c>
      <c r="K135" s="32">
        <v>286.69622222222222</v>
      </c>
      <c r="L135" s="32">
        <v>42.557333333333318</v>
      </c>
      <c r="M135" s="32">
        <v>23.554555555555549</v>
      </c>
      <c r="N135" s="32">
        <v>15.245111111111106</v>
      </c>
      <c r="O135" s="32">
        <v>3.757666666666668</v>
      </c>
      <c r="P135" s="32">
        <v>54.042666666666676</v>
      </c>
      <c r="Q135" s="32">
        <v>54.042666666666676</v>
      </c>
      <c r="R135" s="32">
        <v>0</v>
      </c>
      <c r="S135" s="32">
        <v>209.09899999999999</v>
      </c>
      <c r="T135" s="32">
        <v>115.62688888888887</v>
      </c>
      <c r="U135" s="32">
        <v>0</v>
      </c>
      <c r="V135" s="32">
        <v>93.472111111111133</v>
      </c>
      <c r="W135" s="32">
        <v>6.8293333333333335</v>
      </c>
      <c r="X135" s="32">
        <v>0</v>
      </c>
      <c r="Y135" s="32">
        <v>0</v>
      </c>
      <c r="Z135" s="32">
        <v>0</v>
      </c>
      <c r="AA135" s="32">
        <v>0</v>
      </c>
      <c r="AB135" s="32">
        <v>0</v>
      </c>
      <c r="AC135" s="32">
        <v>6.7376666666666667</v>
      </c>
      <c r="AD135" s="32">
        <v>0</v>
      </c>
      <c r="AE135" s="32">
        <v>9.166666666666666E-2</v>
      </c>
      <c r="AF135" t="s">
        <v>29</v>
      </c>
      <c r="AG135">
        <v>7</v>
      </c>
      <c r="AH135"/>
    </row>
    <row r="136" spans="1:34" x14ac:dyDescent="0.25">
      <c r="A136" t="s">
        <v>845</v>
      </c>
      <c r="B136" t="s">
        <v>296</v>
      </c>
      <c r="C136" t="s">
        <v>599</v>
      </c>
      <c r="D136" t="s">
        <v>755</v>
      </c>
      <c r="E136" s="32">
        <v>39.911111111111111</v>
      </c>
      <c r="F136" s="32">
        <v>4.0268262806236068</v>
      </c>
      <c r="G136" s="32">
        <v>3.7807321826280624</v>
      </c>
      <c r="H136" s="32">
        <v>0.60380011135857448</v>
      </c>
      <c r="I136" s="32">
        <v>0.35770601336302893</v>
      </c>
      <c r="J136" s="32">
        <v>160.71511111111107</v>
      </c>
      <c r="K136" s="32">
        <v>150.89322222222222</v>
      </c>
      <c r="L136" s="32">
        <v>24.098333333333329</v>
      </c>
      <c r="M136" s="32">
        <v>14.276444444444444</v>
      </c>
      <c r="N136" s="32">
        <v>8.4663333333333313</v>
      </c>
      <c r="O136" s="32">
        <v>1.3555555555555556</v>
      </c>
      <c r="P136" s="32">
        <v>35.861111111111107</v>
      </c>
      <c r="Q136" s="32">
        <v>35.861111111111107</v>
      </c>
      <c r="R136" s="32">
        <v>0</v>
      </c>
      <c r="S136" s="32">
        <v>100.75566666666666</v>
      </c>
      <c r="T136" s="32">
        <v>55.37466666666667</v>
      </c>
      <c r="U136" s="32">
        <v>0</v>
      </c>
      <c r="V136" s="32">
        <v>45.380999999999986</v>
      </c>
      <c r="W136" s="32">
        <v>3.7711111111111113</v>
      </c>
      <c r="X136" s="32">
        <v>0</v>
      </c>
      <c r="Y136" s="32">
        <v>0</v>
      </c>
      <c r="Z136" s="32">
        <v>0</v>
      </c>
      <c r="AA136" s="32">
        <v>0</v>
      </c>
      <c r="AB136" s="32">
        <v>0</v>
      </c>
      <c r="AC136" s="32">
        <v>3.7711111111111113</v>
      </c>
      <c r="AD136" s="32">
        <v>0</v>
      </c>
      <c r="AE136" s="32">
        <v>0</v>
      </c>
      <c r="AF136" t="s">
        <v>30</v>
      </c>
      <c r="AG136">
        <v>7</v>
      </c>
      <c r="AH136"/>
    </row>
    <row r="137" spans="1:34" x14ac:dyDescent="0.25">
      <c r="A137" t="s">
        <v>845</v>
      </c>
      <c r="B137" t="s">
        <v>304</v>
      </c>
      <c r="C137" t="s">
        <v>595</v>
      </c>
      <c r="D137" t="s">
        <v>723</v>
      </c>
      <c r="E137" s="32">
        <v>57.43333333333333</v>
      </c>
      <c r="F137" s="32">
        <v>3.8363745405300831</v>
      </c>
      <c r="G137" s="32">
        <v>3.6284581156896887</v>
      </c>
      <c r="H137" s="32">
        <v>0.22253433933062491</v>
      </c>
      <c r="I137" s="32">
        <v>1.461791449023022E-2</v>
      </c>
      <c r="J137" s="32">
        <v>220.33577777777776</v>
      </c>
      <c r="K137" s="32">
        <v>208.39444444444445</v>
      </c>
      <c r="L137" s="32">
        <v>12.780888888888891</v>
      </c>
      <c r="M137" s="32">
        <v>0.83955555555555561</v>
      </c>
      <c r="N137" s="32">
        <v>11.373000000000001</v>
      </c>
      <c r="O137" s="32">
        <v>0.56833333333333336</v>
      </c>
      <c r="P137" s="32">
        <v>51.476222222222205</v>
      </c>
      <c r="Q137" s="32">
        <v>51.476222222222205</v>
      </c>
      <c r="R137" s="32">
        <v>0</v>
      </c>
      <c r="S137" s="32">
        <v>156.07866666666666</v>
      </c>
      <c r="T137" s="32">
        <v>59.28166666666668</v>
      </c>
      <c r="U137" s="32">
        <v>0</v>
      </c>
      <c r="V137" s="32">
        <v>96.796999999999997</v>
      </c>
      <c r="W137" s="32">
        <v>12.290555555555555</v>
      </c>
      <c r="X137" s="32">
        <v>0</v>
      </c>
      <c r="Y137" s="32">
        <v>0.18888888888888888</v>
      </c>
      <c r="Z137" s="32">
        <v>0</v>
      </c>
      <c r="AA137" s="32">
        <v>2.6055555555555556</v>
      </c>
      <c r="AB137" s="32">
        <v>0</v>
      </c>
      <c r="AC137" s="32">
        <v>3.3828888888888886</v>
      </c>
      <c r="AD137" s="32">
        <v>0</v>
      </c>
      <c r="AE137" s="32">
        <v>6.1132222222222214</v>
      </c>
      <c r="AF137" t="s">
        <v>38</v>
      </c>
      <c r="AG137">
        <v>7</v>
      </c>
      <c r="AH137"/>
    </row>
    <row r="138" spans="1:34" x14ac:dyDescent="0.25">
      <c r="A138" t="s">
        <v>845</v>
      </c>
      <c r="B138" t="s">
        <v>385</v>
      </c>
      <c r="C138" t="s">
        <v>583</v>
      </c>
      <c r="D138" t="s">
        <v>721</v>
      </c>
      <c r="E138" s="32">
        <v>60.755555555555553</v>
      </c>
      <c r="F138" s="32">
        <v>3.2706291148500366</v>
      </c>
      <c r="G138" s="32">
        <v>3.062874908558888</v>
      </c>
      <c r="H138" s="32">
        <v>0.59555596196049709</v>
      </c>
      <c r="I138" s="32">
        <v>0.38780175566934855</v>
      </c>
      <c r="J138" s="32">
        <v>198.70888888888888</v>
      </c>
      <c r="K138" s="32">
        <v>186.08666666666664</v>
      </c>
      <c r="L138" s="32">
        <v>36.183333333333309</v>
      </c>
      <c r="M138" s="32">
        <v>23.561111111111085</v>
      </c>
      <c r="N138" s="32">
        <v>8</v>
      </c>
      <c r="O138" s="32">
        <v>4.6222222222222218</v>
      </c>
      <c r="P138" s="32">
        <v>23.559999999999992</v>
      </c>
      <c r="Q138" s="32">
        <v>23.559999999999992</v>
      </c>
      <c r="R138" s="32">
        <v>0</v>
      </c>
      <c r="S138" s="32">
        <v>138.96555555555557</v>
      </c>
      <c r="T138" s="32">
        <v>98.961111111111137</v>
      </c>
      <c r="U138" s="32">
        <v>0</v>
      </c>
      <c r="V138" s="32">
        <v>40.004444444444431</v>
      </c>
      <c r="W138" s="32">
        <v>0</v>
      </c>
      <c r="X138" s="32">
        <v>0</v>
      </c>
      <c r="Y138" s="32">
        <v>0</v>
      </c>
      <c r="Z138" s="32">
        <v>0</v>
      </c>
      <c r="AA138" s="32">
        <v>0</v>
      </c>
      <c r="AB138" s="32">
        <v>0</v>
      </c>
      <c r="AC138" s="32">
        <v>0</v>
      </c>
      <c r="AD138" s="32">
        <v>0</v>
      </c>
      <c r="AE138" s="32">
        <v>0</v>
      </c>
      <c r="AF138" t="s">
        <v>120</v>
      </c>
      <c r="AG138">
        <v>7</v>
      </c>
      <c r="AH138"/>
    </row>
    <row r="139" spans="1:34" x14ac:dyDescent="0.25">
      <c r="A139" t="s">
        <v>845</v>
      </c>
      <c r="B139" t="s">
        <v>300</v>
      </c>
      <c r="C139" t="s">
        <v>583</v>
      </c>
      <c r="D139" t="s">
        <v>721</v>
      </c>
      <c r="E139" s="32">
        <v>76.7</v>
      </c>
      <c r="F139" s="32">
        <v>2.3350267999420544</v>
      </c>
      <c r="G139" s="32">
        <v>2.1168289149645085</v>
      </c>
      <c r="H139" s="32">
        <v>0.32916992611907869</v>
      </c>
      <c r="I139" s="32">
        <v>0.11097204114153268</v>
      </c>
      <c r="J139" s="32">
        <v>179.0965555555556</v>
      </c>
      <c r="K139" s="32">
        <v>162.36077777777783</v>
      </c>
      <c r="L139" s="32">
        <v>25.247333333333337</v>
      </c>
      <c r="M139" s="32">
        <v>8.5115555555555567</v>
      </c>
      <c r="N139" s="32">
        <v>10.588666666666668</v>
      </c>
      <c r="O139" s="32">
        <v>6.1471111111111112</v>
      </c>
      <c r="P139" s="32">
        <v>39.531111111111116</v>
      </c>
      <c r="Q139" s="32">
        <v>39.531111111111116</v>
      </c>
      <c r="R139" s="32">
        <v>0</v>
      </c>
      <c r="S139" s="32">
        <v>114.31811111111114</v>
      </c>
      <c r="T139" s="32">
        <v>73.384777777777813</v>
      </c>
      <c r="U139" s="32">
        <v>0</v>
      </c>
      <c r="V139" s="32">
        <v>40.93333333333333</v>
      </c>
      <c r="W139" s="32">
        <v>0.26111111111111113</v>
      </c>
      <c r="X139" s="32">
        <v>0</v>
      </c>
      <c r="Y139" s="32">
        <v>0</v>
      </c>
      <c r="Z139" s="32">
        <v>0</v>
      </c>
      <c r="AA139" s="32">
        <v>0.17777777777777778</v>
      </c>
      <c r="AB139" s="32">
        <v>0</v>
      </c>
      <c r="AC139" s="32">
        <v>8.3333333333333329E-2</v>
      </c>
      <c r="AD139" s="32">
        <v>0</v>
      </c>
      <c r="AE139" s="32">
        <v>0</v>
      </c>
      <c r="AF139" t="s">
        <v>34</v>
      </c>
      <c r="AG139">
        <v>7</v>
      </c>
      <c r="AH139"/>
    </row>
    <row r="140" spans="1:34" x14ac:dyDescent="0.25">
      <c r="A140" t="s">
        <v>845</v>
      </c>
      <c r="B140" t="s">
        <v>361</v>
      </c>
      <c r="C140" t="s">
        <v>579</v>
      </c>
      <c r="D140" t="s">
        <v>750</v>
      </c>
      <c r="E140" s="32">
        <v>37.033333333333331</v>
      </c>
      <c r="F140" s="32">
        <v>4.4971887188718878</v>
      </c>
      <c r="G140" s="32">
        <v>4.0424932493249326</v>
      </c>
      <c r="H140" s="32">
        <v>0.74512451245124522</v>
      </c>
      <c r="I140" s="32">
        <v>0.45979597959795981</v>
      </c>
      <c r="J140" s="32">
        <v>166.5458888888889</v>
      </c>
      <c r="K140" s="32">
        <v>149.70699999999999</v>
      </c>
      <c r="L140" s="32">
        <v>27.594444444444445</v>
      </c>
      <c r="M140" s="32">
        <v>17.027777777777779</v>
      </c>
      <c r="N140" s="32">
        <v>5.1027777777777779</v>
      </c>
      <c r="O140" s="32">
        <v>5.4638888888888886</v>
      </c>
      <c r="P140" s="32">
        <v>40.981999999999999</v>
      </c>
      <c r="Q140" s="32">
        <v>34.709777777777781</v>
      </c>
      <c r="R140" s="32">
        <v>6.2722222222222221</v>
      </c>
      <c r="S140" s="32">
        <v>97.969444444444434</v>
      </c>
      <c r="T140" s="32">
        <v>59.383333333333333</v>
      </c>
      <c r="U140" s="32">
        <v>0</v>
      </c>
      <c r="V140" s="32">
        <v>38.586111111111109</v>
      </c>
      <c r="W140" s="32">
        <v>0</v>
      </c>
      <c r="X140" s="32">
        <v>0</v>
      </c>
      <c r="Y140" s="32">
        <v>0</v>
      </c>
      <c r="Z140" s="32">
        <v>0</v>
      </c>
      <c r="AA140" s="32">
        <v>0</v>
      </c>
      <c r="AB140" s="32">
        <v>0</v>
      </c>
      <c r="AC140" s="32">
        <v>0</v>
      </c>
      <c r="AD140" s="32">
        <v>0</v>
      </c>
      <c r="AE140" s="32">
        <v>0</v>
      </c>
      <c r="AF140" t="s">
        <v>96</v>
      </c>
      <c r="AG140">
        <v>7</v>
      </c>
      <c r="AH140"/>
    </row>
    <row r="141" spans="1:34" x14ac:dyDescent="0.25">
      <c r="A141" t="s">
        <v>845</v>
      </c>
      <c r="B141" t="s">
        <v>308</v>
      </c>
      <c r="C141" t="s">
        <v>584</v>
      </c>
      <c r="D141" t="s">
        <v>758</v>
      </c>
      <c r="E141" s="32">
        <v>54.788888888888891</v>
      </c>
      <c r="F141" s="32">
        <v>2.9214256743054148</v>
      </c>
      <c r="G141" s="32">
        <v>2.7102697221658887</v>
      </c>
      <c r="H141" s="32">
        <v>0.23219022510646919</v>
      </c>
      <c r="I141" s="32">
        <v>0.11961062664773872</v>
      </c>
      <c r="J141" s="32">
        <v>160.06166666666667</v>
      </c>
      <c r="K141" s="32">
        <v>148.49266666666665</v>
      </c>
      <c r="L141" s="32">
        <v>12.72144444444444</v>
      </c>
      <c r="M141" s="32">
        <v>6.5533333333333292</v>
      </c>
      <c r="N141" s="32">
        <v>6.1681111111111111</v>
      </c>
      <c r="O141" s="32">
        <v>0</v>
      </c>
      <c r="P141" s="32">
        <v>28.847444444444452</v>
      </c>
      <c r="Q141" s="32">
        <v>23.446555555555562</v>
      </c>
      <c r="R141" s="32">
        <v>5.4008888888888897</v>
      </c>
      <c r="S141" s="32">
        <v>118.49277777777777</v>
      </c>
      <c r="T141" s="32">
        <v>103.76966666666667</v>
      </c>
      <c r="U141" s="32">
        <v>0</v>
      </c>
      <c r="V141" s="32">
        <v>14.723111111111107</v>
      </c>
      <c r="W141" s="32">
        <v>0.47722222222222227</v>
      </c>
      <c r="X141" s="32">
        <v>0</v>
      </c>
      <c r="Y141" s="32">
        <v>0</v>
      </c>
      <c r="Z141" s="32">
        <v>0</v>
      </c>
      <c r="AA141" s="32">
        <v>0.47722222222222227</v>
      </c>
      <c r="AB141" s="32">
        <v>0</v>
      </c>
      <c r="AC141" s="32">
        <v>0</v>
      </c>
      <c r="AD141" s="32">
        <v>0</v>
      </c>
      <c r="AE141" s="32">
        <v>0</v>
      </c>
      <c r="AF141" t="s">
        <v>42</v>
      </c>
      <c r="AG141">
        <v>7</v>
      </c>
      <c r="AH141"/>
    </row>
    <row r="142" spans="1:34" x14ac:dyDescent="0.25">
      <c r="A142" t="s">
        <v>845</v>
      </c>
      <c r="B142" t="s">
        <v>272</v>
      </c>
      <c r="C142" t="s">
        <v>584</v>
      </c>
      <c r="D142" t="s">
        <v>758</v>
      </c>
      <c r="E142" s="32">
        <v>32.288888888888891</v>
      </c>
      <c r="F142" s="32">
        <v>3.4733688919476933</v>
      </c>
      <c r="G142" s="32">
        <v>3.3454576737783883</v>
      </c>
      <c r="H142" s="32">
        <v>0.86698210598761116</v>
      </c>
      <c r="I142" s="32">
        <v>0.73907088781830632</v>
      </c>
      <c r="J142" s="32">
        <v>112.15122222222219</v>
      </c>
      <c r="K142" s="32">
        <v>108.02111111111108</v>
      </c>
      <c r="L142" s="32">
        <v>27.993888888888868</v>
      </c>
      <c r="M142" s="32">
        <v>23.863777777777759</v>
      </c>
      <c r="N142" s="32">
        <v>4.1301111111111108</v>
      </c>
      <c r="O142" s="32">
        <v>0</v>
      </c>
      <c r="P142" s="32">
        <v>24.028444444444439</v>
      </c>
      <c r="Q142" s="32">
        <v>24.028444444444439</v>
      </c>
      <c r="R142" s="32">
        <v>0</v>
      </c>
      <c r="S142" s="32">
        <v>60.128888888888881</v>
      </c>
      <c r="T142" s="32">
        <v>43.118333333333325</v>
      </c>
      <c r="U142" s="32">
        <v>1.1816666666666669</v>
      </c>
      <c r="V142" s="32">
        <v>15.828888888888887</v>
      </c>
      <c r="W142" s="32">
        <v>38.567666666666653</v>
      </c>
      <c r="X142" s="32">
        <v>6.6055555555555552</v>
      </c>
      <c r="Y142" s="32">
        <v>0</v>
      </c>
      <c r="Z142" s="32">
        <v>0</v>
      </c>
      <c r="AA142" s="32">
        <v>10.787222222222217</v>
      </c>
      <c r="AB142" s="32">
        <v>0</v>
      </c>
      <c r="AC142" s="32">
        <v>16.079666666666665</v>
      </c>
      <c r="AD142" s="32">
        <v>0</v>
      </c>
      <c r="AE142" s="32">
        <v>5.0952222222222225</v>
      </c>
      <c r="AF142" t="s">
        <v>6</v>
      </c>
      <c r="AG142">
        <v>7</v>
      </c>
      <c r="AH142"/>
    </row>
    <row r="143" spans="1:34" x14ac:dyDescent="0.25">
      <c r="A143" t="s">
        <v>845</v>
      </c>
      <c r="B143" t="s">
        <v>343</v>
      </c>
      <c r="C143" t="s">
        <v>583</v>
      </c>
      <c r="D143" t="s">
        <v>721</v>
      </c>
      <c r="E143" s="32">
        <v>64.022222222222226</v>
      </c>
      <c r="F143" s="32">
        <v>4.3783200277681358</v>
      </c>
      <c r="G143" s="32">
        <v>4.0205258590767086</v>
      </c>
      <c r="H143" s="32">
        <v>0.55089725789656363</v>
      </c>
      <c r="I143" s="32">
        <v>0.44156022214508844</v>
      </c>
      <c r="J143" s="32">
        <v>280.30977777777775</v>
      </c>
      <c r="K143" s="32">
        <v>257.40299999999996</v>
      </c>
      <c r="L143" s="32">
        <v>35.269666666666666</v>
      </c>
      <c r="M143" s="32">
        <v>28.269666666666662</v>
      </c>
      <c r="N143" s="32">
        <v>1.5666666666666667</v>
      </c>
      <c r="O143" s="32">
        <v>5.4333333333333336</v>
      </c>
      <c r="P143" s="32">
        <v>52.498999999999988</v>
      </c>
      <c r="Q143" s="32">
        <v>36.592222222222212</v>
      </c>
      <c r="R143" s="32">
        <v>15.906777777777775</v>
      </c>
      <c r="S143" s="32">
        <v>192.54111111111109</v>
      </c>
      <c r="T143" s="32">
        <v>169.87399999999997</v>
      </c>
      <c r="U143" s="32">
        <v>0</v>
      </c>
      <c r="V143" s="32">
        <v>22.667111111111112</v>
      </c>
      <c r="W143" s="32">
        <v>110.08055555555555</v>
      </c>
      <c r="X143" s="32">
        <v>1.1499999999999999</v>
      </c>
      <c r="Y143" s="32">
        <v>0</v>
      </c>
      <c r="Z143" s="32">
        <v>0</v>
      </c>
      <c r="AA143" s="32">
        <v>23.680555555555557</v>
      </c>
      <c r="AB143" s="32">
        <v>0</v>
      </c>
      <c r="AC143" s="32">
        <v>69.058333333333337</v>
      </c>
      <c r="AD143" s="32">
        <v>0</v>
      </c>
      <c r="AE143" s="32">
        <v>16.191666666666666</v>
      </c>
      <c r="AF143" t="s">
        <v>78</v>
      </c>
      <c r="AG143">
        <v>7</v>
      </c>
      <c r="AH143"/>
    </row>
    <row r="144" spans="1:34" x14ac:dyDescent="0.25">
      <c r="A144" t="s">
        <v>845</v>
      </c>
      <c r="B144" t="s">
        <v>403</v>
      </c>
      <c r="C144" t="s">
        <v>549</v>
      </c>
      <c r="D144" t="s">
        <v>757</v>
      </c>
      <c r="E144" s="32">
        <v>62.3</v>
      </c>
      <c r="F144" s="32">
        <v>4.7442036739789559</v>
      </c>
      <c r="G144" s="32">
        <v>4.1683163902265035</v>
      </c>
      <c r="H144" s="32">
        <v>1.5117264134118067</v>
      </c>
      <c r="I144" s="32">
        <v>0.93583912965935445</v>
      </c>
      <c r="J144" s="32">
        <v>295.56388888888893</v>
      </c>
      <c r="K144" s="32">
        <v>259.68611111111113</v>
      </c>
      <c r="L144" s="32">
        <v>94.180555555555557</v>
      </c>
      <c r="M144" s="32">
        <v>58.302777777777777</v>
      </c>
      <c r="N144" s="32">
        <v>29.597222222222221</v>
      </c>
      <c r="O144" s="32">
        <v>6.2805555555555559</v>
      </c>
      <c r="P144" s="32">
        <v>47.68888888888889</v>
      </c>
      <c r="Q144" s="32">
        <v>47.68888888888889</v>
      </c>
      <c r="R144" s="32">
        <v>0</v>
      </c>
      <c r="S144" s="32">
        <v>153.69444444444446</v>
      </c>
      <c r="T144" s="32">
        <v>137.01111111111112</v>
      </c>
      <c r="U144" s="32">
        <v>9.2916666666666661</v>
      </c>
      <c r="V144" s="32">
        <v>7.3916666666666666</v>
      </c>
      <c r="W144" s="32">
        <v>23.080555555555556</v>
      </c>
      <c r="X144" s="32">
        <v>0.3972222222222222</v>
      </c>
      <c r="Y144" s="32">
        <v>0</v>
      </c>
      <c r="Z144" s="32">
        <v>0</v>
      </c>
      <c r="AA144" s="32">
        <v>13.072222222222223</v>
      </c>
      <c r="AB144" s="32">
        <v>0</v>
      </c>
      <c r="AC144" s="32">
        <v>9.6111111111111107</v>
      </c>
      <c r="AD144" s="32">
        <v>0</v>
      </c>
      <c r="AE144" s="32">
        <v>0</v>
      </c>
      <c r="AF144" t="s">
        <v>141</v>
      </c>
      <c r="AG144">
        <v>7</v>
      </c>
      <c r="AH144"/>
    </row>
    <row r="145" spans="1:34" x14ac:dyDescent="0.25">
      <c r="A145" t="s">
        <v>845</v>
      </c>
      <c r="B145" t="s">
        <v>443</v>
      </c>
      <c r="C145" t="s">
        <v>655</v>
      </c>
      <c r="D145" t="s">
        <v>765</v>
      </c>
      <c r="E145" s="32">
        <v>31.166666666666668</v>
      </c>
      <c r="F145" s="32">
        <v>3.6560606060606058</v>
      </c>
      <c r="G145" s="32">
        <v>3.4654188948306595</v>
      </c>
      <c r="H145" s="32">
        <v>0.74527629233511583</v>
      </c>
      <c r="I145" s="32">
        <v>0.55463458110516928</v>
      </c>
      <c r="J145" s="32">
        <v>113.94722222222222</v>
      </c>
      <c r="K145" s="32">
        <v>108.00555555555556</v>
      </c>
      <c r="L145" s="32">
        <v>23.227777777777778</v>
      </c>
      <c r="M145" s="32">
        <v>17.286111111111111</v>
      </c>
      <c r="N145" s="32">
        <v>2.588888888888889</v>
      </c>
      <c r="O145" s="32">
        <v>3.3527777777777779</v>
      </c>
      <c r="P145" s="32">
        <v>15</v>
      </c>
      <c r="Q145" s="32">
        <v>15</v>
      </c>
      <c r="R145" s="32">
        <v>0</v>
      </c>
      <c r="S145" s="32">
        <v>75.719444444444449</v>
      </c>
      <c r="T145" s="32">
        <v>41.62777777777778</v>
      </c>
      <c r="U145" s="32">
        <v>0</v>
      </c>
      <c r="V145" s="32">
        <v>34.091666666666669</v>
      </c>
      <c r="W145" s="32">
        <v>11.436111111111112</v>
      </c>
      <c r="X145" s="32">
        <v>6.5333333333333332</v>
      </c>
      <c r="Y145" s="32">
        <v>0</v>
      </c>
      <c r="Z145" s="32">
        <v>0</v>
      </c>
      <c r="AA145" s="32">
        <v>0.13333333333333333</v>
      </c>
      <c r="AB145" s="32">
        <v>0</v>
      </c>
      <c r="AC145" s="32">
        <v>4.7694444444444448</v>
      </c>
      <c r="AD145" s="32">
        <v>0</v>
      </c>
      <c r="AE145" s="32">
        <v>0</v>
      </c>
      <c r="AF145" t="s">
        <v>181</v>
      </c>
      <c r="AG145">
        <v>7</v>
      </c>
      <c r="AH145"/>
    </row>
    <row r="146" spans="1:34" x14ac:dyDescent="0.25">
      <c r="A146" t="s">
        <v>845</v>
      </c>
      <c r="B146" t="s">
        <v>278</v>
      </c>
      <c r="C146" t="s">
        <v>587</v>
      </c>
      <c r="D146" t="s">
        <v>760</v>
      </c>
      <c r="E146" s="32">
        <v>38.777777777777779</v>
      </c>
      <c r="F146" s="32">
        <v>3.2851518624641822</v>
      </c>
      <c r="G146" s="32">
        <v>3.1048395415472765</v>
      </c>
      <c r="H146" s="32">
        <v>0.70058739255014324</v>
      </c>
      <c r="I146" s="32">
        <v>0.52027507163323783</v>
      </c>
      <c r="J146" s="32">
        <v>127.39088888888884</v>
      </c>
      <c r="K146" s="32">
        <v>120.39877777777772</v>
      </c>
      <c r="L146" s="32">
        <v>27.167222222222222</v>
      </c>
      <c r="M146" s="32">
        <v>20.175111111111111</v>
      </c>
      <c r="N146" s="32">
        <v>2.2865555555555557</v>
      </c>
      <c r="O146" s="32">
        <v>4.7055555555555557</v>
      </c>
      <c r="P146" s="32">
        <v>14.223222222222219</v>
      </c>
      <c r="Q146" s="32">
        <v>14.223222222222219</v>
      </c>
      <c r="R146" s="32">
        <v>0</v>
      </c>
      <c r="S146" s="32">
        <v>86.000444444444412</v>
      </c>
      <c r="T146" s="32">
        <v>55.26322222222219</v>
      </c>
      <c r="U146" s="32">
        <v>0</v>
      </c>
      <c r="V146" s="32">
        <v>30.737222222222215</v>
      </c>
      <c r="W146" s="32">
        <v>27.313111111111098</v>
      </c>
      <c r="X146" s="32">
        <v>0.25</v>
      </c>
      <c r="Y146" s="32">
        <v>0</v>
      </c>
      <c r="Z146" s="32">
        <v>0</v>
      </c>
      <c r="AA146" s="32">
        <v>0</v>
      </c>
      <c r="AB146" s="32">
        <v>0</v>
      </c>
      <c r="AC146" s="32">
        <v>26.249111111111098</v>
      </c>
      <c r="AD146" s="32">
        <v>0</v>
      </c>
      <c r="AE146" s="32">
        <v>0.81400000000000006</v>
      </c>
      <c r="AF146" t="s">
        <v>12</v>
      </c>
      <c r="AG146">
        <v>7</v>
      </c>
      <c r="AH146"/>
    </row>
    <row r="147" spans="1:34" x14ac:dyDescent="0.25">
      <c r="A147" t="s">
        <v>845</v>
      </c>
      <c r="B147" t="s">
        <v>356</v>
      </c>
      <c r="C147" t="s">
        <v>625</v>
      </c>
      <c r="D147" t="s">
        <v>714</v>
      </c>
      <c r="E147" s="32">
        <v>45.677777777777777</v>
      </c>
      <c r="F147" s="32">
        <v>3.476224762831428</v>
      </c>
      <c r="G147" s="32">
        <v>3.4499343225492578</v>
      </c>
      <c r="H147" s="32">
        <v>0.863952809535393</v>
      </c>
      <c r="I147" s="32">
        <v>0.83766236925322324</v>
      </c>
      <c r="J147" s="32">
        <v>158.78622222222222</v>
      </c>
      <c r="K147" s="32">
        <v>157.58533333333332</v>
      </c>
      <c r="L147" s="32">
        <v>39.463444444444448</v>
      </c>
      <c r="M147" s="32">
        <v>38.262555555555565</v>
      </c>
      <c r="N147" s="32">
        <v>0.22311111111111109</v>
      </c>
      <c r="O147" s="32">
        <v>0.97777777777777775</v>
      </c>
      <c r="P147" s="32">
        <v>4.312555555555555</v>
      </c>
      <c r="Q147" s="32">
        <v>4.312555555555555</v>
      </c>
      <c r="R147" s="32">
        <v>0</v>
      </c>
      <c r="S147" s="32">
        <v>115.01022222222221</v>
      </c>
      <c r="T147" s="32">
        <v>42.372222222222206</v>
      </c>
      <c r="U147" s="32">
        <v>0</v>
      </c>
      <c r="V147" s="32">
        <v>72.638000000000005</v>
      </c>
      <c r="W147" s="32">
        <v>6.4111111111111114</v>
      </c>
      <c r="X147" s="32">
        <v>0</v>
      </c>
      <c r="Y147" s="32">
        <v>0</v>
      </c>
      <c r="Z147" s="32">
        <v>0</v>
      </c>
      <c r="AA147" s="32">
        <v>0</v>
      </c>
      <c r="AB147" s="32">
        <v>0</v>
      </c>
      <c r="AC147" s="32">
        <v>6.4111111111111114</v>
      </c>
      <c r="AD147" s="32">
        <v>0</v>
      </c>
      <c r="AE147" s="32">
        <v>0</v>
      </c>
      <c r="AF147" t="s">
        <v>91</v>
      </c>
      <c r="AG147">
        <v>7</v>
      </c>
      <c r="AH147"/>
    </row>
    <row r="148" spans="1:34" x14ac:dyDescent="0.25">
      <c r="A148" t="s">
        <v>845</v>
      </c>
      <c r="B148" t="s">
        <v>344</v>
      </c>
      <c r="C148" t="s">
        <v>619</v>
      </c>
      <c r="D148" t="s">
        <v>754</v>
      </c>
      <c r="E148" s="32">
        <v>29.855555555555554</v>
      </c>
      <c r="F148" s="32">
        <v>3.4828879791589129</v>
      </c>
      <c r="G148" s="32">
        <v>3.3333829549683656</v>
      </c>
      <c r="H148" s="32">
        <v>0.77783029400818759</v>
      </c>
      <c r="I148" s="32">
        <v>0.62869743208038698</v>
      </c>
      <c r="J148" s="32">
        <v>103.98355555555554</v>
      </c>
      <c r="K148" s="32">
        <v>99.519999999999982</v>
      </c>
      <c r="L148" s="32">
        <v>23.222555555555555</v>
      </c>
      <c r="M148" s="32">
        <v>18.77011111111111</v>
      </c>
      <c r="N148" s="32">
        <v>4.4524444444444455</v>
      </c>
      <c r="O148" s="32">
        <v>0</v>
      </c>
      <c r="P148" s="32">
        <v>14.422777777777775</v>
      </c>
      <c r="Q148" s="32">
        <v>14.411666666666664</v>
      </c>
      <c r="R148" s="32">
        <v>1.1111111111111112E-2</v>
      </c>
      <c r="S148" s="32">
        <v>66.338222222222214</v>
      </c>
      <c r="T148" s="32">
        <v>44.333555555555556</v>
      </c>
      <c r="U148" s="32">
        <v>0</v>
      </c>
      <c r="V148" s="32">
        <v>22.004666666666655</v>
      </c>
      <c r="W148" s="32">
        <v>0.50266666666666671</v>
      </c>
      <c r="X148" s="32">
        <v>0.49155555555555558</v>
      </c>
      <c r="Y148" s="32">
        <v>0</v>
      </c>
      <c r="Z148" s="32">
        <v>0</v>
      </c>
      <c r="AA148" s="32">
        <v>0</v>
      </c>
      <c r="AB148" s="32">
        <v>1.1111111111111112E-2</v>
      </c>
      <c r="AC148" s="32">
        <v>0</v>
      </c>
      <c r="AD148" s="32">
        <v>0</v>
      </c>
      <c r="AE148" s="32">
        <v>0</v>
      </c>
      <c r="AF148" t="s">
        <v>79</v>
      </c>
      <c r="AG148">
        <v>7</v>
      </c>
      <c r="AH148"/>
    </row>
    <row r="149" spans="1:34" x14ac:dyDescent="0.25">
      <c r="A149" t="s">
        <v>845</v>
      </c>
      <c r="B149" t="s">
        <v>307</v>
      </c>
      <c r="C149" t="s">
        <v>528</v>
      </c>
      <c r="D149" t="s">
        <v>737</v>
      </c>
      <c r="E149" s="32">
        <v>55.766666666666666</v>
      </c>
      <c r="F149" s="32">
        <v>3.3998565451285123</v>
      </c>
      <c r="G149" s="32">
        <v>3.223604303646145</v>
      </c>
      <c r="H149" s="32">
        <v>0.46841402669854548</v>
      </c>
      <c r="I149" s="32">
        <v>0.29216178521617853</v>
      </c>
      <c r="J149" s="32">
        <v>189.5986666666667</v>
      </c>
      <c r="K149" s="32">
        <v>179.76966666666669</v>
      </c>
      <c r="L149" s="32">
        <v>26.121888888888886</v>
      </c>
      <c r="M149" s="32">
        <v>16.292888888888889</v>
      </c>
      <c r="N149" s="32">
        <v>4.851222222222221</v>
      </c>
      <c r="O149" s="32">
        <v>4.9777777777777779</v>
      </c>
      <c r="P149" s="32">
        <v>55.308333333333344</v>
      </c>
      <c r="Q149" s="32">
        <v>55.308333333333344</v>
      </c>
      <c r="R149" s="32">
        <v>0</v>
      </c>
      <c r="S149" s="32">
        <v>108.16844444444446</v>
      </c>
      <c r="T149" s="32">
        <v>92.673888888888911</v>
      </c>
      <c r="U149" s="32">
        <v>0</v>
      </c>
      <c r="V149" s="32">
        <v>15.494555555555555</v>
      </c>
      <c r="W149" s="32">
        <v>1.1464444444444446</v>
      </c>
      <c r="X149" s="32">
        <v>1.1464444444444446</v>
      </c>
      <c r="Y149" s="32">
        <v>0</v>
      </c>
      <c r="Z149" s="32">
        <v>0</v>
      </c>
      <c r="AA149" s="32">
        <v>0</v>
      </c>
      <c r="AB149" s="32">
        <v>0</v>
      </c>
      <c r="AC149" s="32">
        <v>0</v>
      </c>
      <c r="AD149" s="32">
        <v>0</v>
      </c>
      <c r="AE149" s="32">
        <v>0</v>
      </c>
      <c r="AF149" t="s">
        <v>41</v>
      </c>
      <c r="AG149">
        <v>7</v>
      </c>
      <c r="AH149"/>
    </row>
    <row r="150" spans="1:34" x14ac:dyDescent="0.25">
      <c r="A150" t="s">
        <v>845</v>
      </c>
      <c r="B150" t="s">
        <v>359</v>
      </c>
      <c r="C150" t="s">
        <v>607</v>
      </c>
      <c r="D150" t="s">
        <v>760</v>
      </c>
      <c r="E150" s="32">
        <v>64.099999999999994</v>
      </c>
      <c r="F150" s="32">
        <v>3.7306604264170575</v>
      </c>
      <c r="G150" s="32">
        <v>3.4840838966892016</v>
      </c>
      <c r="H150" s="32">
        <v>0.68735482752643473</v>
      </c>
      <c r="I150" s="32">
        <v>0.4407782977985788</v>
      </c>
      <c r="J150" s="32">
        <v>239.13533333333336</v>
      </c>
      <c r="K150" s="32">
        <v>223.32977777777779</v>
      </c>
      <c r="L150" s="32">
        <v>44.059444444444459</v>
      </c>
      <c r="M150" s="32">
        <v>28.253888888888898</v>
      </c>
      <c r="N150" s="32">
        <v>10.116666666666667</v>
      </c>
      <c r="O150" s="32">
        <v>5.6888888888888891</v>
      </c>
      <c r="P150" s="32">
        <v>111.91444444444446</v>
      </c>
      <c r="Q150" s="32">
        <v>111.91444444444446</v>
      </c>
      <c r="R150" s="32">
        <v>0</v>
      </c>
      <c r="S150" s="32">
        <v>83.161444444444456</v>
      </c>
      <c r="T150" s="32">
        <v>26.443222222222214</v>
      </c>
      <c r="U150" s="32">
        <v>0</v>
      </c>
      <c r="V150" s="32">
        <v>56.718222222222245</v>
      </c>
      <c r="W150" s="32">
        <v>0.35555555555555557</v>
      </c>
      <c r="X150" s="32">
        <v>0.35555555555555557</v>
      </c>
      <c r="Y150" s="32">
        <v>0</v>
      </c>
      <c r="Z150" s="32">
        <v>0</v>
      </c>
      <c r="AA150" s="32">
        <v>0</v>
      </c>
      <c r="AB150" s="32">
        <v>0</v>
      </c>
      <c r="AC150" s="32">
        <v>0</v>
      </c>
      <c r="AD150" s="32">
        <v>0</v>
      </c>
      <c r="AE150" s="32">
        <v>0</v>
      </c>
      <c r="AF150" t="s">
        <v>94</v>
      </c>
      <c r="AG150">
        <v>7</v>
      </c>
      <c r="AH150"/>
    </row>
    <row r="151" spans="1:34" x14ac:dyDescent="0.25">
      <c r="A151" t="s">
        <v>845</v>
      </c>
      <c r="B151" t="s">
        <v>334</v>
      </c>
      <c r="C151" t="s">
        <v>539</v>
      </c>
      <c r="D151" t="s">
        <v>727</v>
      </c>
      <c r="E151" s="32">
        <v>26.68888888888889</v>
      </c>
      <c r="F151" s="32">
        <v>3.2187052456286427</v>
      </c>
      <c r="G151" s="32">
        <v>2.9922564529558699</v>
      </c>
      <c r="H151" s="32">
        <v>0.62213572023313901</v>
      </c>
      <c r="I151" s="32">
        <v>0.39568692756036622</v>
      </c>
      <c r="J151" s="32">
        <v>85.903666666666666</v>
      </c>
      <c r="K151" s="32">
        <v>79.86</v>
      </c>
      <c r="L151" s="32">
        <v>16.604111111111109</v>
      </c>
      <c r="M151" s="32">
        <v>10.560444444444441</v>
      </c>
      <c r="N151" s="32">
        <v>1.4214444444444443</v>
      </c>
      <c r="O151" s="32">
        <v>4.6222222222222218</v>
      </c>
      <c r="P151" s="32">
        <v>16.878222222222213</v>
      </c>
      <c r="Q151" s="32">
        <v>16.878222222222213</v>
      </c>
      <c r="R151" s="32">
        <v>0</v>
      </c>
      <c r="S151" s="32">
        <v>52.42133333333333</v>
      </c>
      <c r="T151" s="32">
        <v>46.58</v>
      </c>
      <c r="U151" s="32">
        <v>0</v>
      </c>
      <c r="V151" s="32">
        <v>5.8413333333333339</v>
      </c>
      <c r="W151" s="32">
        <v>19.106666666666669</v>
      </c>
      <c r="X151" s="32">
        <v>4.7462222222222215</v>
      </c>
      <c r="Y151" s="32">
        <v>0</v>
      </c>
      <c r="Z151" s="32">
        <v>0</v>
      </c>
      <c r="AA151" s="32">
        <v>0</v>
      </c>
      <c r="AB151" s="32">
        <v>0</v>
      </c>
      <c r="AC151" s="32">
        <v>14.360444444444447</v>
      </c>
      <c r="AD151" s="32">
        <v>0</v>
      </c>
      <c r="AE151" s="32">
        <v>0</v>
      </c>
      <c r="AF151" t="s">
        <v>69</v>
      </c>
      <c r="AG151">
        <v>7</v>
      </c>
      <c r="AH151"/>
    </row>
    <row r="152" spans="1:34" x14ac:dyDescent="0.25">
      <c r="A152" t="s">
        <v>845</v>
      </c>
      <c r="B152" t="s">
        <v>348</v>
      </c>
      <c r="C152" t="s">
        <v>530</v>
      </c>
      <c r="D152" t="s">
        <v>744</v>
      </c>
      <c r="E152" s="32">
        <v>32.911111111111111</v>
      </c>
      <c r="F152" s="32">
        <v>3.6920492910195826</v>
      </c>
      <c r="G152" s="32">
        <v>3.3979675894665777</v>
      </c>
      <c r="H152" s="32">
        <v>0.70624240378122904</v>
      </c>
      <c r="I152" s="32">
        <v>0.41216070222822426</v>
      </c>
      <c r="J152" s="32">
        <v>121.50944444444448</v>
      </c>
      <c r="K152" s="32">
        <v>111.83088888888892</v>
      </c>
      <c r="L152" s="32">
        <v>23.243222222222226</v>
      </c>
      <c r="M152" s="32">
        <v>13.564666666666669</v>
      </c>
      <c r="N152" s="32">
        <v>3.745222222222222</v>
      </c>
      <c r="O152" s="32">
        <v>5.9333333333333336</v>
      </c>
      <c r="P152" s="32">
        <v>11.331444444444443</v>
      </c>
      <c r="Q152" s="32">
        <v>11.331444444444443</v>
      </c>
      <c r="R152" s="32">
        <v>0</v>
      </c>
      <c r="S152" s="32">
        <v>86.934777777777811</v>
      </c>
      <c r="T152" s="32">
        <v>47.724555555555568</v>
      </c>
      <c r="U152" s="32">
        <v>0</v>
      </c>
      <c r="V152" s="32">
        <v>39.210222222222235</v>
      </c>
      <c r="W152" s="32">
        <v>54.123222222222225</v>
      </c>
      <c r="X152" s="32">
        <v>11.830222222222222</v>
      </c>
      <c r="Y152" s="32">
        <v>0</v>
      </c>
      <c r="Z152" s="32">
        <v>5.9333333333333336</v>
      </c>
      <c r="AA152" s="32">
        <v>6.8861111111111111</v>
      </c>
      <c r="AB152" s="32">
        <v>0</v>
      </c>
      <c r="AC152" s="32">
        <v>16.649999999999999</v>
      </c>
      <c r="AD152" s="32">
        <v>0</v>
      </c>
      <c r="AE152" s="32">
        <v>12.823555555555554</v>
      </c>
      <c r="AF152" t="s">
        <v>83</v>
      </c>
      <c r="AG152">
        <v>7</v>
      </c>
      <c r="AH152"/>
    </row>
    <row r="153" spans="1:34" x14ac:dyDescent="0.25">
      <c r="A153" t="s">
        <v>845</v>
      </c>
      <c r="B153" t="s">
        <v>421</v>
      </c>
      <c r="C153" t="s">
        <v>595</v>
      </c>
      <c r="D153" t="s">
        <v>723</v>
      </c>
      <c r="E153" s="32">
        <v>45.955555555555556</v>
      </c>
      <c r="F153" s="32">
        <v>3.9078747582205025</v>
      </c>
      <c r="G153" s="32">
        <v>3.6545116054158604</v>
      </c>
      <c r="H153" s="32">
        <v>0.66198259187620878</v>
      </c>
      <c r="I153" s="32">
        <v>0.40861943907156661</v>
      </c>
      <c r="J153" s="32">
        <v>179.58855555555553</v>
      </c>
      <c r="K153" s="32">
        <v>167.94511111111109</v>
      </c>
      <c r="L153" s="32">
        <v>30.421777777777773</v>
      </c>
      <c r="M153" s="32">
        <v>18.778333333333329</v>
      </c>
      <c r="N153" s="32">
        <v>6.4878888888888895</v>
      </c>
      <c r="O153" s="32">
        <v>5.1555555555555559</v>
      </c>
      <c r="P153" s="32">
        <v>49.529555555555554</v>
      </c>
      <c r="Q153" s="32">
        <v>49.529555555555554</v>
      </c>
      <c r="R153" s="32">
        <v>0</v>
      </c>
      <c r="S153" s="32">
        <v>99.637222222222206</v>
      </c>
      <c r="T153" s="32">
        <v>49.806999999999981</v>
      </c>
      <c r="U153" s="32">
        <v>0</v>
      </c>
      <c r="V153" s="32">
        <v>49.830222222222226</v>
      </c>
      <c r="W153" s="32">
        <v>5.1644444444444444</v>
      </c>
      <c r="X153" s="32">
        <v>2.3736666666666668</v>
      </c>
      <c r="Y153" s="32">
        <v>0</v>
      </c>
      <c r="Z153" s="32">
        <v>0.62222222222222223</v>
      </c>
      <c r="AA153" s="32">
        <v>0.95299999999999996</v>
      </c>
      <c r="AB153" s="32">
        <v>0</v>
      </c>
      <c r="AC153" s="32">
        <v>1.0447777777777778</v>
      </c>
      <c r="AD153" s="32">
        <v>0</v>
      </c>
      <c r="AE153" s="32">
        <v>0.17077777777777778</v>
      </c>
      <c r="AF153" t="s">
        <v>159</v>
      </c>
      <c r="AG153">
        <v>7</v>
      </c>
      <c r="AH153"/>
    </row>
    <row r="154" spans="1:34" x14ac:dyDescent="0.25">
      <c r="A154" t="s">
        <v>845</v>
      </c>
      <c r="B154" t="s">
        <v>282</v>
      </c>
      <c r="C154" t="s">
        <v>575</v>
      </c>
      <c r="D154" t="s">
        <v>719</v>
      </c>
      <c r="E154" s="32">
        <v>58.6</v>
      </c>
      <c r="F154" s="32">
        <v>3.0540803943875621</v>
      </c>
      <c r="G154" s="32">
        <v>2.8002578687902928</v>
      </c>
      <c r="H154" s="32">
        <v>0.62436860068259381</v>
      </c>
      <c r="I154" s="32">
        <v>0.37054607508532422</v>
      </c>
      <c r="J154" s="32">
        <v>178.96911111111115</v>
      </c>
      <c r="K154" s="32">
        <v>164.09511111111115</v>
      </c>
      <c r="L154" s="32">
        <v>36.588000000000001</v>
      </c>
      <c r="M154" s="32">
        <v>21.713999999999999</v>
      </c>
      <c r="N154" s="32">
        <v>9.1851111111111106</v>
      </c>
      <c r="O154" s="32">
        <v>5.6888888888888891</v>
      </c>
      <c r="P154" s="32">
        <v>41.158000000000015</v>
      </c>
      <c r="Q154" s="32">
        <v>41.158000000000015</v>
      </c>
      <c r="R154" s="32">
        <v>0</v>
      </c>
      <c r="S154" s="32">
        <v>101.22311111111114</v>
      </c>
      <c r="T154" s="32">
        <v>61.456333333333362</v>
      </c>
      <c r="U154" s="32">
        <v>0</v>
      </c>
      <c r="V154" s="32">
        <v>39.766777777777783</v>
      </c>
      <c r="W154" s="32">
        <v>49.528666666666666</v>
      </c>
      <c r="X154" s="32">
        <v>0</v>
      </c>
      <c r="Y154" s="32">
        <v>0.13333333333333333</v>
      </c>
      <c r="Z154" s="32">
        <v>0</v>
      </c>
      <c r="AA154" s="32">
        <v>13.853888888888891</v>
      </c>
      <c r="AB154" s="32">
        <v>0</v>
      </c>
      <c r="AC154" s="32">
        <v>35.541444444444444</v>
      </c>
      <c r="AD154" s="32">
        <v>0</v>
      </c>
      <c r="AE154" s="32">
        <v>0</v>
      </c>
      <c r="AF154" t="s">
        <v>16</v>
      </c>
      <c r="AG154">
        <v>7</v>
      </c>
      <c r="AH154"/>
    </row>
    <row r="155" spans="1:34" x14ac:dyDescent="0.25">
      <c r="A155" t="s">
        <v>845</v>
      </c>
      <c r="B155" t="s">
        <v>301</v>
      </c>
      <c r="C155" t="s">
        <v>583</v>
      </c>
      <c r="D155" t="s">
        <v>721</v>
      </c>
      <c r="E155" s="32">
        <v>62.855555555555554</v>
      </c>
      <c r="F155" s="32">
        <v>2.6950433091744745</v>
      </c>
      <c r="G155" s="32">
        <v>2.5414672087678984</v>
      </c>
      <c r="H155" s="32">
        <v>0.62127983029874512</v>
      </c>
      <c r="I155" s="32">
        <v>0.46770372989216918</v>
      </c>
      <c r="J155" s="32">
        <v>169.39844444444446</v>
      </c>
      <c r="K155" s="32">
        <v>159.74533333333335</v>
      </c>
      <c r="L155" s="32">
        <v>39.050888888888899</v>
      </c>
      <c r="M155" s="32">
        <v>29.39777777777779</v>
      </c>
      <c r="N155" s="32">
        <v>3.9642222222222219</v>
      </c>
      <c r="O155" s="32">
        <v>5.6888888888888891</v>
      </c>
      <c r="P155" s="32">
        <v>49.927888888888901</v>
      </c>
      <c r="Q155" s="32">
        <v>49.927888888888901</v>
      </c>
      <c r="R155" s="32">
        <v>0</v>
      </c>
      <c r="S155" s="32">
        <v>80.419666666666657</v>
      </c>
      <c r="T155" s="32">
        <v>57.327333333333335</v>
      </c>
      <c r="U155" s="32">
        <v>0</v>
      </c>
      <c r="V155" s="32">
        <v>23.092333333333322</v>
      </c>
      <c r="W155" s="32">
        <v>0</v>
      </c>
      <c r="X155" s="32">
        <v>0</v>
      </c>
      <c r="Y155" s="32">
        <v>0</v>
      </c>
      <c r="Z155" s="32">
        <v>0</v>
      </c>
      <c r="AA155" s="32">
        <v>0</v>
      </c>
      <c r="AB155" s="32">
        <v>0</v>
      </c>
      <c r="AC155" s="32">
        <v>0</v>
      </c>
      <c r="AD155" s="32">
        <v>0</v>
      </c>
      <c r="AE155" s="32">
        <v>0</v>
      </c>
      <c r="AF155" t="s">
        <v>35</v>
      </c>
      <c r="AG155">
        <v>7</v>
      </c>
      <c r="AH155"/>
    </row>
    <row r="156" spans="1:34" x14ac:dyDescent="0.25">
      <c r="A156" t="s">
        <v>845</v>
      </c>
      <c r="B156" t="s">
        <v>355</v>
      </c>
      <c r="C156" t="s">
        <v>531</v>
      </c>
      <c r="D156" t="s">
        <v>718</v>
      </c>
      <c r="E156" s="32">
        <v>30.388888888888889</v>
      </c>
      <c r="F156" s="32">
        <v>3.9496343692870202</v>
      </c>
      <c r="G156" s="32">
        <v>3.6283765996343695</v>
      </c>
      <c r="H156" s="32">
        <v>0.92847897623400355</v>
      </c>
      <c r="I156" s="32">
        <v>0.60722120658135259</v>
      </c>
      <c r="J156" s="32">
        <v>120.02500000000001</v>
      </c>
      <c r="K156" s="32">
        <v>110.26233333333334</v>
      </c>
      <c r="L156" s="32">
        <v>28.21544444444444</v>
      </c>
      <c r="M156" s="32">
        <v>18.452777777777772</v>
      </c>
      <c r="N156" s="32">
        <v>4.0737777777777771</v>
      </c>
      <c r="O156" s="32">
        <v>5.6888888888888891</v>
      </c>
      <c r="P156" s="32">
        <v>23.189777777777781</v>
      </c>
      <c r="Q156" s="32">
        <v>23.189777777777781</v>
      </c>
      <c r="R156" s="32">
        <v>0</v>
      </c>
      <c r="S156" s="32">
        <v>68.619777777777784</v>
      </c>
      <c r="T156" s="32">
        <v>41.82</v>
      </c>
      <c r="U156" s="32">
        <v>0</v>
      </c>
      <c r="V156" s="32">
        <v>26.799777777777784</v>
      </c>
      <c r="W156" s="32">
        <v>0</v>
      </c>
      <c r="X156" s="32">
        <v>0</v>
      </c>
      <c r="Y156" s="32">
        <v>0</v>
      </c>
      <c r="Z156" s="32">
        <v>0</v>
      </c>
      <c r="AA156" s="32">
        <v>0</v>
      </c>
      <c r="AB156" s="32">
        <v>0</v>
      </c>
      <c r="AC156" s="32">
        <v>0</v>
      </c>
      <c r="AD156" s="32">
        <v>0</v>
      </c>
      <c r="AE156" s="32">
        <v>0</v>
      </c>
      <c r="AF156" t="s">
        <v>90</v>
      </c>
      <c r="AG156">
        <v>7</v>
      </c>
      <c r="AH156"/>
    </row>
    <row r="157" spans="1:34" x14ac:dyDescent="0.25">
      <c r="A157" t="s">
        <v>845</v>
      </c>
      <c r="B157" t="s">
        <v>351</v>
      </c>
      <c r="C157" t="s">
        <v>622</v>
      </c>
      <c r="D157" t="s">
        <v>777</v>
      </c>
      <c r="E157" s="32">
        <v>49.233333333333334</v>
      </c>
      <c r="F157" s="32">
        <v>3.3498284811554955</v>
      </c>
      <c r="G157" s="32">
        <v>3.1256375535996384</v>
      </c>
      <c r="H157" s="32">
        <v>0.78146016700519083</v>
      </c>
      <c r="I157" s="32">
        <v>0.55726923944933426</v>
      </c>
      <c r="J157" s="32">
        <v>164.92322222222222</v>
      </c>
      <c r="K157" s="32">
        <v>153.88555555555553</v>
      </c>
      <c r="L157" s="32">
        <v>38.473888888888894</v>
      </c>
      <c r="M157" s="32">
        <v>27.436222222222224</v>
      </c>
      <c r="N157" s="32">
        <v>5.3487777777777792</v>
      </c>
      <c r="O157" s="32">
        <v>5.6888888888888891</v>
      </c>
      <c r="P157" s="32">
        <v>20.468222222222217</v>
      </c>
      <c r="Q157" s="32">
        <v>20.468222222222217</v>
      </c>
      <c r="R157" s="32">
        <v>0</v>
      </c>
      <c r="S157" s="32">
        <v>105.98111111111109</v>
      </c>
      <c r="T157" s="32">
        <v>87.496444444444435</v>
      </c>
      <c r="U157" s="32">
        <v>0</v>
      </c>
      <c r="V157" s="32">
        <v>18.484666666666662</v>
      </c>
      <c r="W157" s="32">
        <v>0</v>
      </c>
      <c r="X157" s="32">
        <v>0</v>
      </c>
      <c r="Y157" s="32">
        <v>0</v>
      </c>
      <c r="Z157" s="32">
        <v>0</v>
      </c>
      <c r="AA157" s="32">
        <v>0</v>
      </c>
      <c r="AB157" s="32">
        <v>0</v>
      </c>
      <c r="AC157" s="32">
        <v>0</v>
      </c>
      <c r="AD157" s="32">
        <v>0</v>
      </c>
      <c r="AE157" s="32">
        <v>0</v>
      </c>
      <c r="AF157" t="s">
        <v>86</v>
      </c>
      <c r="AG157">
        <v>7</v>
      </c>
      <c r="AH157"/>
    </row>
    <row r="158" spans="1:34" x14ac:dyDescent="0.25">
      <c r="A158" t="s">
        <v>845</v>
      </c>
      <c r="B158" t="s">
        <v>354</v>
      </c>
      <c r="C158" t="s">
        <v>622</v>
      </c>
      <c r="D158" t="s">
        <v>777</v>
      </c>
      <c r="E158" s="32">
        <v>40.12222222222222</v>
      </c>
      <c r="F158" s="32">
        <v>3.2843672112988092</v>
      </c>
      <c r="G158" s="32">
        <v>2.9531487122680695</v>
      </c>
      <c r="H158" s="32">
        <v>0.77770700636942669</v>
      </c>
      <c r="I158" s="32">
        <v>0.44648850733868728</v>
      </c>
      <c r="J158" s="32">
        <v>131.77611111111111</v>
      </c>
      <c r="K158" s="32">
        <v>118.48688888888887</v>
      </c>
      <c r="L158" s="32">
        <v>31.20333333333333</v>
      </c>
      <c r="M158" s="32">
        <v>17.914111111111108</v>
      </c>
      <c r="N158" s="32">
        <v>5.1867777777777775</v>
      </c>
      <c r="O158" s="32">
        <v>8.1024444444444441</v>
      </c>
      <c r="P158" s="32">
        <v>25.267111111111095</v>
      </c>
      <c r="Q158" s="32">
        <v>25.267111111111095</v>
      </c>
      <c r="R158" s="32">
        <v>0</v>
      </c>
      <c r="S158" s="32">
        <v>75.305666666666667</v>
      </c>
      <c r="T158" s="32">
        <v>50.713444444444448</v>
      </c>
      <c r="U158" s="32">
        <v>0</v>
      </c>
      <c r="V158" s="32">
        <v>24.592222222222226</v>
      </c>
      <c r="W158" s="32">
        <v>4.124666666666668</v>
      </c>
      <c r="X158" s="32">
        <v>0.37777777777777777</v>
      </c>
      <c r="Y158" s="32">
        <v>0</v>
      </c>
      <c r="Z158" s="32">
        <v>3.7468888888888898</v>
      </c>
      <c r="AA158" s="32">
        <v>0</v>
      </c>
      <c r="AB158" s="32">
        <v>0</v>
      </c>
      <c r="AC158" s="32">
        <v>0</v>
      </c>
      <c r="AD158" s="32">
        <v>0</v>
      </c>
      <c r="AE158" s="32">
        <v>0</v>
      </c>
      <c r="AF158" t="s">
        <v>89</v>
      </c>
      <c r="AG158">
        <v>7</v>
      </c>
      <c r="AH158"/>
    </row>
    <row r="159" spans="1:34" x14ac:dyDescent="0.25">
      <c r="A159" t="s">
        <v>845</v>
      </c>
      <c r="B159" t="s">
        <v>350</v>
      </c>
      <c r="C159" t="s">
        <v>621</v>
      </c>
      <c r="D159" t="s">
        <v>776</v>
      </c>
      <c r="E159" s="32">
        <v>39.93333333333333</v>
      </c>
      <c r="F159" s="32">
        <v>3.4077184195882029</v>
      </c>
      <c r="G159" s="32">
        <v>3.0940122426265999</v>
      </c>
      <c r="H159" s="32">
        <v>0.51862270450751247</v>
      </c>
      <c r="I159" s="32">
        <v>0.20491652754590972</v>
      </c>
      <c r="J159" s="32">
        <v>136.08155555555555</v>
      </c>
      <c r="K159" s="32">
        <v>123.55422222222221</v>
      </c>
      <c r="L159" s="32">
        <v>20.710333333333327</v>
      </c>
      <c r="M159" s="32">
        <v>8.1829999999999945</v>
      </c>
      <c r="N159" s="32">
        <v>6.3051111111111116</v>
      </c>
      <c r="O159" s="32">
        <v>6.2222222222222223</v>
      </c>
      <c r="P159" s="32">
        <v>21.797666666666665</v>
      </c>
      <c r="Q159" s="32">
        <v>21.797666666666665</v>
      </c>
      <c r="R159" s="32">
        <v>0</v>
      </c>
      <c r="S159" s="32">
        <v>93.573555555555558</v>
      </c>
      <c r="T159" s="32">
        <v>51.230555555555554</v>
      </c>
      <c r="U159" s="32">
        <v>0</v>
      </c>
      <c r="V159" s="32">
        <v>42.343000000000004</v>
      </c>
      <c r="W159" s="32">
        <v>16.055555555555557</v>
      </c>
      <c r="X159" s="32">
        <v>0</v>
      </c>
      <c r="Y159" s="32">
        <v>0</v>
      </c>
      <c r="Z159" s="32">
        <v>0.53333333333333333</v>
      </c>
      <c r="AA159" s="32">
        <v>15.522222222222222</v>
      </c>
      <c r="AB159" s="32">
        <v>0</v>
      </c>
      <c r="AC159" s="32">
        <v>0</v>
      </c>
      <c r="AD159" s="32">
        <v>0</v>
      </c>
      <c r="AE159" s="32">
        <v>0</v>
      </c>
      <c r="AF159" t="s">
        <v>85</v>
      </c>
      <c r="AG159">
        <v>7</v>
      </c>
      <c r="AH159"/>
    </row>
    <row r="160" spans="1:34" x14ac:dyDescent="0.25">
      <c r="A160" t="s">
        <v>845</v>
      </c>
      <c r="B160" t="s">
        <v>323</v>
      </c>
      <c r="C160" t="s">
        <v>557</v>
      </c>
      <c r="D160" t="s">
        <v>764</v>
      </c>
      <c r="E160" s="32">
        <v>44.522222222222226</v>
      </c>
      <c r="F160" s="32">
        <v>3.009298727227351</v>
      </c>
      <c r="G160" s="32">
        <v>2.8989418517594201</v>
      </c>
      <c r="H160" s="32">
        <v>0.73572498128275476</v>
      </c>
      <c r="I160" s="32">
        <v>0.6253681058148236</v>
      </c>
      <c r="J160" s="32">
        <v>133.98066666666662</v>
      </c>
      <c r="K160" s="32">
        <v>129.06733333333329</v>
      </c>
      <c r="L160" s="32">
        <v>32.756111111111096</v>
      </c>
      <c r="M160" s="32">
        <v>27.842777777777762</v>
      </c>
      <c r="N160" s="32">
        <v>4.2911111111111113</v>
      </c>
      <c r="O160" s="32">
        <v>0.62222222222222223</v>
      </c>
      <c r="P160" s="32">
        <v>17.075444444444443</v>
      </c>
      <c r="Q160" s="32">
        <v>17.075444444444443</v>
      </c>
      <c r="R160" s="32">
        <v>0</v>
      </c>
      <c r="S160" s="32">
        <v>84.149111111111083</v>
      </c>
      <c r="T160" s="32">
        <v>36.838444444444427</v>
      </c>
      <c r="U160" s="32">
        <v>0</v>
      </c>
      <c r="V160" s="32">
        <v>47.310666666666656</v>
      </c>
      <c r="W160" s="32">
        <v>0</v>
      </c>
      <c r="X160" s="32">
        <v>0</v>
      </c>
      <c r="Y160" s="32">
        <v>0</v>
      </c>
      <c r="Z160" s="32">
        <v>0</v>
      </c>
      <c r="AA160" s="32">
        <v>0</v>
      </c>
      <c r="AB160" s="32">
        <v>0</v>
      </c>
      <c r="AC160" s="32">
        <v>0</v>
      </c>
      <c r="AD160" s="32">
        <v>0</v>
      </c>
      <c r="AE160" s="32">
        <v>0</v>
      </c>
      <c r="AF160" t="s">
        <v>57</v>
      </c>
      <c r="AG160">
        <v>7</v>
      </c>
      <c r="AH160"/>
    </row>
    <row r="161" spans="1:34" x14ac:dyDescent="0.25">
      <c r="A161" t="s">
        <v>845</v>
      </c>
      <c r="B161" t="s">
        <v>263</v>
      </c>
      <c r="C161" t="s">
        <v>613</v>
      </c>
      <c r="D161" t="s">
        <v>710</v>
      </c>
      <c r="E161" s="32">
        <v>51.3</v>
      </c>
      <c r="F161" s="32">
        <v>4.4814468269439027</v>
      </c>
      <c r="G161" s="32">
        <v>4.0368247779943687</v>
      </c>
      <c r="H161" s="32">
        <v>0.58074074074074078</v>
      </c>
      <c r="I161" s="32">
        <v>0.35841022308858572</v>
      </c>
      <c r="J161" s="32">
        <v>229.89822222222222</v>
      </c>
      <c r="K161" s="32">
        <v>207.08911111111109</v>
      </c>
      <c r="L161" s="32">
        <v>29.792000000000002</v>
      </c>
      <c r="M161" s="32">
        <v>18.386444444444447</v>
      </c>
      <c r="N161" s="32">
        <v>5.333333333333333</v>
      </c>
      <c r="O161" s="32">
        <v>6.072222222222222</v>
      </c>
      <c r="P161" s="32">
        <v>35.527444444444441</v>
      </c>
      <c r="Q161" s="32">
        <v>24.123888888888889</v>
      </c>
      <c r="R161" s="32">
        <v>11.403555555555553</v>
      </c>
      <c r="S161" s="32">
        <v>164.57877777777776</v>
      </c>
      <c r="T161" s="32">
        <v>101.2438888888889</v>
      </c>
      <c r="U161" s="32">
        <v>0</v>
      </c>
      <c r="V161" s="32">
        <v>63.334888888888869</v>
      </c>
      <c r="W161" s="32">
        <v>21.58377777777778</v>
      </c>
      <c r="X161" s="32">
        <v>6.322111111111111</v>
      </c>
      <c r="Y161" s="32">
        <v>0</v>
      </c>
      <c r="Z161" s="32">
        <v>0</v>
      </c>
      <c r="AA161" s="32">
        <v>14.995000000000003</v>
      </c>
      <c r="AB161" s="32">
        <v>0</v>
      </c>
      <c r="AC161" s="32">
        <v>0.26666666666666666</v>
      </c>
      <c r="AD161" s="32">
        <v>0</v>
      </c>
      <c r="AE161" s="32">
        <v>0</v>
      </c>
      <c r="AF161" t="s">
        <v>65</v>
      </c>
      <c r="AG161">
        <v>7</v>
      </c>
      <c r="AH161"/>
    </row>
    <row r="162" spans="1:34" x14ac:dyDescent="0.25">
      <c r="A162" t="s">
        <v>845</v>
      </c>
      <c r="B162" t="s">
        <v>442</v>
      </c>
      <c r="C162" t="s">
        <v>654</v>
      </c>
      <c r="D162" t="s">
        <v>741</v>
      </c>
      <c r="E162" s="32">
        <v>23.166666666666668</v>
      </c>
      <c r="F162" s="32">
        <v>3.1967625899280567</v>
      </c>
      <c r="G162" s="32">
        <v>2.904014388489208</v>
      </c>
      <c r="H162" s="32">
        <v>0.78326139088729008</v>
      </c>
      <c r="I162" s="32">
        <v>0.49051318944844113</v>
      </c>
      <c r="J162" s="32">
        <v>74.058333333333323</v>
      </c>
      <c r="K162" s="32">
        <v>67.276333333333326</v>
      </c>
      <c r="L162" s="32">
        <v>18.145555555555553</v>
      </c>
      <c r="M162" s="32">
        <v>11.363555555555553</v>
      </c>
      <c r="N162" s="32">
        <v>3.4682222222222219</v>
      </c>
      <c r="O162" s="32">
        <v>3.3137777777777777</v>
      </c>
      <c r="P162" s="32">
        <v>9.7456666666666685</v>
      </c>
      <c r="Q162" s="32">
        <v>9.7456666666666685</v>
      </c>
      <c r="R162" s="32">
        <v>0</v>
      </c>
      <c r="S162" s="32">
        <v>46.167111111111105</v>
      </c>
      <c r="T162" s="32">
        <v>34.612999999999992</v>
      </c>
      <c r="U162" s="32">
        <v>0.2</v>
      </c>
      <c r="V162" s="32">
        <v>11.354111111111109</v>
      </c>
      <c r="W162" s="32">
        <v>16.538666666666664</v>
      </c>
      <c r="X162" s="32">
        <v>4.4057777777777778</v>
      </c>
      <c r="Y162" s="32">
        <v>0.23055555555555557</v>
      </c>
      <c r="Z162" s="32">
        <v>0</v>
      </c>
      <c r="AA162" s="32">
        <v>5.8935555555555554</v>
      </c>
      <c r="AB162" s="32">
        <v>0</v>
      </c>
      <c r="AC162" s="32">
        <v>6.0087777777777784</v>
      </c>
      <c r="AD162" s="32">
        <v>0</v>
      </c>
      <c r="AE162" s="32">
        <v>0</v>
      </c>
      <c r="AF162" t="s">
        <v>180</v>
      </c>
      <c r="AG162">
        <v>7</v>
      </c>
      <c r="AH162"/>
    </row>
    <row r="163" spans="1:34" x14ac:dyDescent="0.25">
      <c r="A163" t="s">
        <v>845</v>
      </c>
      <c r="B163" t="s">
        <v>422</v>
      </c>
      <c r="C163" t="s">
        <v>536</v>
      </c>
      <c r="D163" t="s">
        <v>740</v>
      </c>
      <c r="E163" s="32">
        <v>19</v>
      </c>
      <c r="F163" s="32">
        <v>4.2780116959064332</v>
      </c>
      <c r="G163" s="32">
        <v>3.948918128654971</v>
      </c>
      <c r="H163" s="32">
        <v>0.48834502923976614</v>
      </c>
      <c r="I163" s="32">
        <v>0.15925146198830409</v>
      </c>
      <c r="J163" s="32">
        <v>81.282222222222231</v>
      </c>
      <c r="K163" s="32">
        <v>75.029444444444451</v>
      </c>
      <c r="L163" s="32">
        <v>9.2785555555555561</v>
      </c>
      <c r="M163" s="32">
        <v>3.0257777777777779</v>
      </c>
      <c r="N163" s="32">
        <v>0</v>
      </c>
      <c r="O163" s="32">
        <v>6.2527777777777782</v>
      </c>
      <c r="P163" s="32">
        <v>21.381888888888891</v>
      </c>
      <c r="Q163" s="32">
        <v>21.381888888888891</v>
      </c>
      <c r="R163" s="32">
        <v>0</v>
      </c>
      <c r="S163" s="32">
        <v>50.62177777777778</v>
      </c>
      <c r="T163" s="32">
        <v>50.62177777777778</v>
      </c>
      <c r="U163" s="32">
        <v>0</v>
      </c>
      <c r="V163" s="32">
        <v>0</v>
      </c>
      <c r="W163" s="32">
        <v>0</v>
      </c>
      <c r="X163" s="32">
        <v>0</v>
      </c>
      <c r="Y163" s="32">
        <v>0</v>
      </c>
      <c r="Z163" s="32">
        <v>0</v>
      </c>
      <c r="AA163" s="32">
        <v>0</v>
      </c>
      <c r="AB163" s="32">
        <v>0</v>
      </c>
      <c r="AC163" s="32">
        <v>0</v>
      </c>
      <c r="AD163" s="32">
        <v>0</v>
      </c>
      <c r="AE163" s="32">
        <v>0</v>
      </c>
      <c r="AF163" t="s">
        <v>160</v>
      </c>
      <c r="AG163">
        <v>7</v>
      </c>
      <c r="AH163"/>
    </row>
    <row r="164" spans="1:34" x14ac:dyDescent="0.25">
      <c r="A164" t="s">
        <v>845</v>
      </c>
      <c r="B164" t="s">
        <v>408</v>
      </c>
      <c r="C164" t="s">
        <v>554</v>
      </c>
      <c r="D164" t="s">
        <v>711</v>
      </c>
      <c r="E164" s="32">
        <v>17.3</v>
      </c>
      <c r="F164" s="32">
        <v>5.3517662170841351</v>
      </c>
      <c r="G164" s="32">
        <v>4.7408156711624923</v>
      </c>
      <c r="H164" s="32">
        <v>0.80057803468208089</v>
      </c>
      <c r="I164" s="32">
        <v>0.4552023121387283</v>
      </c>
      <c r="J164" s="32">
        <v>92.585555555555544</v>
      </c>
      <c r="K164" s="32">
        <v>82.016111111111115</v>
      </c>
      <c r="L164" s="32">
        <v>13.85</v>
      </c>
      <c r="M164" s="32">
        <v>7.875</v>
      </c>
      <c r="N164" s="32">
        <v>0</v>
      </c>
      <c r="O164" s="32">
        <v>5.9749999999999996</v>
      </c>
      <c r="P164" s="32">
        <v>20.018888888888888</v>
      </c>
      <c r="Q164" s="32">
        <v>15.424444444444445</v>
      </c>
      <c r="R164" s="32">
        <v>4.5944444444444441</v>
      </c>
      <c r="S164" s="32">
        <v>58.716666666666669</v>
      </c>
      <c r="T164" s="32">
        <v>41.56388888888889</v>
      </c>
      <c r="U164" s="32">
        <v>0</v>
      </c>
      <c r="V164" s="32">
        <v>17.152777777777779</v>
      </c>
      <c r="W164" s="32">
        <v>0.20277777777777778</v>
      </c>
      <c r="X164" s="32">
        <v>0</v>
      </c>
      <c r="Y164" s="32">
        <v>0</v>
      </c>
      <c r="Z164" s="32">
        <v>0.1111111111111111</v>
      </c>
      <c r="AA164" s="32">
        <v>0</v>
      </c>
      <c r="AB164" s="32">
        <v>0</v>
      </c>
      <c r="AC164" s="32">
        <v>9.166666666666666E-2</v>
      </c>
      <c r="AD164" s="32">
        <v>0</v>
      </c>
      <c r="AE164" s="32">
        <v>0</v>
      </c>
      <c r="AF164" t="s">
        <v>146</v>
      </c>
      <c r="AG164">
        <v>7</v>
      </c>
      <c r="AH164"/>
    </row>
    <row r="165" spans="1:34" x14ac:dyDescent="0.25">
      <c r="A165" t="s">
        <v>845</v>
      </c>
      <c r="B165" t="s">
        <v>446</v>
      </c>
      <c r="C165" t="s">
        <v>656</v>
      </c>
      <c r="D165" t="s">
        <v>759</v>
      </c>
      <c r="E165" s="32">
        <v>19.911111111111111</v>
      </c>
      <c r="F165" s="32">
        <v>4.7545312500000003</v>
      </c>
      <c r="G165" s="32">
        <v>4.4545424107142857</v>
      </c>
      <c r="H165" s="32">
        <v>0.87585379464285718</v>
      </c>
      <c r="I165" s="32">
        <v>0.57586495535714288</v>
      </c>
      <c r="J165" s="32">
        <v>94.668000000000006</v>
      </c>
      <c r="K165" s="32">
        <v>88.694888888888897</v>
      </c>
      <c r="L165" s="32">
        <v>17.439222222222224</v>
      </c>
      <c r="M165" s="32">
        <v>11.466111111111111</v>
      </c>
      <c r="N165" s="32">
        <v>0</v>
      </c>
      <c r="O165" s="32">
        <v>5.9731111111111117</v>
      </c>
      <c r="P165" s="32">
        <v>8.5824444444444428</v>
      </c>
      <c r="Q165" s="32">
        <v>8.5824444444444428</v>
      </c>
      <c r="R165" s="32">
        <v>0</v>
      </c>
      <c r="S165" s="32">
        <v>68.646333333333331</v>
      </c>
      <c r="T165" s="32">
        <v>23.677555555555557</v>
      </c>
      <c r="U165" s="32">
        <v>0</v>
      </c>
      <c r="V165" s="32">
        <v>44.968777777777781</v>
      </c>
      <c r="W165" s="32">
        <v>9.3333333333333339</v>
      </c>
      <c r="X165" s="32">
        <v>0.66666666666666663</v>
      </c>
      <c r="Y165" s="32">
        <v>0</v>
      </c>
      <c r="Z165" s="32">
        <v>0</v>
      </c>
      <c r="AA165" s="32">
        <v>2.2666666666666666</v>
      </c>
      <c r="AB165" s="32">
        <v>0</v>
      </c>
      <c r="AC165" s="32">
        <v>5.6</v>
      </c>
      <c r="AD165" s="32">
        <v>0</v>
      </c>
      <c r="AE165" s="32">
        <v>0.8</v>
      </c>
      <c r="AF165" t="s">
        <v>184</v>
      </c>
      <c r="AG165">
        <v>7</v>
      </c>
      <c r="AH165"/>
    </row>
    <row r="166" spans="1:34" x14ac:dyDescent="0.25">
      <c r="A166" t="s">
        <v>845</v>
      </c>
      <c r="B166" t="s">
        <v>265</v>
      </c>
      <c r="C166" t="s">
        <v>553</v>
      </c>
      <c r="D166" t="s">
        <v>708</v>
      </c>
      <c r="E166" s="32">
        <v>53.922222222222224</v>
      </c>
      <c r="F166" s="32">
        <v>3.6927467545847934</v>
      </c>
      <c r="G166" s="32">
        <v>3.3041994642489185</v>
      </c>
      <c r="H166" s="32">
        <v>0.5536080774778489</v>
      </c>
      <c r="I166" s="32">
        <v>0.28920049453946023</v>
      </c>
      <c r="J166" s="32">
        <v>199.12111111111113</v>
      </c>
      <c r="K166" s="32">
        <v>178.1697777777778</v>
      </c>
      <c r="L166" s="32">
        <v>29.851777777777787</v>
      </c>
      <c r="M166" s="32">
        <v>15.59433333333334</v>
      </c>
      <c r="N166" s="32">
        <v>8.568555555555557</v>
      </c>
      <c r="O166" s="32">
        <v>5.6888888888888891</v>
      </c>
      <c r="P166" s="32">
        <v>49.204222222222228</v>
      </c>
      <c r="Q166" s="32">
        <v>42.510333333333335</v>
      </c>
      <c r="R166" s="32">
        <v>6.6938888888888943</v>
      </c>
      <c r="S166" s="32">
        <v>120.06511111111114</v>
      </c>
      <c r="T166" s="32">
        <v>119.59088888888891</v>
      </c>
      <c r="U166" s="32">
        <v>0</v>
      </c>
      <c r="V166" s="32">
        <v>0.47422222222222232</v>
      </c>
      <c r="W166" s="32">
        <v>0</v>
      </c>
      <c r="X166" s="32">
        <v>0</v>
      </c>
      <c r="Y166" s="32">
        <v>0</v>
      </c>
      <c r="Z166" s="32">
        <v>0</v>
      </c>
      <c r="AA166" s="32">
        <v>0</v>
      </c>
      <c r="AB166" s="32">
        <v>0</v>
      </c>
      <c r="AC166" s="32">
        <v>0</v>
      </c>
      <c r="AD166" s="32">
        <v>0</v>
      </c>
      <c r="AE166" s="32">
        <v>0</v>
      </c>
      <c r="AF166" t="s">
        <v>139</v>
      </c>
      <c r="AG166">
        <v>7</v>
      </c>
      <c r="AH166"/>
    </row>
    <row r="167" spans="1:34" x14ac:dyDescent="0.25">
      <c r="A167" t="s">
        <v>845</v>
      </c>
      <c r="B167" t="s">
        <v>380</v>
      </c>
      <c r="C167" t="s">
        <v>525</v>
      </c>
      <c r="D167" t="s">
        <v>750</v>
      </c>
      <c r="E167" s="32">
        <v>47.744444444444447</v>
      </c>
      <c r="F167" s="32">
        <v>3.6500791249709099</v>
      </c>
      <c r="G167" s="32">
        <v>3.3194949965091927</v>
      </c>
      <c r="H167" s="32">
        <v>0.2845985571328834</v>
      </c>
      <c r="I167" s="32">
        <v>8.2196881545264153E-3</v>
      </c>
      <c r="J167" s="32">
        <v>174.27100000000002</v>
      </c>
      <c r="K167" s="32">
        <v>158.48744444444446</v>
      </c>
      <c r="L167" s="32">
        <v>13.588000000000001</v>
      </c>
      <c r="M167" s="32">
        <v>0.39244444444444454</v>
      </c>
      <c r="N167" s="32">
        <v>7.4622222222222234</v>
      </c>
      <c r="O167" s="32">
        <v>5.7333333333333334</v>
      </c>
      <c r="P167" s="32">
        <v>42.244777777777777</v>
      </c>
      <c r="Q167" s="32">
        <v>39.656777777777776</v>
      </c>
      <c r="R167" s="32">
        <v>2.5880000000000001</v>
      </c>
      <c r="S167" s="32">
        <v>118.43822222222222</v>
      </c>
      <c r="T167" s="32">
        <v>40.3798888888889</v>
      </c>
      <c r="U167" s="32">
        <v>0</v>
      </c>
      <c r="V167" s="32">
        <v>78.058333333333323</v>
      </c>
      <c r="W167" s="32">
        <v>42.038555555555561</v>
      </c>
      <c r="X167" s="32">
        <v>0</v>
      </c>
      <c r="Y167" s="32">
        <v>0</v>
      </c>
      <c r="Z167" s="32">
        <v>0</v>
      </c>
      <c r="AA167" s="32">
        <v>12.751888888888889</v>
      </c>
      <c r="AB167" s="32">
        <v>0</v>
      </c>
      <c r="AC167" s="32">
        <v>0</v>
      </c>
      <c r="AD167" s="32">
        <v>0</v>
      </c>
      <c r="AE167" s="32">
        <v>29.286666666666672</v>
      </c>
      <c r="AF167" t="s">
        <v>115</v>
      </c>
      <c r="AG167">
        <v>7</v>
      </c>
      <c r="AH167"/>
    </row>
    <row r="168" spans="1:34" x14ac:dyDescent="0.25">
      <c r="A168" t="s">
        <v>845</v>
      </c>
      <c r="B168" t="s">
        <v>281</v>
      </c>
      <c r="C168" t="s">
        <v>589</v>
      </c>
      <c r="D168" t="s">
        <v>761</v>
      </c>
      <c r="E168" s="32">
        <v>92.311111111111117</v>
      </c>
      <c r="F168" s="32">
        <v>4.4858112662493976</v>
      </c>
      <c r="G168" s="32">
        <v>4.0491454020221473</v>
      </c>
      <c r="H168" s="32">
        <v>0.85690539239287422</v>
      </c>
      <c r="I168" s="32">
        <v>0.60496027924891671</v>
      </c>
      <c r="J168" s="32">
        <v>414.09022222222222</v>
      </c>
      <c r="K168" s="32">
        <v>373.78111111111116</v>
      </c>
      <c r="L168" s="32">
        <v>79.10188888888888</v>
      </c>
      <c r="M168" s="32">
        <v>55.844555555555559</v>
      </c>
      <c r="N168" s="32">
        <v>17.568444444444442</v>
      </c>
      <c r="O168" s="32">
        <v>5.6888888888888891</v>
      </c>
      <c r="P168" s="32">
        <v>65.875</v>
      </c>
      <c r="Q168" s="32">
        <v>48.823222222222221</v>
      </c>
      <c r="R168" s="32">
        <v>17.051777777777776</v>
      </c>
      <c r="S168" s="32">
        <v>269.1133333333334</v>
      </c>
      <c r="T168" s="32">
        <v>111.49888888888894</v>
      </c>
      <c r="U168" s="32">
        <v>0</v>
      </c>
      <c r="V168" s="32">
        <v>157.61444444444444</v>
      </c>
      <c r="W168" s="32">
        <v>0</v>
      </c>
      <c r="X168" s="32">
        <v>0</v>
      </c>
      <c r="Y168" s="32">
        <v>0</v>
      </c>
      <c r="Z168" s="32">
        <v>0</v>
      </c>
      <c r="AA168" s="32">
        <v>0</v>
      </c>
      <c r="AB168" s="32">
        <v>0</v>
      </c>
      <c r="AC168" s="32">
        <v>0</v>
      </c>
      <c r="AD168" s="32">
        <v>0</v>
      </c>
      <c r="AE168" s="32">
        <v>0</v>
      </c>
      <c r="AF168" t="s">
        <v>15</v>
      </c>
      <c r="AG168">
        <v>7</v>
      </c>
      <c r="AH168"/>
    </row>
    <row r="169" spans="1:34" x14ac:dyDescent="0.25">
      <c r="A169" t="s">
        <v>845</v>
      </c>
      <c r="B169" t="s">
        <v>293</v>
      </c>
      <c r="C169" t="s">
        <v>597</v>
      </c>
      <c r="D169" t="s">
        <v>709</v>
      </c>
      <c r="E169" s="32">
        <v>91.933333333333337</v>
      </c>
      <c r="F169" s="32">
        <v>4.3400954798162914</v>
      </c>
      <c r="G169" s="32">
        <v>3.9995649021029722</v>
      </c>
      <c r="H169" s="32">
        <v>0.75655305777133175</v>
      </c>
      <c r="I169" s="32">
        <v>0.58161227942953819</v>
      </c>
      <c r="J169" s="32">
        <v>398.99944444444441</v>
      </c>
      <c r="K169" s="32">
        <v>367.69333333333327</v>
      </c>
      <c r="L169" s="32">
        <v>69.552444444444433</v>
      </c>
      <c r="M169" s="32">
        <v>53.469555555555544</v>
      </c>
      <c r="N169" s="32">
        <v>10.394000000000002</v>
      </c>
      <c r="O169" s="32">
        <v>5.6888888888888891</v>
      </c>
      <c r="P169" s="32">
        <v>58.241777777777756</v>
      </c>
      <c r="Q169" s="32">
        <v>43.018555555555537</v>
      </c>
      <c r="R169" s="32">
        <v>15.223222222222221</v>
      </c>
      <c r="S169" s="32">
        <v>271.20522222222218</v>
      </c>
      <c r="T169" s="32">
        <v>246.95199999999997</v>
      </c>
      <c r="U169" s="32">
        <v>0</v>
      </c>
      <c r="V169" s="32">
        <v>24.253222222222231</v>
      </c>
      <c r="W169" s="32">
        <v>16.832777777777782</v>
      </c>
      <c r="X169" s="32">
        <v>0</v>
      </c>
      <c r="Y169" s="32">
        <v>0</v>
      </c>
      <c r="Z169" s="32">
        <v>0</v>
      </c>
      <c r="AA169" s="32">
        <v>0</v>
      </c>
      <c r="AB169" s="32">
        <v>0</v>
      </c>
      <c r="AC169" s="32">
        <v>0</v>
      </c>
      <c r="AD169" s="32">
        <v>0</v>
      </c>
      <c r="AE169" s="32">
        <v>16.832777777777782</v>
      </c>
      <c r="AF169" t="s">
        <v>27</v>
      </c>
      <c r="AG169">
        <v>7</v>
      </c>
      <c r="AH169"/>
    </row>
    <row r="170" spans="1:34" x14ac:dyDescent="0.25">
      <c r="A170" t="s">
        <v>845</v>
      </c>
      <c r="B170" t="s">
        <v>374</v>
      </c>
      <c r="C170" t="s">
        <v>631</v>
      </c>
      <c r="D170" t="s">
        <v>748</v>
      </c>
      <c r="E170" s="32">
        <v>28.955555555555556</v>
      </c>
      <c r="F170" s="32">
        <v>2.687797390636991</v>
      </c>
      <c r="G170" s="32">
        <v>2.334865694551036</v>
      </c>
      <c r="H170" s="32">
        <v>0.97539524174980807</v>
      </c>
      <c r="I170" s="32">
        <v>0.63212970069071361</v>
      </c>
      <c r="J170" s="32">
        <v>77.826666666666654</v>
      </c>
      <c r="K170" s="32">
        <v>67.60733333333333</v>
      </c>
      <c r="L170" s="32">
        <v>28.243111111111109</v>
      </c>
      <c r="M170" s="32">
        <v>18.303666666666665</v>
      </c>
      <c r="N170" s="32">
        <v>4.2505555555555548</v>
      </c>
      <c r="O170" s="32">
        <v>5.6888888888888891</v>
      </c>
      <c r="P170" s="32">
        <v>7.9250000000000007</v>
      </c>
      <c r="Q170" s="32">
        <v>7.6451111111111114</v>
      </c>
      <c r="R170" s="32">
        <v>0.27988888888888885</v>
      </c>
      <c r="S170" s="32">
        <v>41.658555555555552</v>
      </c>
      <c r="T170" s="32">
        <v>32.358555555555547</v>
      </c>
      <c r="U170" s="32">
        <v>0</v>
      </c>
      <c r="V170" s="32">
        <v>9.3000000000000007</v>
      </c>
      <c r="W170" s="32">
        <v>9.030555555555555</v>
      </c>
      <c r="X170" s="32">
        <v>0</v>
      </c>
      <c r="Y170" s="32">
        <v>0</v>
      </c>
      <c r="Z170" s="32">
        <v>0</v>
      </c>
      <c r="AA170" s="32">
        <v>0</v>
      </c>
      <c r="AB170" s="32">
        <v>0</v>
      </c>
      <c r="AC170" s="32">
        <v>0</v>
      </c>
      <c r="AD170" s="32">
        <v>0</v>
      </c>
      <c r="AE170" s="32">
        <v>9.030555555555555</v>
      </c>
      <c r="AF170" t="s">
        <v>109</v>
      </c>
      <c r="AG170">
        <v>7</v>
      </c>
      <c r="AH170"/>
    </row>
    <row r="171" spans="1:34" x14ac:dyDescent="0.25">
      <c r="A171" t="s">
        <v>845</v>
      </c>
      <c r="B171" t="s">
        <v>376</v>
      </c>
      <c r="C171" t="s">
        <v>632</v>
      </c>
      <c r="D171" t="s">
        <v>733</v>
      </c>
      <c r="E171" s="32">
        <v>36.366666666666667</v>
      </c>
      <c r="F171" s="32">
        <v>2.3068683165291772</v>
      </c>
      <c r="G171" s="32">
        <v>1.9146837763519695</v>
      </c>
      <c r="H171" s="32">
        <v>0.44381607088298197</v>
      </c>
      <c r="I171" s="32">
        <v>0.17061411549037578</v>
      </c>
      <c r="J171" s="32">
        <v>83.893111111111082</v>
      </c>
      <c r="K171" s="32">
        <v>69.630666666666627</v>
      </c>
      <c r="L171" s="32">
        <v>16.140111111111111</v>
      </c>
      <c r="M171" s="32">
        <v>6.2046666666666663</v>
      </c>
      <c r="N171" s="32">
        <v>9.9354444444444461</v>
      </c>
      <c r="O171" s="32">
        <v>0</v>
      </c>
      <c r="P171" s="32">
        <v>9.9946666666666673</v>
      </c>
      <c r="Q171" s="32">
        <v>5.6676666666666673</v>
      </c>
      <c r="R171" s="32">
        <v>4.327</v>
      </c>
      <c r="S171" s="32">
        <v>57.758333333333297</v>
      </c>
      <c r="T171" s="32">
        <v>46.724666666666636</v>
      </c>
      <c r="U171" s="32">
        <v>0</v>
      </c>
      <c r="V171" s="32">
        <v>11.033666666666665</v>
      </c>
      <c r="W171" s="32">
        <v>0</v>
      </c>
      <c r="X171" s="32">
        <v>0</v>
      </c>
      <c r="Y171" s="32">
        <v>0</v>
      </c>
      <c r="Z171" s="32">
        <v>0</v>
      </c>
      <c r="AA171" s="32">
        <v>0</v>
      </c>
      <c r="AB171" s="32">
        <v>0</v>
      </c>
      <c r="AC171" s="32">
        <v>0</v>
      </c>
      <c r="AD171" s="32">
        <v>0</v>
      </c>
      <c r="AE171" s="32">
        <v>0</v>
      </c>
      <c r="AF171" t="s">
        <v>111</v>
      </c>
      <c r="AG171">
        <v>7</v>
      </c>
      <c r="AH171"/>
    </row>
    <row r="172" spans="1:34" x14ac:dyDescent="0.25">
      <c r="A172" t="s">
        <v>845</v>
      </c>
      <c r="B172" t="s">
        <v>277</v>
      </c>
      <c r="C172" t="s">
        <v>586</v>
      </c>
      <c r="D172" t="s">
        <v>759</v>
      </c>
      <c r="E172" s="32">
        <v>48.1</v>
      </c>
      <c r="F172" s="32">
        <v>5.564243474243475</v>
      </c>
      <c r="G172" s="32">
        <v>4.9006860706860707</v>
      </c>
      <c r="H172" s="32">
        <v>0.6934673134673135</v>
      </c>
      <c r="I172" s="32">
        <v>0.33070917070917077</v>
      </c>
      <c r="J172" s="32">
        <v>267.64011111111114</v>
      </c>
      <c r="K172" s="32">
        <v>235.72299999999998</v>
      </c>
      <c r="L172" s="32">
        <v>33.355777777777782</v>
      </c>
      <c r="M172" s="32">
        <v>15.907111111111115</v>
      </c>
      <c r="N172" s="32">
        <v>11.759777777777776</v>
      </c>
      <c r="O172" s="32">
        <v>5.6888888888888891</v>
      </c>
      <c r="P172" s="32">
        <v>57.181222222222225</v>
      </c>
      <c r="Q172" s="32">
        <v>42.712777777777774</v>
      </c>
      <c r="R172" s="32">
        <v>14.468444444444451</v>
      </c>
      <c r="S172" s="32">
        <v>177.1031111111111</v>
      </c>
      <c r="T172" s="32">
        <v>134.70555555555555</v>
      </c>
      <c r="U172" s="32">
        <v>0</v>
      </c>
      <c r="V172" s="32">
        <v>42.397555555555563</v>
      </c>
      <c r="W172" s="32">
        <v>14.47522222222222</v>
      </c>
      <c r="X172" s="32">
        <v>0</v>
      </c>
      <c r="Y172" s="32">
        <v>0</v>
      </c>
      <c r="Z172" s="32">
        <v>0</v>
      </c>
      <c r="AA172" s="32">
        <v>7.4696666666666642</v>
      </c>
      <c r="AB172" s="32">
        <v>0</v>
      </c>
      <c r="AC172" s="32">
        <v>0</v>
      </c>
      <c r="AD172" s="32">
        <v>0</v>
      </c>
      <c r="AE172" s="32">
        <v>7.0055555555555555</v>
      </c>
      <c r="AF172" t="s">
        <v>11</v>
      </c>
      <c r="AG172">
        <v>7</v>
      </c>
      <c r="AH172"/>
    </row>
    <row r="173" spans="1:34" x14ac:dyDescent="0.25">
      <c r="A173" t="s">
        <v>845</v>
      </c>
      <c r="B173" t="s">
        <v>345</v>
      </c>
      <c r="C173" t="s">
        <v>573</v>
      </c>
      <c r="D173" t="s">
        <v>734</v>
      </c>
      <c r="E173" s="32">
        <v>24.233333333333334</v>
      </c>
      <c r="F173" s="32">
        <v>4.5330123796423658</v>
      </c>
      <c r="G173" s="32">
        <v>4.2098807886290688</v>
      </c>
      <c r="H173" s="32">
        <v>0.62070151306740018</v>
      </c>
      <c r="I173" s="32">
        <v>0.2975699220541036</v>
      </c>
      <c r="J173" s="32">
        <v>109.85</v>
      </c>
      <c r="K173" s="32">
        <v>102.01944444444445</v>
      </c>
      <c r="L173" s="32">
        <v>15.041666666666666</v>
      </c>
      <c r="M173" s="32">
        <v>7.2111111111111112</v>
      </c>
      <c r="N173" s="32">
        <v>4.4527777777777775</v>
      </c>
      <c r="O173" s="32">
        <v>3.3777777777777778</v>
      </c>
      <c r="P173" s="32">
        <v>21.230555555555554</v>
      </c>
      <c r="Q173" s="32">
        <v>21.230555555555554</v>
      </c>
      <c r="R173" s="32">
        <v>0</v>
      </c>
      <c r="S173" s="32">
        <v>73.577777777777783</v>
      </c>
      <c r="T173" s="32">
        <v>45.883333333333333</v>
      </c>
      <c r="U173" s="32">
        <v>4.5805555555555557</v>
      </c>
      <c r="V173" s="32">
        <v>23.113888888888887</v>
      </c>
      <c r="W173" s="32">
        <v>0</v>
      </c>
      <c r="X173" s="32">
        <v>0</v>
      </c>
      <c r="Y173" s="32">
        <v>0</v>
      </c>
      <c r="Z173" s="32">
        <v>0</v>
      </c>
      <c r="AA173" s="32">
        <v>0</v>
      </c>
      <c r="AB173" s="32">
        <v>0</v>
      </c>
      <c r="AC173" s="32">
        <v>0</v>
      </c>
      <c r="AD173" s="32">
        <v>0</v>
      </c>
      <c r="AE173" s="32">
        <v>0</v>
      </c>
      <c r="AF173" t="s">
        <v>80</v>
      </c>
      <c r="AG173">
        <v>7</v>
      </c>
      <c r="AH173"/>
    </row>
    <row r="174" spans="1:34" x14ac:dyDescent="0.25">
      <c r="A174" t="s">
        <v>845</v>
      </c>
      <c r="B174" t="s">
        <v>428</v>
      </c>
      <c r="C174" t="s">
        <v>645</v>
      </c>
      <c r="D174" t="s">
        <v>769</v>
      </c>
      <c r="E174" s="32">
        <v>48.077777777777776</v>
      </c>
      <c r="F174" s="32">
        <v>4.8402357291425933</v>
      </c>
      <c r="G174" s="32">
        <v>4.6139496186734466</v>
      </c>
      <c r="H174" s="32">
        <v>0.70353362606887027</v>
      </c>
      <c r="I174" s="32">
        <v>0.47724751559972306</v>
      </c>
      <c r="J174" s="32">
        <v>232.70777777777778</v>
      </c>
      <c r="K174" s="32">
        <v>221.82844444444447</v>
      </c>
      <c r="L174" s="32">
        <v>33.82433333333335</v>
      </c>
      <c r="M174" s="32">
        <v>22.945000000000018</v>
      </c>
      <c r="N174" s="32">
        <v>7.0055555555555555</v>
      </c>
      <c r="O174" s="32">
        <v>3.8737777777777733</v>
      </c>
      <c r="P174" s="32">
        <v>34.909333333333358</v>
      </c>
      <c r="Q174" s="32">
        <v>34.909333333333358</v>
      </c>
      <c r="R174" s="32">
        <v>0</v>
      </c>
      <c r="S174" s="32">
        <v>163.97411111111109</v>
      </c>
      <c r="T174" s="32">
        <v>159.12688888888886</v>
      </c>
      <c r="U174" s="32">
        <v>0</v>
      </c>
      <c r="V174" s="32">
        <v>4.8472222222222223</v>
      </c>
      <c r="W174" s="32">
        <v>75.195666666666668</v>
      </c>
      <c r="X174" s="32">
        <v>2.1154444444444445</v>
      </c>
      <c r="Y174" s="32">
        <v>0</v>
      </c>
      <c r="Z174" s="32">
        <v>0</v>
      </c>
      <c r="AA174" s="32">
        <v>8.9271111111111114</v>
      </c>
      <c r="AB174" s="32">
        <v>0</v>
      </c>
      <c r="AC174" s="32">
        <v>63.478111111111119</v>
      </c>
      <c r="AD174" s="32">
        <v>0</v>
      </c>
      <c r="AE174" s="32">
        <v>0.67500000000000004</v>
      </c>
      <c r="AF174" t="s">
        <v>166</v>
      </c>
      <c r="AG174">
        <v>7</v>
      </c>
      <c r="AH174"/>
    </row>
    <row r="175" spans="1:34" x14ac:dyDescent="0.25">
      <c r="A175" t="s">
        <v>845</v>
      </c>
      <c r="B175" t="s">
        <v>433</v>
      </c>
      <c r="C175" t="s">
        <v>549</v>
      </c>
      <c r="D175" t="s">
        <v>757</v>
      </c>
      <c r="E175" s="32">
        <v>62.211111111111109</v>
      </c>
      <c r="F175" s="32">
        <v>3.5318163957849622</v>
      </c>
      <c r="G175" s="32">
        <v>3.2708769423111272</v>
      </c>
      <c r="H175" s="32">
        <v>0.45558849794606188</v>
      </c>
      <c r="I175" s="32">
        <v>0.28180746561886055</v>
      </c>
      <c r="J175" s="32">
        <v>219.71822222222224</v>
      </c>
      <c r="K175" s="32">
        <v>203.48488888888889</v>
      </c>
      <c r="L175" s="32">
        <v>28.34266666666667</v>
      </c>
      <c r="M175" s="32">
        <v>17.531555555555556</v>
      </c>
      <c r="N175" s="32">
        <v>5.7166666666666668</v>
      </c>
      <c r="O175" s="32">
        <v>5.0944444444444441</v>
      </c>
      <c r="P175" s="32">
        <v>68.402333333333331</v>
      </c>
      <c r="Q175" s="32">
        <v>62.980111111111114</v>
      </c>
      <c r="R175" s="32">
        <v>5.4222222222222225</v>
      </c>
      <c r="S175" s="32">
        <v>122.9732222222222</v>
      </c>
      <c r="T175" s="32">
        <v>115.33688888888888</v>
      </c>
      <c r="U175" s="32">
        <v>0</v>
      </c>
      <c r="V175" s="32">
        <v>7.636333333333333</v>
      </c>
      <c r="W175" s="32">
        <v>73.23233333333333</v>
      </c>
      <c r="X175" s="32">
        <v>5.6259999999999994</v>
      </c>
      <c r="Y175" s="32">
        <v>0</v>
      </c>
      <c r="Z175" s="32">
        <v>0</v>
      </c>
      <c r="AA175" s="32">
        <v>13.618777777777778</v>
      </c>
      <c r="AB175" s="32">
        <v>0</v>
      </c>
      <c r="AC175" s="32">
        <v>48.834777777777781</v>
      </c>
      <c r="AD175" s="32">
        <v>0</v>
      </c>
      <c r="AE175" s="32">
        <v>5.1527777777777777</v>
      </c>
      <c r="AF175" t="s">
        <v>171</v>
      </c>
      <c r="AG175">
        <v>7</v>
      </c>
      <c r="AH175"/>
    </row>
    <row r="176" spans="1:34" x14ac:dyDescent="0.25">
      <c r="A176" t="s">
        <v>845</v>
      </c>
      <c r="B176" t="s">
        <v>319</v>
      </c>
      <c r="C176" t="s">
        <v>547</v>
      </c>
      <c r="D176" t="s">
        <v>769</v>
      </c>
      <c r="E176" s="32">
        <v>126.07777777777778</v>
      </c>
      <c r="F176" s="32">
        <v>4.3672715255133516</v>
      </c>
      <c r="G176" s="32">
        <v>4.0436176963073942</v>
      </c>
      <c r="H176" s="32">
        <v>0.8137111130695337</v>
      </c>
      <c r="I176" s="32">
        <v>0.49005728386357628</v>
      </c>
      <c r="J176" s="32">
        <v>550.61588888888889</v>
      </c>
      <c r="K176" s="32">
        <v>509.81033333333335</v>
      </c>
      <c r="L176" s="32">
        <v>102.59088888888888</v>
      </c>
      <c r="M176" s="32">
        <v>61.785333333333334</v>
      </c>
      <c r="N176" s="32">
        <v>35.383333333333333</v>
      </c>
      <c r="O176" s="32">
        <v>5.4222222222222225</v>
      </c>
      <c r="P176" s="32">
        <v>92.382666666666665</v>
      </c>
      <c r="Q176" s="32">
        <v>92.382666666666665</v>
      </c>
      <c r="R176" s="32">
        <v>0</v>
      </c>
      <c r="S176" s="32">
        <v>355.64233333333334</v>
      </c>
      <c r="T176" s="32">
        <v>299.73644444444449</v>
      </c>
      <c r="U176" s="32">
        <v>0</v>
      </c>
      <c r="V176" s="32">
        <v>55.905888888888875</v>
      </c>
      <c r="W176" s="32">
        <v>105.29444444444445</v>
      </c>
      <c r="X176" s="32">
        <v>6.5982222222222227</v>
      </c>
      <c r="Y176" s="32">
        <v>0</v>
      </c>
      <c r="Z176" s="32">
        <v>0</v>
      </c>
      <c r="AA176" s="32">
        <v>30.22122222222222</v>
      </c>
      <c r="AB176" s="32">
        <v>0</v>
      </c>
      <c r="AC176" s="32">
        <v>67.405555555555566</v>
      </c>
      <c r="AD176" s="32">
        <v>0</v>
      </c>
      <c r="AE176" s="32">
        <v>1.0694444444444444</v>
      </c>
      <c r="AF176" t="s">
        <v>53</v>
      </c>
      <c r="AG176">
        <v>7</v>
      </c>
      <c r="AH176"/>
    </row>
    <row r="177" spans="1:34" x14ac:dyDescent="0.25">
      <c r="A177" t="s">
        <v>845</v>
      </c>
      <c r="B177" t="s">
        <v>434</v>
      </c>
      <c r="C177" t="s">
        <v>583</v>
      </c>
      <c r="D177" t="s">
        <v>721</v>
      </c>
      <c r="E177" s="32">
        <v>65.400000000000006</v>
      </c>
      <c r="F177" s="32">
        <v>4.0220846075433228</v>
      </c>
      <c r="G177" s="32">
        <v>3.6061824668705396</v>
      </c>
      <c r="H177" s="32">
        <v>0.84787121984369684</v>
      </c>
      <c r="I177" s="32">
        <v>0.43196907917091404</v>
      </c>
      <c r="J177" s="32">
        <v>263.04433333333333</v>
      </c>
      <c r="K177" s="32">
        <v>235.84433333333331</v>
      </c>
      <c r="L177" s="32">
        <v>55.45077777777778</v>
      </c>
      <c r="M177" s="32">
        <v>28.250777777777781</v>
      </c>
      <c r="N177" s="32">
        <v>23.022222222222222</v>
      </c>
      <c r="O177" s="32">
        <v>4.177777777777778</v>
      </c>
      <c r="P177" s="32">
        <v>40.057333333333332</v>
      </c>
      <c r="Q177" s="32">
        <v>40.057333333333332</v>
      </c>
      <c r="R177" s="32">
        <v>0</v>
      </c>
      <c r="S177" s="32">
        <v>167.53622222222219</v>
      </c>
      <c r="T177" s="32">
        <v>138.33711111111108</v>
      </c>
      <c r="U177" s="32">
        <v>0</v>
      </c>
      <c r="V177" s="32">
        <v>29.199111111111112</v>
      </c>
      <c r="W177" s="32">
        <v>110.85211111111114</v>
      </c>
      <c r="X177" s="32">
        <v>5.2031111111111112</v>
      </c>
      <c r="Y177" s="32">
        <v>0</v>
      </c>
      <c r="Z177" s="32">
        <v>0</v>
      </c>
      <c r="AA177" s="32">
        <v>22.329555555555554</v>
      </c>
      <c r="AB177" s="32">
        <v>0</v>
      </c>
      <c r="AC177" s="32">
        <v>74.202222222222247</v>
      </c>
      <c r="AD177" s="32">
        <v>0</v>
      </c>
      <c r="AE177" s="32">
        <v>9.1172222222222228</v>
      </c>
      <c r="AF177" t="s">
        <v>172</v>
      </c>
      <c r="AG177">
        <v>7</v>
      </c>
      <c r="AH177"/>
    </row>
    <row r="178" spans="1:34" x14ac:dyDescent="0.25">
      <c r="A178" t="s">
        <v>845</v>
      </c>
      <c r="B178" t="s">
        <v>287</v>
      </c>
      <c r="C178" t="s">
        <v>593</v>
      </c>
      <c r="D178" t="s">
        <v>762</v>
      </c>
      <c r="E178" s="32">
        <v>49.255555555555553</v>
      </c>
      <c r="F178" s="32">
        <v>5.3267200541394093</v>
      </c>
      <c r="G178" s="32">
        <v>5.1077938190841419</v>
      </c>
      <c r="H178" s="32">
        <v>0.58228062260320335</v>
      </c>
      <c r="I178" s="32">
        <v>0.36335438754793598</v>
      </c>
      <c r="J178" s="32">
        <v>262.37055555555554</v>
      </c>
      <c r="K178" s="32">
        <v>251.58722222222224</v>
      </c>
      <c r="L178" s="32">
        <v>28.680555555555557</v>
      </c>
      <c r="M178" s="32">
        <v>17.897222222222222</v>
      </c>
      <c r="N178" s="32">
        <v>5.0944444444444441</v>
      </c>
      <c r="O178" s="32">
        <v>5.6888888888888891</v>
      </c>
      <c r="P178" s="32">
        <v>26.733333333333334</v>
      </c>
      <c r="Q178" s="32">
        <v>26.733333333333334</v>
      </c>
      <c r="R178" s="32">
        <v>0</v>
      </c>
      <c r="S178" s="32">
        <v>206.95666666666668</v>
      </c>
      <c r="T178" s="32">
        <v>118.62055555555555</v>
      </c>
      <c r="U178" s="32">
        <v>22.580555555555556</v>
      </c>
      <c r="V178" s="32">
        <v>65.75555555555556</v>
      </c>
      <c r="W178" s="32">
        <v>0</v>
      </c>
      <c r="X178" s="32">
        <v>0</v>
      </c>
      <c r="Y178" s="32">
        <v>0</v>
      </c>
      <c r="Z178" s="32">
        <v>0</v>
      </c>
      <c r="AA178" s="32">
        <v>0</v>
      </c>
      <c r="AB178" s="32">
        <v>0</v>
      </c>
      <c r="AC178" s="32">
        <v>0</v>
      </c>
      <c r="AD178" s="32">
        <v>0</v>
      </c>
      <c r="AE178" s="32">
        <v>0</v>
      </c>
      <c r="AF178" t="s">
        <v>21</v>
      </c>
      <c r="AG178">
        <v>7</v>
      </c>
      <c r="AH178"/>
    </row>
    <row r="179" spans="1:34" x14ac:dyDescent="0.25">
      <c r="A179" t="s">
        <v>845</v>
      </c>
      <c r="B179" t="s">
        <v>444</v>
      </c>
      <c r="C179" t="s">
        <v>645</v>
      </c>
      <c r="D179" t="s">
        <v>769</v>
      </c>
      <c r="E179" s="32">
        <v>85.87777777777778</v>
      </c>
      <c r="F179" s="32">
        <v>2.8448544443006853</v>
      </c>
      <c r="G179" s="32">
        <v>2.6502626471729847</v>
      </c>
      <c r="H179" s="32">
        <v>0.47341570707724157</v>
      </c>
      <c r="I179" s="32">
        <v>0.27882390994954065</v>
      </c>
      <c r="J179" s="32">
        <v>244.30977777777775</v>
      </c>
      <c r="K179" s="32">
        <v>227.59866666666665</v>
      </c>
      <c r="L179" s="32">
        <v>40.655888888888889</v>
      </c>
      <c r="M179" s="32">
        <v>23.944777777777777</v>
      </c>
      <c r="N179" s="32">
        <v>11.2</v>
      </c>
      <c r="O179" s="32">
        <v>5.5111111111111111</v>
      </c>
      <c r="P179" s="32">
        <v>28.58133333333333</v>
      </c>
      <c r="Q179" s="32">
        <v>28.58133333333333</v>
      </c>
      <c r="R179" s="32">
        <v>0</v>
      </c>
      <c r="S179" s="32">
        <v>175.07255555555554</v>
      </c>
      <c r="T179" s="32">
        <v>135.74477777777776</v>
      </c>
      <c r="U179" s="32">
        <v>0</v>
      </c>
      <c r="V179" s="32">
        <v>39.327777777777783</v>
      </c>
      <c r="W179" s="32">
        <v>72.929444444444442</v>
      </c>
      <c r="X179" s="32">
        <v>0.51944444444444449</v>
      </c>
      <c r="Y179" s="32">
        <v>0</v>
      </c>
      <c r="Z179" s="32">
        <v>0</v>
      </c>
      <c r="AA179" s="32">
        <v>5.703555555555555</v>
      </c>
      <c r="AB179" s="32">
        <v>0</v>
      </c>
      <c r="AC179" s="32">
        <v>54.115000000000002</v>
      </c>
      <c r="AD179" s="32">
        <v>0</v>
      </c>
      <c r="AE179" s="32">
        <v>12.591444444444445</v>
      </c>
      <c r="AF179" t="s">
        <v>182</v>
      </c>
      <c r="AG179">
        <v>7</v>
      </c>
      <c r="AH179"/>
    </row>
    <row r="180" spans="1:34" x14ac:dyDescent="0.25">
      <c r="A180" t="s">
        <v>845</v>
      </c>
      <c r="B180" t="s">
        <v>338</v>
      </c>
      <c r="C180" t="s">
        <v>616</v>
      </c>
      <c r="D180" t="s">
        <v>755</v>
      </c>
      <c r="E180" s="32">
        <v>40.555555555555557</v>
      </c>
      <c r="F180" s="32">
        <v>3.4226383561643838</v>
      </c>
      <c r="G180" s="32">
        <v>3.2823643835616441</v>
      </c>
      <c r="H180" s="32">
        <v>0.83675890410958886</v>
      </c>
      <c r="I180" s="32">
        <v>0.6964849315068492</v>
      </c>
      <c r="J180" s="32">
        <v>138.80700000000002</v>
      </c>
      <c r="K180" s="32">
        <v>133.11811111111112</v>
      </c>
      <c r="L180" s="32">
        <v>33.935222222222215</v>
      </c>
      <c r="M180" s="32">
        <v>28.246333333333329</v>
      </c>
      <c r="N180" s="32">
        <v>0</v>
      </c>
      <c r="O180" s="32">
        <v>5.6888888888888891</v>
      </c>
      <c r="P180" s="32">
        <v>19.555888888888884</v>
      </c>
      <c r="Q180" s="32">
        <v>19.555888888888884</v>
      </c>
      <c r="R180" s="32">
        <v>0</v>
      </c>
      <c r="S180" s="32">
        <v>85.315888888888907</v>
      </c>
      <c r="T180" s="32">
        <v>45.570555555555558</v>
      </c>
      <c r="U180" s="32">
        <v>0.19055555555555553</v>
      </c>
      <c r="V180" s="32">
        <v>39.554777777777787</v>
      </c>
      <c r="W180" s="32">
        <v>4.814222222222222</v>
      </c>
      <c r="X180" s="32">
        <v>0</v>
      </c>
      <c r="Y180" s="32">
        <v>0</v>
      </c>
      <c r="Z180" s="32">
        <v>0</v>
      </c>
      <c r="AA180" s="32">
        <v>1.0066666666666666</v>
      </c>
      <c r="AB180" s="32">
        <v>0</v>
      </c>
      <c r="AC180" s="32">
        <v>3.8075555555555556</v>
      </c>
      <c r="AD180" s="32">
        <v>0</v>
      </c>
      <c r="AE180" s="32">
        <v>0</v>
      </c>
      <c r="AF180" t="s">
        <v>73</v>
      </c>
      <c r="AG180">
        <v>7</v>
      </c>
      <c r="AH180"/>
    </row>
    <row r="181" spans="1:34" x14ac:dyDescent="0.25">
      <c r="A181" t="s">
        <v>845</v>
      </c>
      <c r="B181" t="s">
        <v>280</v>
      </c>
      <c r="C181" t="s">
        <v>588</v>
      </c>
      <c r="D181" t="s">
        <v>752</v>
      </c>
      <c r="E181" s="32">
        <v>70.455555555555549</v>
      </c>
      <c r="F181" s="32">
        <v>3.666180413184041</v>
      </c>
      <c r="G181" s="32">
        <v>3.4381012458602744</v>
      </c>
      <c r="H181" s="32">
        <v>0.5894574988172212</v>
      </c>
      <c r="I181" s="32">
        <v>0.43064973978867688</v>
      </c>
      <c r="J181" s="32">
        <v>258.30277777777781</v>
      </c>
      <c r="K181" s="32">
        <v>242.23333333333332</v>
      </c>
      <c r="L181" s="32">
        <v>41.530555555555551</v>
      </c>
      <c r="M181" s="32">
        <v>30.341666666666665</v>
      </c>
      <c r="N181" s="32">
        <v>8.2111111111111104</v>
      </c>
      <c r="O181" s="32">
        <v>2.9777777777777779</v>
      </c>
      <c r="P181" s="32">
        <v>46.283333333333331</v>
      </c>
      <c r="Q181" s="32">
        <v>41.402777777777779</v>
      </c>
      <c r="R181" s="32">
        <v>4.8805555555555555</v>
      </c>
      <c r="S181" s="32">
        <v>170.48888888888888</v>
      </c>
      <c r="T181" s="32">
        <v>170.48888888888888</v>
      </c>
      <c r="U181" s="32">
        <v>0</v>
      </c>
      <c r="V181" s="32">
        <v>0</v>
      </c>
      <c r="W181" s="32">
        <v>0</v>
      </c>
      <c r="X181" s="32">
        <v>0</v>
      </c>
      <c r="Y181" s="32">
        <v>0</v>
      </c>
      <c r="Z181" s="32">
        <v>0</v>
      </c>
      <c r="AA181" s="32">
        <v>0</v>
      </c>
      <c r="AB181" s="32">
        <v>0</v>
      </c>
      <c r="AC181" s="32">
        <v>0</v>
      </c>
      <c r="AD181" s="32">
        <v>0</v>
      </c>
      <c r="AE181" s="32">
        <v>0</v>
      </c>
      <c r="AF181" t="s">
        <v>14</v>
      </c>
      <c r="AG181">
        <v>7</v>
      </c>
      <c r="AH181"/>
    </row>
    <row r="182" spans="1:34" x14ac:dyDescent="0.25">
      <c r="A182" t="s">
        <v>845</v>
      </c>
      <c r="B182" t="s">
        <v>339</v>
      </c>
      <c r="C182" t="s">
        <v>549</v>
      </c>
      <c r="D182" t="s">
        <v>757</v>
      </c>
      <c r="E182" s="32">
        <v>35.700000000000003</v>
      </c>
      <c r="F182" s="32">
        <v>5.273233737939619</v>
      </c>
      <c r="G182" s="32">
        <v>4.9883846872082156</v>
      </c>
      <c r="H182" s="32">
        <v>0.61937441643323987</v>
      </c>
      <c r="I182" s="32">
        <v>0.33452536570183622</v>
      </c>
      <c r="J182" s="32">
        <v>188.2544444444444</v>
      </c>
      <c r="K182" s="32">
        <v>178.0853333333333</v>
      </c>
      <c r="L182" s="32">
        <v>22.111666666666665</v>
      </c>
      <c r="M182" s="32">
        <v>11.942555555555554</v>
      </c>
      <c r="N182" s="32">
        <v>4.5274444444444448</v>
      </c>
      <c r="O182" s="32">
        <v>5.6416666666666666</v>
      </c>
      <c r="P182" s="32">
        <v>36.850444444444427</v>
      </c>
      <c r="Q182" s="32">
        <v>36.850444444444427</v>
      </c>
      <c r="R182" s="32">
        <v>0</v>
      </c>
      <c r="S182" s="32">
        <v>129.29233333333332</v>
      </c>
      <c r="T182" s="32">
        <v>80.188888888888897</v>
      </c>
      <c r="U182" s="32">
        <v>0</v>
      </c>
      <c r="V182" s="32">
        <v>49.103444444444428</v>
      </c>
      <c r="W182" s="32">
        <v>37.746555555555545</v>
      </c>
      <c r="X182" s="32">
        <v>0</v>
      </c>
      <c r="Y182" s="32">
        <v>0</v>
      </c>
      <c r="Z182" s="32">
        <v>0</v>
      </c>
      <c r="AA182" s="32">
        <v>5.4767777777777784</v>
      </c>
      <c r="AB182" s="32">
        <v>0</v>
      </c>
      <c r="AC182" s="32">
        <v>28.031333333333318</v>
      </c>
      <c r="AD182" s="32">
        <v>0</v>
      </c>
      <c r="AE182" s="32">
        <v>4.2384444444444451</v>
      </c>
      <c r="AF182" t="s">
        <v>74</v>
      </c>
      <c r="AG182">
        <v>7</v>
      </c>
      <c r="AH182"/>
    </row>
    <row r="183" spans="1:34" x14ac:dyDescent="0.25">
      <c r="A183" t="s">
        <v>845</v>
      </c>
      <c r="B183" t="s">
        <v>379</v>
      </c>
      <c r="C183" t="s">
        <v>635</v>
      </c>
      <c r="D183" t="s">
        <v>725</v>
      </c>
      <c r="E183" s="32">
        <v>12.144444444444444</v>
      </c>
      <c r="F183" s="32">
        <v>3.1761299176578222</v>
      </c>
      <c r="G183" s="32">
        <v>2.9496889295516922</v>
      </c>
      <c r="H183" s="32">
        <v>0.56379688929551686</v>
      </c>
      <c r="I183" s="32">
        <v>0.33735590118938691</v>
      </c>
      <c r="J183" s="32">
        <v>38.572333333333326</v>
      </c>
      <c r="K183" s="32">
        <v>35.822333333333326</v>
      </c>
      <c r="L183" s="32">
        <v>6.8469999999999986</v>
      </c>
      <c r="M183" s="32">
        <v>4.0969999999999986</v>
      </c>
      <c r="N183" s="32">
        <v>2.75</v>
      </c>
      <c r="O183" s="32">
        <v>0</v>
      </c>
      <c r="P183" s="32">
        <v>7.0748888888888875</v>
      </c>
      <c r="Q183" s="32">
        <v>7.0748888888888875</v>
      </c>
      <c r="R183" s="32">
        <v>0</v>
      </c>
      <c r="S183" s="32">
        <v>24.650444444444439</v>
      </c>
      <c r="T183" s="32">
        <v>20.15122222222222</v>
      </c>
      <c r="U183" s="32">
        <v>0</v>
      </c>
      <c r="V183" s="32">
        <v>4.4992222222222207</v>
      </c>
      <c r="W183" s="32">
        <v>0</v>
      </c>
      <c r="X183" s="32">
        <v>0</v>
      </c>
      <c r="Y183" s="32">
        <v>0</v>
      </c>
      <c r="Z183" s="32">
        <v>0</v>
      </c>
      <c r="AA183" s="32">
        <v>0</v>
      </c>
      <c r="AB183" s="32">
        <v>0</v>
      </c>
      <c r="AC183" s="32">
        <v>0</v>
      </c>
      <c r="AD183" s="32">
        <v>0</v>
      </c>
      <c r="AE183" s="32">
        <v>0</v>
      </c>
      <c r="AF183" t="s">
        <v>114</v>
      </c>
      <c r="AG183">
        <v>7</v>
      </c>
      <c r="AH183"/>
    </row>
    <row r="184" spans="1:34" x14ac:dyDescent="0.25">
      <c r="A184" t="s">
        <v>845</v>
      </c>
      <c r="B184" t="s">
        <v>394</v>
      </c>
      <c r="C184" t="s">
        <v>639</v>
      </c>
      <c r="D184" t="s">
        <v>735</v>
      </c>
      <c r="E184" s="32">
        <v>35</v>
      </c>
      <c r="F184" s="32">
        <v>3.6643142857142856</v>
      </c>
      <c r="G184" s="32">
        <v>3.2744730158730158</v>
      </c>
      <c r="H184" s="32">
        <v>0.39666666666666667</v>
      </c>
      <c r="I184" s="32">
        <v>0.16055555555555556</v>
      </c>
      <c r="J184" s="32">
        <v>128.251</v>
      </c>
      <c r="K184" s="32">
        <v>114.60655555555556</v>
      </c>
      <c r="L184" s="32">
        <v>13.883333333333333</v>
      </c>
      <c r="M184" s="32">
        <v>5.6194444444444445</v>
      </c>
      <c r="N184" s="32">
        <v>1.6527777777777777</v>
      </c>
      <c r="O184" s="32">
        <v>6.6111111111111107</v>
      </c>
      <c r="P184" s="32">
        <v>29.652777777777779</v>
      </c>
      <c r="Q184" s="32">
        <v>24.272222222222222</v>
      </c>
      <c r="R184" s="32">
        <v>5.3805555555555555</v>
      </c>
      <c r="S184" s="32">
        <v>84.714888888888893</v>
      </c>
      <c r="T184" s="32">
        <v>51.945444444444448</v>
      </c>
      <c r="U184" s="32">
        <v>9.7222222222222224E-2</v>
      </c>
      <c r="V184" s="32">
        <v>32.672222222222224</v>
      </c>
      <c r="W184" s="32">
        <v>4.9121111111111109</v>
      </c>
      <c r="X184" s="32">
        <v>0</v>
      </c>
      <c r="Y184" s="32">
        <v>0</v>
      </c>
      <c r="Z184" s="32">
        <v>0</v>
      </c>
      <c r="AA184" s="32">
        <v>3.1361111111111111</v>
      </c>
      <c r="AB184" s="32">
        <v>0</v>
      </c>
      <c r="AC184" s="32">
        <v>1.6648888888888886</v>
      </c>
      <c r="AD184" s="32">
        <v>0</v>
      </c>
      <c r="AE184" s="32">
        <v>0.1111111111111111</v>
      </c>
      <c r="AF184" t="s">
        <v>130</v>
      </c>
      <c r="AG184">
        <v>7</v>
      </c>
      <c r="AH184"/>
    </row>
    <row r="185" spans="1:34" x14ac:dyDescent="0.25">
      <c r="A185" t="s">
        <v>845</v>
      </c>
      <c r="B185" t="s">
        <v>294</v>
      </c>
      <c r="C185" t="s">
        <v>598</v>
      </c>
      <c r="D185" t="s">
        <v>763</v>
      </c>
      <c r="E185" s="32">
        <v>38.155555555555559</v>
      </c>
      <c r="F185" s="32">
        <v>3.3239720442632503</v>
      </c>
      <c r="G185" s="32">
        <v>3.08</v>
      </c>
      <c r="H185" s="32">
        <v>0.81876820034944697</v>
      </c>
      <c r="I185" s="32">
        <v>0.57479615608619694</v>
      </c>
      <c r="J185" s="32">
        <v>126.82800000000003</v>
      </c>
      <c r="K185" s="32">
        <v>117.51911111111113</v>
      </c>
      <c r="L185" s="32">
        <v>31.240555555555567</v>
      </c>
      <c r="M185" s="32">
        <v>21.931666666666672</v>
      </c>
      <c r="N185" s="32">
        <v>8.6358888888888909</v>
      </c>
      <c r="O185" s="32">
        <v>0.67300000000000004</v>
      </c>
      <c r="P185" s="32">
        <v>10.082333333333338</v>
      </c>
      <c r="Q185" s="32">
        <v>10.082333333333338</v>
      </c>
      <c r="R185" s="32">
        <v>0</v>
      </c>
      <c r="S185" s="32">
        <v>85.50511111111112</v>
      </c>
      <c r="T185" s="32">
        <v>73.540111111111116</v>
      </c>
      <c r="U185" s="32">
        <v>0</v>
      </c>
      <c r="V185" s="32">
        <v>11.965000000000002</v>
      </c>
      <c r="W185" s="32">
        <v>55.233333333333341</v>
      </c>
      <c r="X185" s="32">
        <v>9.4348888888888904</v>
      </c>
      <c r="Y185" s="32">
        <v>0</v>
      </c>
      <c r="Z185" s="32">
        <v>0</v>
      </c>
      <c r="AA185" s="32">
        <v>7.3390000000000013</v>
      </c>
      <c r="AB185" s="32">
        <v>0</v>
      </c>
      <c r="AC185" s="32">
        <v>31.250777777777785</v>
      </c>
      <c r="AD185" s="32">
        <v>0</v>
      </c>
      <c r="AE185" s="32">
        <v>7.2086666666666677</v>
      </c>
      <c r="AF185" t="s">
        <v>28</v>
      </c>
      <c r="AG185">
        <v>7</v>
      </c>
      <c r="AH185"/>
    </row>
    <row r="186" spans="1:34" x14ac:dyDescent="0.25">
      <c r="A186" t="s">
        <v>845</v>
      </c>
      <c r="B186" t="s">
        <v>418</v>
      </c>
      <c r="C186" t="s">
        <v>553</v>
      </c>
      <c r="D186" t="s">
        <v>708</v>
      </c>
      <c r="E186" s="32">
        <v>27.722222222222221</v>
      </c>
      <c r="F186" s="32">
        <v>4.3761923847695403</v>
      </c>
      <c r="G186" s="32">
        <v>4.1743486973947901</v>
      </c>
      <c r="H186" s="32">
        <v>0.86525050100200407</v>
      </c>
      <c r="I186" s="32">
        <v>0.66340681362725473</v>
      </c>
      <c r="J186" s="32">
        <v>121.31777777777781</v>
      </c>
      <c r="K186" s="32">
        <v>115.72222222222224</v>
      </c>
      <c r="L186" s="32">
        <v>23.986666666666668</v>
      </c>
      <c r="M186" s="32">
        <v>18.391111111111115</v>
      </c>
      <c r="N186" s="32">
        <v>2.3511111111111109</v>
      </c>
      <c r="O186" s="32">
        <v>3.2444444444444445</v>
      </c>
      <c r="P186" s="32">
        <v>21.53444444444445</v>
      </c>
      <c r="Q186" s="32">
        <v>21.53444444444445</v>
      </c>
      <c r="R186" s="32">
        <v>0</v>
      </c>
      <c r="S186" s="32">
        <v>75.796666666666681</v>
      </c>
      <c r="T186" s="32">
        <v>46.825555555555567</v>
      </c>
      <c r="U186" s="32">
        <v>0</v>
      </c>
      <c r="V186" s="32">
        <v>28.971111111111114</v>
      </c>
      <c r="W186" s="32">
        <v>0</v>
      </c>
      <c r="X186" s="32">
        <v>0</v>
      </c>
      <c r="Y186" s="32">
        <v>0</v>
      </c>
      <c r="Z186" s="32">
        <v>0</v>
      </c>
      <c r="AA186" s="32">
        <v>0</v>
      </c>
      <c r="AB186" s="32">
        <v>0</v>
      </c>
      <c r="AC186" s="32">
        <v>0</v>
      </c>
      <c r="AD186" s="32">
        <v>0</v>
      </c>
      <c r="AE186" s="32">
        <v>0</v>
      </c>
      <c r="AF186" t="s">
        <v>156</v>
      </c>
      <c r="AG186">
        <v>7</v>
      </c>
      <c r="AH186"/>
    </row>
    <row r="187" spans="1:34" x14ac:dyDescent="0.25">
      <c r="A187" t="s">
        <v>845</v>
      </c>
      <c r="B187" t="s">
        <v>384</v>
      </c>
      <c r="C187" t="s">
        <v>583</v>
      </c>
      <c r="D187" t="s">
        <v>721</v>
      </c>
      <c r="E187" s="32">
        <v>65.188888888888883</v>
      </c>
      <c r="F187" s="32">
        <v>3.1125839440940859</v>
      </c>
      <c r="G187" s="32">
        <v>2.876146241690813</v>
      </c>
      <c r="H187" s="32">
        <v>0.58034600306800765</v>
      </c>
      <c r="I187" s="32">
        <v>0.43506391682290785</v>
      </c>
      <c r="J187" s="32">
        <v>202.90588888888888</v>
      </c>
      <c r="K187" s="32">
        <v>187.49277777777775</v>
      </c>
      <c r="L187" s="32">
        <v>37.832111111111118</v>
      </c>
      <c r="M187" s="32">
        <v>28.361333333333334</v>
      </c>
      <c r="N187" s="32">
        <v>4.1374444444444451</v>
      </c>
      <c r="O187" s="32">
        <v>5.333333333333333</v>
      </c>
      <c r="P187" s="32">
        <v>41.04144444444443</v>
      </c>
      <c r="Q187" s="32">
        <v>35.0991111111111</v>
      </c>
      <c r="R187" s="32">
        <v>5.942333333333333</v>
      </c>
      <c r="S187" s="32">
        <v>124.03233333333334</v>
      </c>
      <c r="T187" s="32">
        <v>78.154777777777781</v>
      </c>
      <c r="U187" s="32">
        <v>2.2602222222222217</v>
      </c>
      <c r="V187" s="32">
        <v>43.617333333333335</v>
      </c>
      <c r="W187" s="32">
        <v>15.287777777777777</v>
      </c>
      <c r="X187" s="32">
        <v>0</v>
      </c>
      <c r="Y187" s="32">
        <v>0</v>
      </c>
      <c r="Z187" s="32">
        <v>0</v>
      </c>
      <c r="AA187" s="32">
        <v>5.3121111111111112</v>
      </c>
      <c r="AB187" s="32">
        <v>0</v>
      </c>
      <c r="AC187" s="32">
        <v>6.8449999999999998</v>
      </c>
      <c r="AD187" s="32">
        <v>0</v>
      </c>
      <c r="AE187" s="32">
        <v>3.1306666666666665</v>
      </c>
      <c r="AF187" t="s">
        <v>119</v>
      </c>
      <c r="AG187">
        <v>7</v>
      </c>
      <c r="AH187"/>
    </row>
    <row r="188" spans="1:34" x14ac:dyDescent="0.25">
      <c r="A188" t="s">
        <v>845</v>
      </c>
      <c r="B188" t="s">
        <v>397</v>
      </c>
      <c r="C188" t="s">
        <v>640</v>
      </c>
      <c r="D188" t="s">
        <v>783</v>
      </c>
      <c r="E188" s="32">
        <v>43.411111111111111</v>
      </c>
      <c r="F188" s="32">
        <v>3.4349347325313548</v>
      </c>
      <c r="G188" s="32">
        <v>3.3063194266700799</v>
      </c>
      <c r="H188" s="32">
        <v>0.57223445098541093</v>
      </c>
      <c r="I188" s="32">
        <v>0.4436191451241363</v>
      </c>
      <c r="J188" s="32">
        <v>149.11433333333338</v>
      </c>
      <c r="K188" s="32">
        <v>143.53100000000003</v>
      </c>
      <c r="L188" s="32">
        <v>24.841333333333338</v>
      </c>
      <c r="M188" s="32">
        <v>19.258000000000006</v>
      </c>
      <c r="N188" s="32">
        <v>5.583333333333333</v>
      </c>
      <c r="O188" s="32">
        <v>0</v>
      </c>
      <c r="P188" s="32">
        <v>12.759444444444441</v>
      </c>
      <c r="Q188" s="32">
        <v>12.759444444444441</v>
      </c>
      <c r="R188" s="32">
        <v>0</v>
      </c>
      <c r="S188" s="32">
        <v>111.51355555555558</v>
      </c>
      <c r="T188" s="32">
        <v>55.335000000000008</v>
      </c>
      <c r="U188" s="32">
        <v>0</v>
      </c>
      <c r="V188" s="32">
        <v>56.178555555555576</v>
      </c>
      <c r="W188" s="32">
        <v>42.422222222222224</v>
      </c>
      <c r="X188" s="32">
        <v>0</v>
      </c>
      <c r="Y188" s="32">
        <v>0</v>
      </c>
      <c r="Z188" s="32">
        <v>0</v>
      </c>
      <c r="AA188" s="32">
        <v>0</v>
      </c>
      <c r="AB188" s="32">
        <v>0</v>
      </c>
      <c r="AC188" s="32">
        <v>42.422222222222224</v>
      </c>
      <c r="AD188" s="32">
        <v>0</v>
      </c>
      <c r="AE188" s="32">
        <v>0</v>
      </c>
      <c r="AF188" t="s">
        <v>133</v>
      </c>
      <c r="AG188">
        <v>7</v>
      </c>
      <c r="AH188"/>
    </row>
    <row r="189" spans="1:34" x14ac:dyDescent="0.25">
      <c r="A189" t="s">
        <v>845</v>
      </c>
      <c r="B189" t="s">
        <v>411</v>
      </c>
      <c r="C189" t="s">
        <v>549</v>
      </c>
      <c r="D189" t="s">
        <v>757</v>
      </c>
      <c r="E189" s="32">
        <v>202.02222222222221</v>
      </c>
      <c r="F189" s="32">
        <v>3.3584974150258504</v>
      </c>
      <c r="G189" s="32">
        <v>3.1684193158068421</v>
      </c>
      <c r="H189" s="32">
        <v>0.48576614233857673</v>
      </c>
      <c r="I189" s="32">
        <v>0.29568804311956881</v>
      </c>
      <c r="J189" s="32">
        <v>678.49111111111119</v>
      </c>
      <c r="K189" s="32">
        <v>640.0911111111111</v>
      </c>
      <c r="L189" s="32">
        <v>98.13555555555557</v>
      </c>
      <c r="M189" s="32">
        <v>59.735555555555557</v>
      </c>
      <c r="N189" s="32">
        <v>36.266666666666666</v>
      </c>
      <c r="O189" s="32">
        <v>2.1333333333333333</v>
      </c>
      <c r="P189" s="32">
        <v>110.17333333333336</v>
      </c>
      <c r="Q189" s="32">
        <v>110.17333333333336</v>
      </c>
      <c r="R189" s="32">
        <v>0</v>
      </c>
      <c r="S189" s="32">
        <v>470.18222222222215</v>
      </c>
      <c r="T189" s="32">
        <v>389.48888888888882</v>
      </c>
      <c r="U189" s="32">
        <v>0.64</v>
      </c>
      <c r="V189" s="32">
        <v>80.053333333333342</v>
      </c>
      <c r="W189" s="32">
        <v>101.38888888888886</v>
      </c>
      <c r="X189" s="32">
        <v>0</v>
      </c>
      <c r="Y189" s="32">
        <v>0</v>
      </c>
      <c r="Z189" s="32">
        <v>0</v>
      </c>
      <c r="AA189" s="32">
        <v>21.235555555555532</v>
      </c>
      <c r="AB189" s="32">
        <v>0</v>
      </c>
      <c r="AC189" s="32">
        <v>58.401111111111128</v>
      </c>
      <c r="AD189" s="32">
        <v>0</v>
      </c>
      <c r="AE189" s="32">
        <v>21.752222222222208</v>
      </c>
      <c r="AF189" t="s">
        <v>149</v>
      </c>
      <c r="AG189">
        <v>7</v>
      </c>
      <c r="AH189"/>
    </row>
    <row r="190" spans="1:34" x14ac:dyDescent="0.25">
      <c r="A190" t="s">
        <v>845</v>
      </c>
      <c r="B190" t="s">
        <v>349</v>
      </c>
      <c r="C190" t="s">
        <v>620</v>
      </c>
      <c r="D190" t="s">
        <v>775</v>
      </c>
      <c r="E190" s="32">
        <v>18.088888888888889</v>
      </c>
      <c r="F190" s="32">
        <v>4.0773034398034405</v>
      </c>
      <c r="G190" s="32">
        <v>3.9418611793611795</v>
      </c>
      <c r="H190" s="32">
        <v>0.65331695331695327</v>
      </c>
      <c r="I190" s="32">
        <v>0.51787469287469279</v>
      </c>
      <c r="J190" s="32">
        <v>73.753888888888895</v>
      </c>
      <c r="K190" s="32">
        <v>71.303888888888892</v>
      </c>
      <c r="L190" s="32">
        <v>11.817777777777778</v>
      </c>
      <c r="M190" s="32">
        <v>9.3677777777777766</v>
      </c>
      <c r="N190" s="32">
        <v>0</v>
      </c>
      <c r="O190" s="32">
        <v>2.4500000000000002</v>
      </c>
      <c r="P190" s="32">
        <v>13.393888888888885</v>
      </c>
      <c r="Q190" s="32">
        <v>13.393888888888885</v>
      </c>
      <c r="R190" s="32">
        <v>0</v>
      </c>
      <c r="S190" s="32">
        <v>48.542222222222229</v>
      </c>
      <c r="T190" s="32">
        <v>33.987000000000009</v>
      </c>
      <c r="U190" s="32">
        <v>0</v>
      </c>
      <c r="V190" s="32">
        <v>14.55522222222222</v>
      </c>
      <c r="W190" s="32">
        <v>34.555555555555557</v>
      </c>
      <c r="X190" s="32">
        <v>5.0861111111111112</v>
      </c>
      <c r="Y190" s="32">
        <v>0</v>
      </c>
      <c r="Z190" s="32">
        <v>0</v>
      </c>
      <c r="AA190" s="32">
        <v>6.8472222222222223</v>
      </c>
      <c r="AB190" s="32">
        <v>0</v>
      </c>
      <c r="AC190" s="32">
        <v>22.622222222222224</v>
      </c>
      <c r="AD190" s="32">
        <v>0</v>
      </c>
      <c r="AE190" s="32">
        <v>0</v>
      </c>
      <c r="AF190" t="s">
        <v>84</v>
      </c>
      <c r="AG190">
        <v>7</v>
      </c>
      <c r="AH190"/>
    </row>
    <row r="191" spans="1:34" x14ac:dyDescent="0.25">
      <c r="A191" t="s">
        <v>845</v>
      </c>
      <c r="B191" t="s">
        <v>438</v>
      </c>
      <c r="C191" t="s">
        <v>568</v>
      </c>
      <c r="D191" t="s">
        <v>746</v>
      </c>
      <c r="E191" s="32">
        <v>38.022222222222226</v>
      </c>
      <c r="F191" s="32">
        <v>3.7185856224430154</v>
      </c>
      <c r="G191" s="32">
        <v>3.5401081239041496</v>
      </c>
      <c r="H191" s="32">
        <v>0.69221215663354752</v>
      </c>
      <c r="I191" s="32">
        <v>0.51373465809468144</v>
      </c>
      <c r="J191" s="32">
        <v>141.38888888888889</v>
      </c>
      <c r="K191" s="32">
        <v>134.60277777777779</v>
      </c>
      <c r="L191" s="32">
        <v>26.319444444444443</v>
      </c>
      <c r="M191" s="32">
        <v>19.533333333333335</v>
      </c>
      <c r="N191" s="32">
        <v>1.5472222222222223</v>
      </c>
      <c r="O191" s="32">
        <v>5.2388888888888889</v>
      </c>
      <c r="P191" s="32">
        <v>23.305555555555557</v>
      </c>
      <c r="Q191" s="32">
        <v>23.305555555555557</v>
      </c>
      <c r="R191" s="32">
        <v>0</v>
      </c>
      <c r="S191" s="32">
        <v>91.763888888888886</v>
      </c>
      <c r="T191" s="32">
        <v>89.922222222222217</v>
      </c>
      <c r="U191" s="32">
        <v>0</v>
      </c>
      <c r="V191" s="32">
        <v>1.8416666666666666</v>
      </c>
      <c r="W191" s="32">
        <v>0</v>
      </c>
      <c r="X191" s="32">
        <v>0</v>
      </c>
      <c r="Y191" s="32">
        <v>0</v>
      </c>
      <c r="Z191" s="32">
        <v>0</v>
      </c>
      <c r="AA191" s="32">
        <v>0</v>
      </c>
      <c r="AB191" s="32">
        <v>0</v>
      </c>
      <c r="AC191" s="32">
        <v>0</v>
      </c>
      <c r="AD191" s="32">
        <v>0</v>
      </c>
      <c r="AE191" s="32">
        <v>0</v>
      </c>
      <c r="AF191" t="s">
        <v>176</v>
      </c>
      <c r="AG191">
        <v>7</v>
      </c>
      <c r="AH191"/>
    </row>
    <row r="192" spans="1:34" x14ac:dyDescent="0.25">
      <c r="A192" t="s">
        <v>845</v>
      </c>
      <c r="B192" t="s">
        <v>320</v>
      </c>
      <c r="C192" t="s">
        <v>609</v>
      </c>
      <c r="D192" t="s">
        <v>721</v>
      </c>
      <c r="E192" s="32">
        <v>84.644444444444446</v>
      </c>
      <c r="F192" s="32">
        <v>3.8100288789708578</v>
      </c>
      <c r="G192" s="32">
        <v>3.5771396692045152</v>
      </c>
      <c r="H192" s="32">
        <v>0.39321081648726702</v>
      </c>
      <c r="I192" s="32">
        <v>0.21493830401680228</v>
      </c>
      <c r="J192" s="32">
        <v>322.49777777777774</v>
      </c>
      <c r="K192" s="32">
        <v>302.78499999999997</v>
      </c>
      <c r="L192" s="32">
        <v>33.283111111111111</v>
      </c>
      <c r="M192" s="32">
        <v>18.193333333333332</v>
      </c>
      <c r="N192" s="32">
        <v>9.4008888888888897</v>
      </c>
      <c r="O192" s="32">
        <v>5.6888888888888891</v>
      </c>
      <c r="P192" s="32">
        <v>85.96677777777775</v>
      </c>
      <c r="Q192" s="32">
        <v>81.343777777777746</v>
      </c>
      <c r="R192" s="32">
        <v>4.6230000000000011</v>
      </c>
      <c r="S192" s="32">
        <v>203.24788888888892</v>
      </c>
      <c r="T192" s="32">
        <v>167.37022222222225</v>
      </c>
      <c r="U192" s="32">
        <v>0</v>
      </c>
      <c r="V192" s="32">
        <v>35.87766666666667</v>
      </c>
      <c r="W192" s="32">
        <v>156.94822222222223</v>
      </c>
      <c r="X192" s="32">
        <v>1.2217777777777776</v>
      </c>
      <c r="Y192" s="32">
        <v>0</v>
      </c>
      <c r="Z192" s="32">
        <v>0</v>
      </c>
      <c r="AA192" s="32">
        <v>29.154333333333337</v>
      </c>
      <c r="AB192" s="32">
        <v>0</v>
      </c>
      <c r="AC192" s="32">
        <v>99.565888888888892</v>
      </c>
      <c r="AD192" s="32">
        <v>0</v>
      </c>
      <c r="AE192" s="32">
        <v>27.006222222222231</v>
      </c>
      <c r="AF192" t="s">
        <v>54</v>
      </c>
      <c r="AG192">
        <v>7</v>
      </c>
      <c r="AH192"/>
    </row>
    <row r="193" spans="1:34" x14ac:dyDescent="0.25">
      <c r="A193" t="s">
        <v>845</v>
      </c>
      <c r="B193" t="s">
        <v>322</v>
      </c>
      <c r="C193" t="s">
        <v>583</v>
      </c>
      <c r="D193" t="s">
        <v>721</v>
      </c>
      <c r="E193" s="32">
        <v>74.466666666666669</v>
      </c>
      <c r="F193" s="32">
        <v>4.0246493584004766</v>
      </c>
      <c r="G193" s="32">
        <v>3.633407937928975</v>
      </c>
      <c r="H193" s="32">
        <v>0.48433751119068924</v>
      </c>
      <c r="I193" s="32">
        <v>0.21365562518651146</v>
      </c>
      <c r="J193" s="32">
        <v>299.70222222222213</v>
      </c>
      <c r="K193" s="32">
        <v>270.56777777777768</v>
      </c>
      <c r="L193" s="32">
        <v>36.066999999999993</v>
      </c>
      <c r="M193" s="32">
        <v>15.91022222222222</v>
      </c>
      <c r="N193" s="32">
        <v>15.090111111111112</v>
      </c>
      <c r="O193" s="32">
        <v>5.0666666666666664</v>
      </c>
      <c r="P193" s="32">
        <v>79.405222222222164</v>
      </c>
      <c r="Q193" s="32">
        <v>70.4275555555555</v>
      </c>
      <c r="R193" s="32">
        <v>8.9776666666666678</v>
      </c>
      <c r="S193" s="32">
        <v>184.23</v>
      </c>
      <c r="T193" s="32">
        <v>121.70433333333331</v>
      </c>
      <c r="U193" s="32">
        <v>2.7065555555555552</v>
      </c>
      <c r="V193" s="32">
        <v>59.819111111111134</v>
      </c>
      <c r="W193" s="32">
        <v>77.105777777777789</v>
      </c>
      <c r="X193" s="32">
        <v>10.259111111111112</v>
      </c>
      <c r="Y193" s="32">
        <v>0</v>
      </c>
      <c r="Z193" s="32">
        <v>0</v>
      </c>
      <c r="AA193" s="32">
        <v>24.851000000000013</v>
      </c>
      <c r="AB193" s="32">
        <v>0</v>
      </c>
      <c r="AC193" s="32">
        <v>19.438444444444446</v>
      </c>
      <c r="AD193" s="32">
        <v>0</v>
      </c>
      <c r="AE193" s="32">
        <v>22.557222222222222</v>
      </c>
      <c r="AF193" t="s">
        <v>56</v>
      </c>
      <c r="AG193">
        <v>7</v>
      </c>
      <c r="AH193"/>
    </row>
    <row r="194" spans="1:34" x14ac:dyDescent="0.25">
      <c r="A194" t="s">
        <v>845</v>
      </c>
      <c r="B194" t="s">
        <v>289</v>
      </c>
      <c r="C194" t="s">
        <v>594</v>
      </c>
      <c r="D194" t="s">
        <v>716</v>
      </c>
      <c r="E194" s="32">
        <v>86.13333333333334</v>
      </c>
      <c r="F194" s="32">
        <v>4.939631062951495</v>
      </c>
      <c r="G194" s="32">
        <v>4.4375193498451999</v>
      </c>
      <c r="H194" s="32">
        <v>0.88884416924664589</v>
      </c>
      <c r="I194" s="32">
        <v>0.44302889576883381</v>
      </c>
      <c r="J194" s="32">
        <v>425.46688888888883</v>
      </c>
      <c r="K194" s="32">
        <v>382.21833333333325</v>
      </c>
      <c r="L194" s="32">
        <v>76.559111111111108</v>
      </c>
      <c r="M194" s="32">
        <v>38.159555555555556</v>
      </c>
      <c r="N194" s="32">
        <v>32.710666666666661</v>
      </c>
      <c r="O194" s="32">
        <v>5.6888888888888891</v>
      </c>
      <c r="P194" s="32">
        <v>72.170777777777758</v>
      </c>
      <c r="Q194" s="32">
        <v>67.321777777777754</v>
      </c>
      <c r="R194" s="32">
        <v>4.8490000000000002</v>
      </c>
      <c r="S194" s="32">
        <v>276.73699999999997</v>
      </c>
      <c r="T194" s="32">
        <v>191.1114444444444</v>
      </c>
      <c r="U194" s="32">
        <v>0</v>
      </c>
      <c r="V194" s="32">
        <v>85.625555555555536</v>
      </c>
      <c r="W194" s="32">
        <v>26.211111111111112</v>
      </c>
      <c r="X194" s="32">
        <v>0</v>
      </c>
      <c r="Y194" s="32">
        <v>0</v>
      </c>
      <c r="Z194" s="32">
        <v>0</v>
      </c>
      <c r="AA194" s="32">
        <v>3.0222222222222221</v>
      </c>
      <c r="AB194" s="32">
        <v>0</v>
      </c>
      <c r="AC194" s="32">
        <v>0</v>
      </c>
      <c r="AD194" s="32">
        <v>0</v>
      </c>
      <c r="AE194" s="32">
        <v>23.18888888888889</v>
      </c>
      <c r="AF194" t="s">
        <v>23</v>
      </c>
      <c r="AG194">
        <v>7</v>
      </c>
      <c r="AH194"/>
    </row>
    <row r="195" spans="1:34" x14ac:dyDescent="0.25">
      <c r="A195" t="s">
        <v>845</v>
      </c>
      <c r="B195" t="s">
        <v>427</v>
      </c>
      <c r="C195" t="s">
        <v>612</v>
      </c>
      <c r="D195" t="s">
        <v>772</v>
      </c>
      <c r="E195" s="32">
        <v>28.6</v>
      </c>
      <c r="F195" s="32">
        <v>3.7631857031857034</v>
      </c>
      <c r="G195" s="32">
        <v>3.3836868686868686</v>
      </c>
      <c r="H195" s="32">
        <v>1.0597707847707849</v>
      </c>
      <c r="I195" s="32">
        <v>0.68027195027195042</v>
      </c>
      <c r="J195" s="32">
        <v>107.62711111111112</v>
      </c>
      <c r="K195" s="32">
        <v>96.773444444444451</v>
      </c>
      <c r="L195" s="32">
        <v>30.309444444444452</v>
      </c>
      <c r="M195" s="32">
        <v>19.455777777777783</v>
      </c>
      <c r="N195" s="32">
        <v>5.453666666666666</v>
      </c>
      <c r="O195" s="32">
        <v>5.4</v>
      </c>
      <c r="P195" s="32">
        <v>10.816555555555558</v>
      </c>
      <c r="Q195" s="32">
        <v>10.816555555555558</v>
      </c>
      <c r="R195" s="32">
        <v>0</v>
      </c>
      <c r="S195" s="32">
        <v>66.501111111111101</v>
      </c>
      <c r="T195" s="32">
        <v>26.443555555555555</v>
      </c>
      <c r="U195" s="32">
        <v>0</v>
      </c>
      <c r="V195" s="32">
        <v>40.057555555555552</v>
      </c>
      <c r="W195" s="32">
        <v>2.2222222222222223E-2</v>
      </c>
      <c r="X195" s="32">
        <v>2.2222222222222223E-2</v>
      </c>
      <c r="Y195" s="32">
        <v>0</v>
      </c>
      <c r="Z195" s="32">
        <v>0</v>
      </c>
      <c r="AA195" s="32">
        <v>0</v>
      </c>
      <c r="AB195" s="32">
        <v>0</v>
      </c>
      <c r="AC195" s="32">
        <v>0</v>
      </c>
      <c r="AD195" s="32">
        <v>0</v>
      </c>
      <c r="AE195" s="32">
        <v>0</v>
      </c>
      <c r="AF195" t="s">
        <v>165</v>
      </c>
      <c r="AG195">
        <v>7</v>
      </c>
      <c r="AH195"/>
    </row>
    <row r="196" spans="1:34" x14ac:dyDescent="0.25">
      <c r="A196" t="s">
        <v>845</v>
      </c>
      <c r="B196" t="s">
        <v>404</v>
      </c>
      <c r="C196" t="s">
        <v>537</v>
      </c>
      <c r="D196" t="s">
        <v>731</v>
      </c>
      <c r="E196" s="32">
        <v>40.81111111111111</v>
      </c>
      <c r="F196" s="32">
        <v>3.2855213721753334</v>
      </c>
      <c r="G196" s="32">
        <v>2.8891560032670842</v>
      </c>
      <c r="H196" s="32">
        <v>0.5769398312006534</v>
      </c>
      <c r="I196" s="32">
        <v>0.33582902259733188</v>
      </c>
      <c r="J196" s="32">
        <v>134.08577777777776</v>
      </c>
      <c r="K196" s="32">
        <v>117.90966666666667</v>
      </c>
      <c r="L196" s="32">
        <v>23.545555555555552</v>
      </c>
      <c r="M196" s="32">
        <v>13.705555555555556</v>
      </c>
      <c r="N196" s="32">
        <v>4.2388888888888889</v>
      </c>
      <c r="O196" s="32">
        <v>5.6011111111111109</v>
      </c>
      <c r="P196" s="32">
        <v>24.983333333333334</v>
      </c>
      <c r="Q196" s="32">
        <v>18.647222222222222</v>
      </c>
      <c r="R196" s="32">
        <v>6.3361111111111112</v>
      </c>
      <c r="S196" s="32">
        <v>85.556888888888892</v>
      </c>
      <c r="T196" s="32">
        <v>68.802777777777777</v>
      </c>
      <c r="U196" s="32">
        <v>0</v>
      </c>
      <c r="V196" s="32">
        <v>16.754111111111111</v>
      </c>
      <c r="W196" s="32">
        <v>48.765222222222228</v>
      </c>
      <c r="X196" s="32">
        <v>6.2555555555555555</v>
      </c>
      <c r="Y196" s="32">
        <v>0</v>
      </c>
      <c r="Z196" s="32">
        <v>0</v>
      </c>
      <c r="AA196" s="32">
        <v>9.1999999999999993</v>
      </c>
      <c r="AB196" s="32">
        <v>0</v>
      </c>
      <c r="AC196" s="32">
        <v>30.191666666666666</v>
      </c>
      <c r="AD196" s="32">
        <v>0</v>
      </c>
      <c r="AE196" s="32">
        <v>3.1179999999999999</v>
      </c>
      <c r="AF196" t="s">
        <v>142</v>
      </c>
      <c r="AG196">
        <v>7</v>
      </c>
      <c r="AH196"/>
    </row>
    <row r="197" spans="1:34" x14ac:dyDescent="0.25">
      <c r="A197" t="s">
        <v>845</v>
      </c>
      <c r="B197" t="s">
        <v>331</v>
      </c>
      <c r="C197" t="s">
        <v>583</v>
      </c>
      <c r="D197" t="s">
        <v>721</v>
      </c>
      <c r="E197" s="32">
        <v>142.88888888888889</v>
      </c>
      <c r="F197" s="32">
        <v>2.1113102643856925</v>
      </c>
      <c r="G197" s="32">
        <v>1.8656259720062207</v>
      </c>
      <c r="H197" s="32">
        <v>0.76928460342146199</v>
      </c>
      <c r="I197" s="32">
        <v>0.56776827371695182</v>
      </c>
      <c r="J197" s="32">
        <v>301.6827777777778</v>
      </c>
      <c r="K197" s="32">
        <v>266.57722222222219</v>
      </c>
      <c r="L197" s="32">
        <v>109.92222222222223</v>
      </c>
      <c r="M197" s="32">
        <v>81.12777777777778</v>
      </c>
      <c r="N197" s="32">
        <v>26.127777777777776</v>
      </c>
      <c r="O197" s="32">
        <v>2.6666666666666665</v>
      </c>
      <c r="P197" s="32">
        <v>62.072222222222223</v>
      </c>
      <c r="Q197" s="32">
        <v>55.761111111111113</v>
      </c>
      <c r="R197" s="32">
        <v>6.3111111111111109</v>
      </c>
      <c r="S197" s="32">
        <v>129.68833333333333</v>
      </c>
      <c r="T197" s="32">
        <v>129.68833333333333</v>
      </c>
      <c r="U197" s="32">
        <v>0</v>
      </c>
      <c r="V197" s="32">
        <v>0</v>
      </c>
      <c r="W197" s="32">
        <v>140.31888888888889</v>
      </c>
      <c r="X197" s="32">
        <v>0</v>
      </c>
      <c r="Y197" s="32">
        <v>0</v>
      </c>
      <c r="Z197" s="32">
        <v>0</v>
      </c>
      <c r="AA197" s="32">
        <v>10.630555555555556</v>
      </c>
      <c r="AB197" s="32">
        <v>0</v>
      </c>
      <c r="AC197" s="32">
        <v>129.68833333333333</v>
      </c>
      <c r="AD197" s="32">
        <v>0</v>
      </c>
      <c r="AE197" s="32">
        <v>0</v>
      </c>
      <c r="AF197" t="s">
        <v>66</v>
      </c>
      <c r="AG197">
        <v>7</v>
      </c>
      <c r="AH197"/>
    </row>
    <row r="198" spans="1:34" x14ac:dyDescent="0.25">
      <c r="A198" t="s">
        <v>845</v>
      </c>
      <c r="B198" t="s">
        <v>441</v>
      </c>
      <c r="C198" t="s">
        <v>535</v>
      </c>
      <c r="D198" t="s">
        <v>722</v>
      </c>
      <c r="E198" s="32">
        <v>36.055555555555557</v>
      </c>
      <c r="F198" s="32">
        <v>4.5226132511556241</v>
      </c>
      <c r="G198" s="32">
        <v>3.9997318952234213</v>
      </c>
      <c r="H198" s="32">
        <v>0.76363636363636367</v>
      </c>
      <c r="I198" s="32">
        <v>0.24075500770416022</v>
      </c>
      <c r="J198" s="32">
        <v>163.06533333333334</v>
      </c>
      <c r="K198" s="32">
        <v>144.21255555555558</v>
      </c>
      <c r="L198" s="32">
        <v>27.533333333333335</v>
      </c>
      <c r="M198" s="32">
        <v>8.6805555555555554</v>
      </c>
      <c r="N198" s="32">
        <v>13.919444444444444</v>
      </c>
      <c r="O198" s="32">
        <v>4.9333333333333336</v>
      </c>
      <c r="P198" s="32">
        <v>20.81388888888889</v>
      </c>
      <c r="Q198" s="32">
        <v>20.81388888888889</v>
      </c>
      <c r="R198" s="32">
        <v>0</v>
      </c>
      <c r="S198" s="32">
        <v>114.71811111111111</v>
      </c>
      <c r="T198" s="32">
        <v>63.391666666666666</v>
      </c>
      <c r="U198" s="32">
        <v>0</v>
      </c>
      <c r="V198" s="32">
        <v>51.326444444444448</v>
      </c>
      <c r="W198" s="32">
        <v>26.116666666666667</v>
      </c>
      <c r="X198" s="32">
        <v>0</v>
      </c>
      <c r="Y198" s="32">
        <v>0.73055555555555551</v>
      </c>
      <c r="Z198" s="32">
        <v>0</v>
      </c>
      <c r="AA198" s="32">
        <v>2.8888888888888888</v>
      </c>
      <c r="AB198" s="32">
        <v>0</v>
      </c>
      <c r="AC198" s="32">
        <v>22.497222222222224</v>
      </c>
      <c r="AD198" s="32">
        <v>0</v>
      </c>
      <c r="AE198" s="32">
        <v>0</v>
      </c>
      <c r="AF198" t="s">
        <v>179</v>
      </c>
      <c r="AG198">
        <v>7</v>
      </c>
      <c r="AH198"/>
    </row>
    <row r="199" spans="1:34" x14ac:dyDescent="0.25">
      <c r="A199" t="s">
        <v>845</v>
      </c>
      <c r="B199" t="s">
        <v>367</v>
      </c>
      <c r="C199" t="s">
        <v>629</v>
      </c>
      <c r="D199" t="s">
        <v>709</v>
      </c>
      <c r="E199" s="32">
        <v>29.511111111111113</v>
      </c>
      <c r="F199" s="32">
        <v>3.8950451807228919</v>
      </c>
      <c r="G199" s="32">
        <v>3.5410655120481929</v>
      </c>
      <c r="H199" s="32">
        <v>0.76697665662650594</v>
      </c>
      <c r="I199" s="32">
        <v>0.41299698795180717</v>
      </c>
      <c r="J199" s="32">
        <v>114.94711111111113</v>
      </c>
      <c r="K199" s="32">
        <v>104.50077777777778</v>
      </c>
      <c r="L199" s="32">
        <v>22.634333333333331</v>
      </c>
      <c r="M199" s="32">
        <v>12.187999999999999</v>
      </c>
      <c r="N199" s="32">
        <v>5.1129999999999995</v>
      </c>
      <c r="O199" s="32">
        <v>5.333333333333333</v>
      </c>
      <c r="P199" s="32">
        <v>14.407555555555559</v>
      </c>
      <c r="Q199" s="32">
        <v>14.407555555555559</v>
      </c>
      <c r="R199" s="32">
        <v>0</v>
      </c>
      <c r="S199" s="32">
        <v>77.905222222222235</v>
      </c>
      <c r="T199" s="32">
        <v>46.153666666666666</v>
      </c>
      <c r="U199" s="32">
        <v>0</v>
      </c>
      <c r="V199" s="32">
        <v>31.751555555555566</v>
      </c>
      <c r="W199" s="32">
        <v>12.165444444444445</v>
      </c>
      <c r="X199" s="32">
        <v>0</v>
      </c>
      <c r="Y199" s="32">
        <v>0</v>
      </c>
      <c r="Z199" s="32">
        <v>0</v>
      </c>
      <c r="AA199" s="32">
        <v>9.1016666666666666</v>
      </c>
      <c r="AB199" s="32">
        <v>0</v>
      </c>
      <c r="AC199" s="32">
        <v>3.0637777777777777</v>
      </c>
      <c r="AD199" s="32">
        <v>0</v>
      </c>
      <c r="AE199" s="32">
        <v>0</v>
      </c>
      <c r="AF199" t="s">
        <v>102</v>
      </c>
      <c r="AG199">
        <v>7</v>
      </c>
      <c r="AH199"/>
    </row>
    <row r="200" spans="1:34" x14ac:dyDescent="0.25">
      <c r="A200" t="s">
        <v>845</v>
      </c>
      <c r="B200" t="s">
        <v>276</v>
      </c>
      <c r="C200" t="s">
        <v>585</v>
      </c>
      <c r="D200" t="s">
        <v>718</v>
      </c>
      <c r="E200" s="32">
        <v>38.211111111111109</v>
      </c>
      <c r="F200" s="32">
        <v>4.5495696423378895</v>
      </c>
      <c r="G200" s="32">
        <v>4.1179034603082298</v>
      </c>
      <c r="H200" s="32">
        <v>0.57445478336725786</v>
      </c>
      <c r="I200" s="32">
        <v>0.32560337307356785</v>
      </c>
      <c r="J200" s="32">
        <v>173.84411111111112</v>
      </c>
      <c r="K200" s="32">
        <v>157.34966666666668</v>
      </c>
      <c r="L200" s="32">
        <v>21.950555555555553</v>
      </c>
      <c r="M200" s="32">
        <v>12.441666666666665</v>
      </c>
      <c r="N200" s="32">
        <v>3.13</v>
      </c>
      <c r="O200" s="32">
        <v>6.3788888888888895</v>
      </c>
      <c r="P200" s="32">
        <v>53.677222222222227</v>
      </c>
      <c r="Q200" s="32">
        <v>46.69166666666667</v>
      </c>
      <c r="R200" s="32">
        <v>6.9855555555555577</v>
      </c>
      <c r="S200" s="32">
        <v>98.216333333333324</v>
      </c>
      <c r="T200" s="32">
        <v>97.874111111111105</v>
      </c>
      <c r="U200" s="32">
        <v>0</v>
      </c>
      <c r="V200" s="32">
        <v>0.34222222222222226</v>
      </c>
      <c r="W200" s="32">
        <v>37.850000000000009</v>
      </c>
      <c r="X200" s="32">
        <v>5.2750000000000004</v>
      </c>
      <c r="Y200" s="32">
        <v>0</v>
      </c>
      <c r="Z200" s="32">
        <v>0</v>
      </c>
      <c r="AA200" s="32">
        <v>23.638888888888889</v>
      </c>
      <c r="AB200" s="32">
        <v>3.7805555555555554</v>
      </c>
      <c r="AC200" s="32">
        <v>5.1555555555555559</v>
      </c>
      <c r="AD200" s="32">
        <v>0</v>
      </c>
      <c r="AE200" s="32">
        <v>0</v>
      </c>
      <c r="AF200" t="s">
        <v>10</v>
      </c>
      <c r="AG200">
        <v>7</v>
      </c>
      <c r="AH200"/>
    </row>
    <row r="201" spans="1:34" x14ac:dyDescent="0.25">
      <c r="A201" t="s">
        <v>845</v>
      </c>
      <c r="B201" t="s">
        <v>423</v>
      </c>
      <c r="C201" t="s">
        <v>555</v>
      </c>
      <c r="D201" t="s">
        <v>761</v>
      </c>
      <c r="E201" s="32">
        <v>45.81111111111111</v>
      </c>
      <c r="F201" s="32">
        <v>3.1904681057482405</v>
      </c>
      <c r="G201" s="32">
        <v>2.8333495027892304</v>
      </c>
      <c r="H201" s="32">
        <v>0.65064273587193799</v>
      </c>
      <c r="I201" s="32">
        <v>0.5353868542323551</v>
      </c>
      <c r="J201" s="32">
        <v>146.15888888888884</v>
      </c>
      <c r="K201" s="32">
        <v>129.79888888888885</v>
      </c>
      <c r="L201" s="32">
        <v>29.806666666666668</v>
      </c>
      <c r="M201" s="32">
        <v>24.526666666666667</v>
      </c>
      <c r="N201" s="32">
        <v>0</v>
      </c>
      <c r="O201" s="32">
        <v>5.2800000000000011</v>
      </c>
      <c r="P201" s="32">
        <v>23.271111111111111</v>
      </c>
      <c r="Q201" s="32">
        <v>12.191111111111107</v>
      </c>
      <c r="R201" s="32">
        <v>11.080000000000004</v>
      </c>
      <c r="S201" s="32">
        <v>93.08111111111107</v>
      </c>
      <c r="T201" s="32">
        <v>29.245555555555548</v>
      </c>
      <c r="U201" s="32">
        <v>0</v>
      </c>
      <c r="V201" s="32">
        <v>63.835555555555523</v>
      </c>
      <c r="W201" s="32">
        <v>0</v>
      </c>
      <c r="X201" s="32">
        <v>0</v>
      </c>
      <c r="Y201" s="32">
        <v>0</v>
      </c>
      <c r="Z201" s="32">
        <v>0</v>
      </c>
      <c r="AA201" s="32">
        <v>0</v>
      </c>
      <c r="AB201" s="32">
        <v>0</v>
      </c>
      <c r="AC201" s="32">
        <v>0</v>
      </c>
      <c r="AD201" s="32">
        <v>0</v>
      </c>
      <c r="AE201" s="32">
        <v>0</v>
      </c>
      <c r="AF201" t="s">
        <v>161</v>
      </c>
      <c r="AG201">
        <v>7</v>
      </c>
      <c r="AH201"/>
    </row>
    <row r="202" spans="1:34" x14ac:dyDescent="0.25">
      <c r="A202" t="s">
        <v>845</v>
      </c>
      <c r="B202" t="s">
        <v>298</v>
      </c>
      <c r="C202" t="s">
        <v>600</v>
      </c>
      <c r="D202" t="s">
        <v>761</v>
      </c>
      <c r="E202" s="32">
        <v>83.12222222222222</v>
      </c>
      <c r="F202" s="32">
        <v>3.3397085951076058</v>
      </c>
      <c r="G202" s="32">
        <v>3.095356235797353</v>
      </c>
      <c r="H202" s="32">
        <v>0.55136211736398877</v>
      </c>
      <c r="I202" s="32">
        <v>0.36796417591231112</v>
      </c>
      <c r="J202" s="32">
        <v>277.60399999999998</v>
      </c>
      <c r="K202" s="32">
        <v>257.29288888888885</v>
      </c>
      <c r="L202" s="32">
        <v>45.830444444444439</v>
      </c>
      <c r="M202" s="32">
        <v>30.585999999999991</v>
      </c>
      <c r="N202" s="32">
        <v>11.28888888888889</v>
      </c>
      <c r="O202" s="32">
        <v>3.9555555555555557</v>
      </c>
      <c r="P202" s="32">
        <v>50.455666666666659</v>
      </c>
      <c r="Q202" s="32">
        <v>45.388999999999989</v>
      </c>
      <c r="R202" s="32">
        <v>5.0666666666666664</v>
      </c>
      <c r="S202" s="32">
        <v>181.31788888888889</v>
      </c>
      <c r="T202" s="32">
        <v>104.53888888888886</v>
      </c>
      <c r="U202" s="32">
        <v>0</v>
      </c>
      <c r="V202" s="32">
        <v>76.779000000000011</v>
      </c>
      <c r="W202" s="32">
        <v>91.111111111111114</v>
      </c>
      <c r="X202" s="32">
        <v>8.4</v>
      </c>
      <c r="Y202" s="32">
        <v>0</v>
      </c>
      <c r="Z202" s="32">
        <v>0</v>
      </c>
      <c r="AA202" s="32">
        <v>26.533333333333335</v>
      </c>
      <c r="AB202" s="32">
        <v>0</v>
      </c>
      <c r="AC202" s="32">
        <v>48.888888888888886</v>
      </c>
      <c r="AD202" s="32">
        <v>0</v>
      </c>
      <c r="AE202" s="32">
        <v>7.2888888888888888</v>
      </c>
      <c r="AF202" t="s">
        <v>32</v>
      </c>
      <c r="AG202">
        <v>7</v>
      </c>
      <c r="AH202"/>
    </row>
    <row r="203" spans="1:34" x14ac:dyDescent="0.25">
      <c r="A203" t="s">
        <v>845</v>
      </c>
      <c r="B203" t="s">
        <v>396</v>
      </c>
      <c r="C203" t="s">
        <v>622</v>
      </c>
      <c r="D203" t="s">
        <v>777</v>
      </c>
      <c r="E203" s="32">
        <v>37.766666666666666</v>
      </c>
      <c r="F203" s="32">
        <v>4.8776904972050605</v>
      </c>
      <c r="G203" s="32">
        <v>4.5793527508090621</v>
      </c>
      <c r="H203" s="32">
        <v>0.796537216828479</v>
      </c>
      <c r="I203" s="32">
        <v>0.49819947043248008</v>
      </c>
      <c r="J203" s="32">
        <v>184.21411111111112</v>
      </c>
      <c r="K203" s="32">
        <v>172.94688888888891</v>
      </c>
      <c r="L203" s="32">
        <v>30.082555555555555</v>
      </c>
      <c r="M203" s="32">
        <v>18.815333333333331</v>
      </c>
      <c r="N203" s="32">
        <v>5.5783333333333331</v>
      </c>
      <c r="O203" s="32">
        <v>5.6888888888888891</v>
      </c>
      <c r="P203" s="32">
        <v>46.303222222222232</v>
      </c>
      <c r="Q203" s="32">
        <v>46.303222222222232</v>
      </c>
      <c r="R203" s="32">
        <v>0</v>
      </c>
      <c r="S203" s="32">
        <v>107.82833333333335</v>
      </c>
      <c r="T203" s="32">
        <v>101.99455555555556</v>
      </c>
      <c r="U203" s="32">
        <v>0</v>
      </c>
      <c r="V203" s="32">
        <v>5.8337777777777777</v>
      </c>
      <c r="W203" s="32">
        <v>0</v>
      </c>
      <c r="X203" s="32">
        <v>0</v>
      </c>
      <c r="Y203" s="32">
        <v>0</v>
      </c>
      <c r="Z203" s="32">
        <v>0</v>
      </c>
      <c r="AA203" s="32">
        <v>0</v>
      </c>
      <c r="AB203" s="32">
        <v>0</v>
      </c>
      <c r="AC203" s="32">
        <v>0</v>
      </c>
      <c r="AD203" s="32">
        <v>0</v>
      </c>
      <c r="AE203" s="32">
        <v>0</v>
      </c>
      <c r="AF203" t="s">
        <v>132</v>
      </c>
      <c r="AG203">
        <v>7</v>
      </c>
      <c r="AH203"/>
    </row>
    <row r="204" spans="1:34" x14ac:dyDescent="0.25">
      <c r="A204" t="s">
        <v>845</v>
      </c>
      <c r="B204" t="s">
        <v>369</v>
      </c>
      <c r="C204" t="s">
        <v>622</v>
      </c>
      <c r="D204" t="s">
        <v>777</v>
      </c>
      <c r="E204" s="32">
        <v>50.5</v>
      </c>
      <c r="F204" s="32">
        <v>4.6692651265126521</v>
      </c>
      <c r="G204" s="32">
        <v>4.4791221122112219</v>
      </c>
      <c r="H204" s="32">
        <v>0.53823102310231019</v>
      </c>
      <c r="I204" s="32">
        <v>0.34808800880087998</v>
      </c>
      <c r="J204" s="32">
        <v>235.79788888888893</v>
      </c>
      <c r="K204" s="32">
        <v>226.19566666666671</v>
      </c>
      <c r="L204" s="32">
        <v>27.180666666666664</v>
      </c>
      <c r="M204" s="32">
        <v>17.57844444444444</v>
      </c>
      <c r="N204" s="32">
        <v>2.7133333333333334</v>
      </c>
      <c r="O204" s="32">
        <v>6.8888888888888893</v>
      </c>
      <c r="P204" s="32">
        <v>45.032333333333355</v>
      </c>
      <c r="Q204" s="32">
        <v>45.032333333333355</v>
      </c>
      <c r="R204" s="32">
        <v>0</v>
      </c>
      <c r="S204" s="32">
        <v>163.58488888888891</v>
      </c>
      <c r="T204" s="32">
        <v>94.292777777777786</v>
      </c>
      <c r="U204" s="32">
        <v>0</v>
      </c>
      <c r="V204" s="32">
        <v>69.292111111111126</v>
      </c>
      <c r="W204" s="32">
        <v>0</v>
      </c>
      <c r="X204" s="32">
        <v>0</v>
      </c>
      <c r="Y204" s="32">
        <v>0</v>
      </c>
      <c r="Z204" s="32">
        <v>0</v>
      </c>
      <c r="AA204" s="32">
        <v>0</v>
      </c>
      <c r="AB204" s="32">
        <v>0</v>
      </c>
      <c r="AC204" s="32">
        <v>0</v>
      </c>
      <c r="AD204" s="32">
        <v>0</v>
      </c>
      <c r="AE204" s="32">
        <v>0</v>
      </c>
      <c r="AF204" t="s">
        <v>104</v>
      </c>
      <c r="AG204">
        <v>7</v>
      </c>
      <c r="AH204"/>
    </row>
    <row r="205" spans="1:34" x14ac:dyDescent="0.25">
      <c r="A205" t="s">
        <v>845</v>
      </c>
      <c r="B205" t="s">
        <v>290</v>
      </c>
      <c r="C205" t="s">
        <v>583</v>
      </c>
      <c r="D205" t="s">
        <v>721</v>
      </c>
      <c r="E205" s="32">
        <v>75.86666666666666</v>
      </c>
      <c r="F205" s="32">
        <v>5.0990773286467483</v>
      </c>
      <c r="G205" s="32">
        <v>4.3827255418863507</v>
      </c>
      <c r="H205" s="32">
        <v>1.2995386643233744</v>
      </c>
      <c r="I205" s="32">
        <v>0.58318687756297605</v>
      </c>
      <c r="J205" s="32">
        <v>386.84999999999997</v>
      </c>
      <c r="K205" s="32">
        <v>332.50277777777779</v>
      </c>
      <c r="L205" s="32">
        <v>98.591666666666669</v>
      </c>
      <c r="M205" s="32">
        <v>44.244444444444447</v>
      </c>
      <c r="N205" s="32">
        <v>42.969444444444441</v>
      </c>
      <c r="O205" s="32">
        <v>11.377777777777778</v>
      </c>
      <c r="P205" s="32">
        <v>43.194444444444443</v>
      </c>
      <c r="Q205" s="32">
        <v>43.194444444444443</v>
      </c>
      <c r="R205" s="32">
        <v>0</v>
      </c>
      <c r="S205" s="32">
        <v>245.06388888888887</v>
      </c>
      <c r="T205" s="32">
        <v>244.98888888888888</v>
      </c>
      <c r="U205" s="32">
        <v>0</v>
      </c>
      <c r="V205" s="32">
        <v>7.4999999999999997E-2</v>
      </c>
      <c r="W205" s="32">
        <v>31.886111111111113</v>
      </c>
      <c r="X205" s="32">
        <v>3.0166666666666666</v>
      </c>
      <c r="Y205" s="32">
        <v>0</v>
      </c>
      <c r="Z205" s="32">
        <v>0</v>
      </c>
      <c r="AA205" s="32">
        <v>15.388888888888889</v>
      </c>
      <c r="AB205" s="32">
        <v>0</v>
      </c>
      <c r="AC205" s="32">
        <v>13.480555555555556</v>
      </c>
      <c r="AD205" s="32">
        <v>0</v>
      </c>
      <c r="AE205" s="32">
        <v>0</v>
      </c>
      <c r="AF205" t="s">
        <v>24</v>
      </c>
      <c r="AG205">
        <v>7</v>
      </c>
      <c r="AH205"/>
    </row>
    <row r="206" spans="1:34" x14ac:dyDescent="0.25">
      <c r="A206" t="s">
        <v>845</v>
      </c>
      <c r="B206" t="s">
        <v>340</v>
      </c>
      <c r="C206" t="s">
        <v>594</v>
      </c>
      <c r="D206" t="s">
        <v>716</v>
      </c>
      <c r="E206" s="32">
        <v>68.444444444444443</v>
      </c>
      <c r="F206" s="32">
        <v>3.0223636363636364</v>
      </c>
      <c r="G206" s="32">
        <v>2.8599724025974025</v>
      </c>
      <c r="H206" s="32">
        <v>0.59739285714285728</v>
      </c>
      <c r="I206" s="32">
        <v>0.4350016233766234</v>
      </c>
      <c r="J206" s="32">
        <v>206.864</v>
      </c>
      <c r="K206" s="32">
        <v>195.74922222222222</v>
      </c>
      <c r="L206" s="32">
        <v>40.888222222222232</v>
      </c>
      <c r="M206" s="32">
        <v>29.773444444444447</v>
      </c>
      <c r="N206" s="32">
        <v>5.6203333333333347</v>
      </c>
      <c r="O206" s="32">
        <v>5.4944444444444445</v>
      </c>
      <c r="P206" s="32">
        <v>35.524777777777771</v>
      </c>
      <c r="Q206" s="32">
        <v>35.524777777777771</v>
      </c>
      <c r="R206" s="32">
        <v>0</v>
      </c>
      <c r="S206" s="32">
        <v>130.45099999999999</v>
      </c>
      <c r="T206" s="32">
        <v>97.680111111111103</v>
      </c>
      <c r="U206" s="32">
        <v>1.6051111111111112</v>
      </c>
      <c r="V206" s="32">
        <v>31.16577777777777</v>
      </c>
      <c r="W206" s="32">
        <v>0</v>
      </c>
      <c r="X206" s="32">
        <v>0</v>
      </c>
      <c r="Y206" s="32">
        <v>0</v>
      </c>
      <c r="Z206" s="32">
        <v>0</v>
      </c>
      <c r="AA206" s="32">
        <v>0</v>
      </c>
      <c r="AB206" s="32">
        <v>0</v>
      </c>
      <c r="AC206" s="32">
        <v>0</v>
      </c>
      <c r="AD206" s="32">
        <v>0</v>
      </c>
      <c r="AE206" s="32">
        <v>0</v>
      </c>
      <c r="AF206" t="s">
        <v>75</v>
      </c>
      <c r="AG206">
        <v>7</v>
      </c>
      <c r="AH206"/>
    </row>
    <row r="207" spans="1:34" x14ac:dyDescent="0.25">
      <c r="A207" t="s">
        <v>845</v>
      </c>
      <c r="B207" t="s">
        <v>414</v>
      </c>
      <c r="C207" t="s">
        <v>533</v>
      </c>
      <c r="D207" t="s">
        <v>725</v>
      </c>
      <c r="E207" s="32">
        <v>79.533333333333331</v>
      </c>
      <c r="F207" s="32">
        <v>4.3946130203967595</v>
      </c>
      <c r="G207" s="32">
        <v>3.8857418273260689</v>
      </c>
      <c r="H207" s="32">
        <v>1.2963118189438392</v>
      </c>
      <c r="I207" s="32">
        <v>0.787440625873149</v>
      </c>
      <c r="J207" s="32">
        <v>349.51822222222228</v>
      </c>
      <c r="K207" s="32">
        <v>309.04599999999999</v>
      </c>
      <c r="L207" s="32">
        <v>103.10000000000001</v>
      </c>
      <c r="M207" s="32">
        <v>62.62777777777778</v>
      </c>
      <c r="N207" s="32">
        <v>34.652777777777779</v>
      </c>
      <c r="O207" s="32">
        <v>5.8194444444444446</v>
      </c>
      <c r="P207" s="32">
        <v>43.261111111111113</v>
      </c>
      <c r="Q207" s="32">
        <v>43.261111111111113</v>
      </c>
      <c r="R207" s="32">
        <v>0</v>
      </c>
      <c r="S207" s="32">
        <v>203.15711111111111</v>
      </c>
      <c r="T207" s="32">
        <v>169.74044444444445</v>
      </c>
      <c r="U207" s="32">
        <v>17.522222222222222</v>
      </c>
      <c r="V207" s="32">
        <v>15.894444444444444</v>
      </c>
      <c r="W207" s="32">
        <v>83.512666666666675</v>
      </c>
      <c r="X207" s="32">
        <v>4.1333333333333337</v>
      </c>
      <c r="Y207" s="32">
        <v>0</v>
      </c>
      <c r="Z207" s="32">
        <v>0</v>
      </c>
      <c r="AA207" s="32">
        <v>12.436111111111112</v>
      </c>
      <c r="AB207" s="32">
        <v>0</v>
      </c>
      <c r="AC207" s="32">
        <v>63.743222222222229</v>
      </c>
      <c r="AD207" s="32">
        <v>0</v>
      </c>
      <c r="AE207" s="32">
        <v>3.2</v>
      </c>
      <c r="AF207" t="s">
        <v>152</v>
      </c>
      <c r="AG207">
        <v>7</v>
      </c>
      <c r="AH207"/>
    </row>
    <row r="208" spans="1:34" x14ac:dyDescent="0.25">
      <c r="A208" t="s">
        <v>845</v>
      </c>
      <c r="B208" t="s">
        <v>383</v>
      </c>
      <c r="C208" t="s">
        <v>533</v>
      </c>
      <c r="D208" t="s">
        <v>725</v>
      </c>
      <c r="E208" s="32">
        <v>32.788888888888891</v>
      </c>
      <c r="F208" s="32">
        <v>3.75</v>
      </c>
      <c r="G208" s="32">
        <v>3.5068620806506265</v>
      </c>
      <c r="H208" s="32">
        <v>0.81624872924432401</v>
      </c>
      <c r="I208" s="32">
        <v>0.57311080989495089</v>
      </c>
      <c r="J208" s="32">
        <v>122.95833333333334</v>
      </c>
      <c r="K208" s="32">
        <v>114.98611111111111</v>
      </c>
      <c r="L208" s="32">
        <v>26.763888888888893</v>
      </c>
      <c r="M208" s="32">
        <v>18.791666666666668</v>
      </c>
      <c r="N208" s="32">
        <v>5.9888888888888889</v>
      </c>
      <c r="O208" s="32">
        <v>1.9833333333333334</v>
      </c>
      <c r="P208" s="32">
        <v>4.4861111111111107</v>
      </c>
      <c r="Q208" s="32">
        <v>4.4861111111111107</v>
      </c>
      <c r="R208" s="32">
        <v>0</v>
      </c>
      <c r="S208" s="32">
        <v>91.708333333333343</v>
      </c>
      <c r="T208" s="32">
        <v>77.288888888888891</v>
      </c>
      <c r="U208" s="32">
        <v>3.8777777777777778</v>
      </c>
      <c r="V208" s="32">
        <v>10.541666666666666</v>
      </c>
      <c r="W208" s="32">
        <v>15.430555555555557</v>
      </c>
      <c r="X208" s="32">
        <v>5.177777777777778</v>
      </c>
      <c r="Y208" s="32">
        <v>0</v>
      </c>
      <c r="Z208" s="32">
        <v>0</v>
      </c>
      <c r="AA208" s="32">
        <v>2.5277777777777777</v>
      </c>
      <c r="AB208" s="32">
        <v>0</v>
      </c>
      <c r="AC208" s="32">
        <v>2.4333333333333331</v>
      </c>
      <c r="AD208" s="32">
        <v>0</v>
      </c>
      <c r="AE208" s="32">
        <v>5.291666666666667</v>
      </c>
      <c r="AF208" t="s">
        <v>118</v>
      </c>
      <c r="AG208">
        <v>7</v>
      </c>
      <c r="AH208"/>
    </row>
    <row r="209" spans="1:34" x14ac:dyDescent="0.25">
      <c r="A209" t="s">
        <v>845</v>
      </c>
      <c r="B209" t="s">
        <v>417</v>
      </c>
      <c r="C209" t="s">
        <v>532</v>
      </c>
      <c r="D209" t="s">
        <v>767</v>
      </c>
      <c r="E209" s="32">
        <v>39.488888888888887</v>
      </c>
      <c r="F209" s="32">
        <v>3.5765334833989875</v>
      </c>
      <c r="G209" s="32">
        <v>3.1814856499718629</v>
      </c>
      <c r="H209" s="32">
        <v>0.68563590320765322</v>
      </c>
      <c r="I209" s="32">
        <v>0.2939645469893078</v>
      </c>
      <c r="J209" s="32">
        <v>141.23333333333335</v>
      </c>
      <c r="K209" s="32">
        <v>125.63333333333334</v>
      </c>
      <c r="L209" s="32">
        <v>27.074999999999996</v>
      </c>
      <c r="M209" s="32">
        <v>11.608333333333333</v>
      </c>
      <c r="N209" s="32">
        <v>10.263888888888889</v>
      </c>
      <c r="O209" s="32">
        <v>5.2027777777777775</v>
      </c>
      <c r="P209" s="32">
        <v>31.847222222222221</v>
      </c>
      <c r="Q209" s="32">
        <v>31.713888888888889</v>
      </c>
      <c r="R209" s="32">
        <v>0.13333333333333333</v>
      </c>
      <c r="S209" s="32">
        <v>82.311111111111117</v>
      </c>
      <c r="T209" s="32">
        <v>82.311111111111117</v>
      </c>
      <c r="U209" s="32">
        <v>0</v>
      </c>
      <c r="V209" s="32">
        <v>0</v>
      </c>
      <c r="W209" s="32">
        <v>16.147222222222222</v>
      </c>
      <c r="X209" s="32">
        <v>0</v>
      </c>
      <c r="Y209" s="32">
        <v>0</v>
      </c>
      <c r="Z209" s="32">
        <v>0</v>
      </c>
      <c r="AA209" s="32">
        <v>0</v>
      </c>
      <c r="AB209" s="32">
        <v>0</v>
      </c>
      <c r="AC209" s="32">
        <v>16.147222222222222</v>
      </c>
      <c r="AD209" s="32">
        <v>0</v>
      </c>
      <c r="AE209" s="32">
        <v>0</v>
      </c>
      <c r="AF209" t="s">
        <v>155</v>
      </c>
      <c r="AG209">
        <v>7</v>
      </c>
      <c r="AH209"/>
    </row>
    <row r="210" spans="1:34" x14ac:dyDescent="0.25">
      <c r="A210" t="s">
        <v>845</v>
      </c>
      <c r="B210" t="s">
        <v>445</v>
      </c>
      <c r="C210" t="s">
        <v>551</v>
      </c>
      <c r="D210" t="s">
        <v>741</v>
      </c>
      <c r="E210" s="32">
        <v>39.56666666666667</v>
      </c>
      <c r="F210" s="32">
        <v>4.9991575400168493</v>
      </c>
      <c r="G210" s="32">
        <v>4.5092670598146585</v>
      </c>
      <c r="H210" s="32">
        <v>0.69622297107554054</v>
      </c>
      <c r="I210" s="32">
        <v>0.54759898904802018</v>
      </c>
      <c r="J210" s="32">
        <v>197.8</v>
      </c>
      <c r="K210" s="32">
        <v>178.41666666666669</v>
      </c>
      <c r="L210" s="32">
        <v>27.547222222222224</v>
      </c>
      <c r="M210" s="32">
        <v>21.666666666666668</v>
      </c>
      <c r="N210" s="32">
        <v>5.5250000000000004</v>
      </c>
      <c r="O210" s="32">
        <v>0.35555555555555557</v>
      </c>
      <c r="P210" s="32">
        <v>13.502777777777778</v>
      </c>
      <c r="Q210" s="32">
        <v>0</v>
      </c>
      <c r="R210" s="32">
        <v>13.502777777777778</v>
      </c>
      <c r="S210" s="32">
        <v>156.75</v>
      </c>
      <c r="T210" s="32">
        <v>83.272222222222226</v>
      </c>
      <c r="U210" s="32">
        <v>34.955555555555556</v>
      </c>
      <c r="V210" s="32">
        <v>38.522222222222226</v>
      </c>
      <c r="W210" s="32">
        <v>2.6166666666666667</v>
      </c>
      <c r="X210" s="32">
        <v>2.6166666666666667</v>
      </c>
      <c r="Y210" s="32">
        <v>0</v>
      </c>
      <c r="Z210" s="32">
        <v>0</v>
      </c>
      <c r="AA210" s="32">
        <v>0</v>
      </c>
      <c r="AB210" s="32">
        <v>0</v>
      </c>
      <c r="AC210" s="32">
        <v>0</v>
      </c>
      <c r="AD210" s="32">
        <v>0</v>
      </c>
      <c r="AE210" s="32">
        <v>0</v>
      </c>
      <c r="AF210" t="s">
        <v>183</v>
      </c>
      <c r="AG210">
        <v>7</v>
      </c>
      <c r="AH210"/>
    </row>
    <row r="211" spans="1:34" x14ac:dyDescent="0.25">
      <c r="A211" t="s">
        <v>845</v>
      </c>
      <c r="B211" t="s">
        <v>432</v>
      </c>
      <c r="C211" t="s">
        <v>549</v>
      </c>
      <c r="D211" t="s">
        <v>757</v>
      </c>
      <c r="E211" s="32">
        <v>27.31111111111111</v>
      </c>
      <c r="F211" s="32">
        <v>7.1057973962571195</v>
      </c>
      <c r="G211" s="32">
        <v>6.6988283157038229</v>
      </c>
      <c r="H211" s="32">
        <v>1.3039910496338492</v>
      </c>
      <c r="I211" s="32">
        <v>0.89702196908055354</v>
      </c>
      <c r="J211" s="32">
        <v>194.0672222222222</v>
      </c>
      <c r="K211" s="32">
        <v>182.95244444444441</v>
      </c>
      <c r="L211" s="32">
        <v>35.613444444444454</v>
      </c>
      <c r="M211" s="32">
        <v>24.498666666666672</v>
      </c>
      <c r="N211" s="32">
        <v>5.4333333333333327</v>
      </c>
      <c r="O211" s="32">
        <v>5.6814444444444447</v>
      </c>
      <c r="P211" s="32">
        <v>59.222444444444427</v>
      </c>
      <c r="Q211" s="32">
        <v>59.222444444444427</v>
      </c>
      <c r="R211" s="32">
        <v>0</v>
      </c>
      <c r="S211" s="32">
        <v>99.231333333333311</v>
      </c>
      <c r="T211" s="32">
        <v>99.231333333333311</v>
      </c>
      <c r="U211" s="32">
        <v>0</v>
      </c>
      <c r="V211" s="32">
        <v>0</v>
      </c>
      <c r="W211" s="32">
        <v>0</v>
      </c>
      <c r="X211" s="32">
        <v>0</v>
      </c>
      <c r="Y211" s="32">
        <v>0</v>
      </c>
      <c r="Z211" s="32">
        <v>0</v>
      </c>
      <c r="AA211" s="32">
        <v>0</v>
      </c>
      <c r="AB211" s="32">
        <v>0</v>
      </c>
      <c r="AC211" s="32">
        <v>0</v>
      </c>
      <c r="AD211" s="32">
        <v>0</v>
      </c>
      <c r="AE211" s="32">
        <v>0</v>
      </c>
      <c r="AF211" t="s">
        <v>170</v>
      </c>
      <c r="AG211">
        <v>7</v>
      </c>
      <c r="AH211"/>
    </row>
    <row r="212" spans="1:34" x14ac:dyDescent="0.25">
      <c r="A212" t="s">
        <v>845</v>
      </c>
      <c r="B212" t="s">
        <v>425</v>
      </c>
      <c r="C212" t="s">
        <v>583</v>
      </c>
      <c r="D212" t="s">
        <v>721</v>
      </c>
      <c r="E212" s="32">
        <v>38.911111111111111</v>
      </c>
      <c r="F212" s="32">
        <v>4.7562906910336942</v>
      </c>
      <c r="G212" s="32">
        <v>4.341484865790977</v>
      </c>
      <c r="H212" s="32">
        <v>1.1661907481439178</v>
      </c>
      <c r="I212" s="32">
        <v>0.75138492290119963</v>
      </c>
      <c r="J212" s="32">
        <v>185.07255555555554</v>
      </c>
      <c r="K212" s="32">
        <v>168.93200000000002</v>
      </c>
      <c r="L212" s="32">
        <v>45.37777777777778</v>
      </c>
      <c r="M212" s="32">
        <v>29.237222222222233</v>
      </c>
      <c r="N212" s="32">
        <v>10.433777777777776</v>
      </c>
      <c r="O212" s="32">
        <v>5.7067777777777771</v>
      </c>
      <c r="P212" s="32">
        <v>34.477333333333341</v>
      </c>
      <c r="Q212" s="32">
        <v>34.477333333333341</v>
      </c>
      <c r="R212" s="32">
        <v>0</v>
      </c>
      <c r="S212" s="32">
        <v>105.21744444444442</v>
      </c>
      <c r="T212" s="32">
        <v>105.21744444444442</v>
      </c>
      <c r="U212" s="32">
        <v>0</v>
      </c>
      <c r="V212" s="32">
        <v>0</v>
      </c>
      <c r="W212" s="32">
        <v>52.228888888888903</v>
      </c>
      <c r="X212" s="32">
        <v>5.1793333333333322</v>
      </c>
      <c r="Y212" s="32">
        <v>0</v>
      </c>
      <c r="Z212" s="32">
        <v>0</v>
      </c>
      <c r="AA212" s="32">
        <v>20.033555555555559</v>
      </c>
      <c r="AB212" s="32">
        <v>0</v>
      </c>
      <c r="AC212" s="32">
        <v>27.016000000000012</v>
      </c>
      <c r="AD212" s="32">
        <v>0</v>
      </c>
      <c r="AE212" s="32">
        <v>0</v>
      </c>
      <c r="AF212" t="s">
        <v>163</v>
      </c>
      <c r="AG212">
        <v>7</v>
      </c>
      <c r="AH212"/>
    </row>
    <row r="213" spans="1:34" x14ac:dyDescent="0.25">
      <c r="A213" t="s">
        <v>845</v>
      </c>
      <c r="B213" t="s">
        <v>386</v>
      </c>
      <c r="C213" t="s">
        <v>583</v>
      </c>
      <c r="D213" t="s">
        <v>721</v>
      </c>
      <c r="E213" s="32">
        <v>52.766666666666666</v>
      </c>
      <c r="F213" s="32">
        <v>3.2851442408928193</v>
      </c>
      <c r="G213" s="32">
        <v>2.9395262160454831</v>
      </c>
      <c r="H213" s="32">
        <v>1.016152874289324</v>
      </c>
      <c r="I213" s="32">
        <v>0.67053484944198782</v>
      </c>
      <c r="J213" s="32">
        <v>173.3461111111111</v>
      </c>
      <c r="K213" s="32">
        <v>155.10899999999998</v>
      </c>
      <c r="L213" s="32">
        <v>53.619</v>
      </c>
      <c r="M213" s="32">
        <v>35.381888888888888</v>
      </c>
      <c r="N213" s="32">
        <v>12.548222222222222</v>
      </c>
      <c r="O213" s="32">
        <v>5.6888888888888891</v>
      </c>
      <c r="P213" s="32">
        <v>30.816888888888883</v>
      </c>
      <c r="Q213" s="32">
        <v>30.816888888888883</v>
      </c>
      <c r="R213" s="32">
        <v>0</v>
      </c>
      <c r="S213" s="32">
        <v>88.910222222222231</v>
      </c>
      <c r="T213" s="32">
        <v>76.171333333333351</v>
      </c>
      <c r="U213" s="32">
        <v>0</v>
      </c>
      <c r="V213" s="32">
        <v>12.738888888888884</v>
      </c>
      <c r="W213" s="32">
        <v>8.3277777777777775</v>
      </c>
      <c r="X213" s="32">
        <v>0</v>
      </c>
      <c r="Y213" s="32">
        <v>0</v>
      </c>
      <c r="Z213" s="32">
        <v>0</v>
      </c>
      <c r="AA213" s="32">
        <v>0</v>
      </c>
      <c r="AB213" s="32">
        <v>0</v>
      </c>
      <c r="AC213" s="32">
        <v>8.3277777777777775</v>
      </c>
      <c r="AD213" s="32">
        <v>0</v>
      </c>
      <c r="AE213" s="32">
        <v>0</v>
      </c>
      <c r="AF213" t="s">
        <v>121</v>
      </c>
      <c r="AG213">
        <v>7</v>
      </c>
      <c r="AH213"/>
    </row>
    <row r="214" spans="1:34" x14ac:dyDescent="0.25">
      <c r="A214" t="s">
        <v>845</v>
      </c>
      <c r="B214" t="s">
        <v>405</v>
      </c>
      <c r="C214" t="s">
        <v>645</v>
      </c>
      <c r="D214" t="s">
        <v>769</v>
      </c>
      <c r="E214" s="32">
        <v>74.188888888888883</v>
      </c>
      <c r="F214" s="32">
        <v>4.4917298187808905</v>
      </c>
      <c r="G214" s="32">
        <v>3.9326613748689536</v>
      </c>
      <c r="H214" s="32">
        <v>1.264522989366482</v>
      </c>
      <c r="I214" s="32">
        <v>0.80127152912984889</v>
      </c>
      <c r="J214" s="32">
        <v>333.23644444444449</v>
      </c>
      <c r="K214" s="32">
        <v>291.7597777777778</v>
      </c>
      <c r="L214" s="32">
        <v>93.813555555555553</v>
      </c>
      <c r="M214" s="32">
        <v>59.445444444444455</v>
      </c>
      <c r="N214" s="32">
        <v>24.945888888888884</v>
      </c>
      <c r="O214" s="32">
        <v>9.4222222222222225</v>
      </c>
      <c r="P214" s="32">
        <v>48.680222222222234</v>
      </c>
      <c r="Q214" s="32">
        <v>41.57166666666668</v>
      </c>
      <c r="R214" s="32">
        <v>7.1085555555555562</v>
      </c>
      <c r="S214" s="32">
        <v>190.74266666666662</v>
      </c>
      <c r="T214" s="32">
        <v>184.39188888888884</v>
      </c>
      <c r="U214" s="32">
        <v>0</v>
      </c>
      <c r="V214" s="32">
        <v>6.3507777777777799</v>
      </c>
      <c r="W214" s="32">
        <v>0</v>
      </c>
      <c r="X214" s="32">
        <v>0</v>
      </c>
      <c r="Y214" s="32">
        <v>0</v>
      </c>
      <c r="Z214" s="32">
        <v>0</v>
      </c>
      <c r="AA214" s="32">
        <v>0</v>
      </c>
      <c r="AB214" s="32">
        <v>0</v>
      </c>
      <c r="AC214" s="32">
        <v>0</v>
      </c>
      <c r="AD214" s="32">
        <v>0</v>
      </c>
      <c r="AE214" s="32">
        <v>0</v>
      </c>
      <c r="AF214" t="s">
        <v>143</v>
      </c>
      <c r="AG214">
        <v>7</v>
      </c>
      <c r="AH214"/>
    </row>
    <row r="215" spans="1:34" x14ac:dyDescent="0.25">
      <c r="A215" t="s">
        <v>845</v>
      </c>
      <c r="B215" t="s">
        <v>283</v>
      </c>
      <c r="C215" t="s">
        <v>590</v>
      </c>
      <c r="D215" t="s">
        <v>734</v>
      </c>
      <c r="E215" s="32">
        <v>27.133333333333333</v>
      </c>
      <c r="F215" s="32">
        <v>3.3833169533169536</v>
      </c>
      <c r="G215" s="32">
        <v>3.1939516789516795</v>
      </c>
      <c r="H215" s="32">
        <v>0.76950450450450458</v>
      </c>
      <c r="I215" s="32">
        <v>0.58013923013923019</v>
      </c>
      <c r="J215" s="32">
        <v>91.800666666666672</v>
      </c>
      <c r="K215" s="32">
        <v>86.662555555555571</v>
      </c>
      <c r="L215" s="32">
        <v>20.879222222222225</v>
      </c>
      <c r="M215" s="32">
        <v>15.741111111111111</v>
      </c>
      <c r="N215" s="32">
        <v>0</v>
      </c>
      <c r="O215" s="32">
        <v>5.1381111111111117</v>
      </c>
      <c r="P215" s="32">
        <v>17.327666666666673</v>
      </c>
      <c r="Q215" s="32">
        <v>17.327666666666673</v>
      </c>
      <c r="R215" s="32">
        <v>0</v>
      </c>
      <c r="S215" s="32">
        <v>53.593777777777774</v>
      </c>
      <c r="T215" s="32">
        <v>38.609777777777772</v>
      </c>
      <c r="U215" s="32">
        <v>14.919888888888892</v>
      </c>
      <c r="V215" s="32">
        <v>6.4111111111111105E-2</v>
      </c>
      <c r="W215" s="32">
        <v>19.199444444444445</v>
      </c>
      <c r="X215" s="32">
        <v>4.78711111111111</v>
      </c>
      <c r="Y215" s="32">
        <v>0</v>
      </c>
      <c r="Z215" s="32">
        <v>0</v>
      </c>
      <c r="AA215" s="32">
        <v>3.4731111111111108</v>
      </c>
      <c r="AB215" s="32">
        <v>0</v>
      </c>
      <c r="AC215" s="32">
        <v>10.939222222222224</v>
      </c>
      <c r="AD215" s="32">
        <v>0</v>
      </c>
      <c r="AE215" s="32">
        <v>0</v>
      </c>
      <c r="AF215" t="s">
        <v>17</v>
      </c>
      <c r="AG215">
        <v>7</v>
      </c>
      <c r="AH215"/>
    </row>
    <row r="216" spans="1:34" x14ac:dyDescent="0.25">
      <c r="A216" t="s">
        <v>845</v>
      </c>
      <c r="B216" t="s">
        <v>264</v>
      </c>
      <c r="C216" t="s">
        <v>541</v>
      </c>
      <c r="D216" t="s">
        <v>754</v>
      </c>
      <c r="E216" s="32">
        <v>22.033333333333335</v>
      </c>
      <c r="F216" s="32">
        <v>3.7108421583459408</v>
      </c>
      <c r="G216" s="32">
        <v>3.4526475037821487</v>
      </c>
      <c r="H216" s="32">
        <v>0.63250126071608659</v>
      </c>
      <c r="I216" s="32">
        <v>0.37430660615229444</v>
      </c>
      <c r="J216" s="32">
        <v>81.762222222222235</v>
      </c>
      <c r="K216" s="32">
        <v>76.073333333333352</v>
      </c>
      <c r="L216" s="32">
        <v>13.93611111111111</v>
      </c>
      <c r="M216" s="32">
        <v>8.2472222222222218</v>
      </c>
      <c r="N216" s="32">
        <v>0</v>
      </c>
      <c r="O216" s="32">
        <v>5.6888888888888891</v>
      </c>
      <c r="P216" s="32">
        <v>18.208333333333332</v>
      </c>
      <c r="Q216" s="32">
        <v>18.208333333333332</v>
      </c>
      <c r="R216" s="32">
        <v>0</v>
      </c>
      <c r="S216" s="32">
        <v>49.617777777777782</v>
      </c>
      <c r="T216" s="32">
        <v>48.415000000000006</v>
      </c>
      <c r="U216" s="32">
        <v>1.2027777777777777</v>
      </c>
      <c r="V216" s="32">
        <v>0</v>
      </c>
      <c r="W216" s="32">
        <v>1.7555555555555555</v>
      </c>
      <c r="X216" s="32">
        <v>0</v>
      </c>
      <c r="Y216" s="32">
        <v>0</v>
      </c>
      <c r="Z216" s="32">
        <v>0</v>
      </c>
      <c r="AA216" s="32">
        <v>0</v>
      </c>
      <c r="AB216" s="32">
        <v>0</v>
      </c>
      <c r="AC216" s="32">
        <v>1.7555555555555555</v>
      </c>
      <c r="AD216" s="32">
        <v>0</v>
      </c>
      <c r="AE216" s="32">
        <v>0</v>
      </c>
      <c r="AF216" t="s">
        <v>125</v>
      </c>
      <c r="AG216">
        <v>7</v>
      </c>
      <c r="AH216"/>
    </row>
    <row r="217" spans="1:34" x14ac:dyDescent="0.25">
      <c r="A217" t="s">
        <v>845</v>
      </c>
      <c r="B217" t="s">
        <v>401</v>
      </c>
      <c r="C217" t="s">
        <v>644</v>
      </c>
      <c r="D217" t="s">
        <v>784</v>
      </c>
      <c r="E217" s="32">
        <v>22.922222222222221</v>
      </c>
      <c r="F217" s="32">
        <v>3.5689529810954923</v>
      </c>
      <c r="G217" s="32">
        <v>3.0596219098400392</v>
      </c>
      <c r="H217" s="32">
        <v>0.90475036354823068</v>
      </c>
      <c r="I217" s="32">
        <v>0.3954192922927775</v>
      </c>
      <c r="J217" s="32">
        <v>81.808333333333337</v>
      </c>
      <c r="K217" s="32">
        <v>70.13333333333334</v>
      </c>
      <c r="L217" s="32">
        <v>20.738888888888887</v>
      </c>
      <c r="M217" s="32">
        <v>9.0638888888888882</v>
      </c>
      <c r="N217" s="32">
        <v>7.8416666666666668</v>
      </c>
      <c r="O217" s="32">
        <v>3.8333333333333335</v>
      </c>
      <c r="P217" s="32">
        <v>16.149999999999999</v>
      </c>
      <c r="Q217" s="32">
        <v>16.149999999999999</v>
      </c>
      <c r="R217" s="32">
        <v>0</v>
      </c>
      <c r="S217" s="32">
        <v>44.919444444444444</v>
      </c>
      <c r="T217" s="32">
        <v>29.644444444444446</v>
      </c>
      <c r="U217" s="32">
        <v>0</v>
      </c>
      <c r="V217" s="32">
        <v>15.275</v>
      </c>
      <c r="W217" s="32">
        <v>0</v>
      </c>
      <c r="X217" s="32">
        <v>0</v>
      </c>
      <c r="Y217" s="32">
        <v>0</v>
      </c>
      <c r="Z217" s="32">
        <v>0</v>
      </c>
      <c r="AA217" s="32">
        <v>0</v>
      </c>
      <c r="AB217" s="32">
        <v>0</v>
      </c>
      <c r="AC217" s="32">
        <v>0</v>
      </c>
      <c r="AD217" s="32">
        <v>0</v>
      </c>
      <c r="AE217" s="32">
        <v>0</v>
      </c>
      <c r="AF217" t="s">
        <v>138</v>
      </c>
      <c r="AG217">
        <v>7</v>
      </c>
      <c r="AH217"/>
    </row>
    <row r="218" spans="1:34" x14ac:dyDescent="0.25">
      <c r="A218" t="s">
        <v>845</v>
      </c>
      <c r="B218" t="s">
        <v>389</v>
      </c>
      <c r="C218" t="s">
        <v>638</v>
      </c>
      <c r="D218" t="s">
        <v>725</v>
      </c>
      <c r="E218" s="32">
        <v>30.944444444444443</v>
      </c>
      <c r="F218" s="32">
        <v>3.5009192100538593</v>
      </c>
      <c r="G218" s="32">
        <v>3.3185134649910237</v>
      </c>
      <c r="H218" s="32">
        <v>0.62434470377019768</v>
      </c>
      <c r="I218" s="32">
        <v>0.44193895870736105</v>
      </c>
      <c r="J218" s="32">
        <v>108.33399999999997</v>
      </c>
      <c r="K218" s="32">
        <v>102.68955555555556</v>
      </c>
      <c r="L218" s="32">
        <v>19.320000000000004</v>
      </c>
      <c r="M218" s="32">
        <v>13.67555555555556</v>
      </c>
      <c r="N218" s="32">
        <v>5.5555555555555552E-2</v>
      </c>
      <c r="O218" s="32">
        <v>5.5888888888888886</v>
      </c>
      <c r="P218" s="32">
        <v>17.331222222222216</v>
      </c>
      <c r="Q218" s="32">
        <v>17.331222222222216</v>
      </c>
      <c r="R218" s="32">
        <v>0</v>
      </c>
      <c r="S218" s="32">
        <v>71.682777777777773</v>
      </c>
      <c r="T218" s="32">
        <v>55.300444444444445</v>
      </c>
      <c r="U218" s="32">
        <v>0</v>
      </c>
      <c r="V218" s="32">
        <v>16.382333333333328</v>
      </c>
      <c r="W218" s="32">
        <v>7.2089999999999996</v>
      </c>
      <c r="X218" s="32">
        <v>0.93044444444444441</v>
      </c>
      <c r="Y218" s="32">
        <v>0</v>
      </c>
      <c r="Z218" s="32">
        <v>0</v>
      </c>
      <c r="AA218" s="32">
        <v>1.6555555555555554</v>
      </c>
      <c r="AB218" s="32">
        <v>0</v>
      </c>
      <c r="AC218" s="32">
        <v>4.6230000000000002</v>
      </c>
      <c r="AD218" s="32">
        <v>0</v>
      </c>
      <c r="AE218" s="32">
        <v>0</v>
      </c>
      <c r="AF218" t="s">
        <v>124</v>
      </c>
      <c r="AG218">
        <v>7</v>
      </c>
      <c r="AH218"/>
    </row>
    <row r="219" spans="1:34" x14ac:dyDescent="0.25">
      <c r="A219" t="s">
        <v>845</v>
      </c>
      <c r="B219" t="s">
        <v>366</v>
      </c>
      <c r="C219" t="s">
        <v>628</v>
      </c>
      <c r="D219" t="s">
        <v>741</v>
      </c>
      <c r="E219" s="32">
        <v>40.799999999999997</v>
      </c>
      <c r="F219" s="32">
        <v>3.3756535947712414</v>
      </c>
      <c r="G219" s="32">
        <v>3.1533224400871451</v>
      </c>
      <c r="H219" s="32">
        <v>0.43287037037037029</v>
      </c>
      <c r="I219" s="32">
        <v>0.30590958605664481</v>
      </c>
      <c r="J219" s="32">
        <v>137.72666666666663</v>
      </c>
      <c r="K219" s="32">
        <v>128.65555555555551</v>
      </c>
      <c r="L219" s="32">
        <v>17.661111111111108</v>
      </c>
      <c r="M219" s="32">
        <v>12.481111111111108</v>
      </c>
      <c r="N219" s="32">
        <v>0</v>
      </c>
      <c r="O219" s="32">
        <v>5.1799999999999988</v>
      </c>
      <c r="P219" s="32">
        <v>35.370000000000005</v>
      </c>
      <c r="Q219" s="32">
        <v>31.478888888888896</v>
      </c>
      <c r="R219" s="32">
        <v>3.891111111111111</v>
      </c>
      <c r="S219" s="32">
        <v>84.695555555555515</v>
      </c>
      <c r="T219" s="32">
        <v>84.695555555555515</v>
      </c>
      <c r="U219" s="32">
        <v>0</v>
      </c>
      <c r="V219" s="32">
        <v>0</v>
      </c>
      <c r="W219" s="32">
        <v>30.457777777777778</v>
      </c>
      <c r="X219" s="32">
        <v>7.8722222222222218</v>
      </c>
      <c r="Y219" s="32">
        <v>0</v>
      </c>
      <c r="Z219" s="32">
        <v>0</v>
      </c>
      <c r="AA219" s="32">
        <v>7.3966666666666656</v>
      </c>
      <c r="AB219" s="32">
        <v>0</v>
      </c>
      <c r="AC219" s="32">
        <v>15.188888888888892</v>
      </c>
      <c r="AD219" s="32">
        <v>0</v>
      </c>
      <c r="AE219" s="32">
        <v>0</v>
      </c>
      <c r="AF219" t="s">
        <v>101</v>
      </c>
      <c r="AG219">
        <v>7</v>
      </c>
      <c r="AH219"/>
    </row>
    <row r="220" spans="1:34" x14ac:dyDescent="0.25">
      <c r="A220" t="s">
        <v>845</v>
      </c>
      <c r="B220" t="s">
        <v>439</v>
      </c>
      <c r="C220" t="s">
        <v>652</v>
      </c>
      <c r="D220" t="s">
        <v>787</v>
      </c>
      <c r="E220" s="32">
        <v>14.28888888888889</v>
      </c>
      <c r="F220" s="32">
        <v>1.6674416796267497</v>
      </c>
      <c r="G220" s="32">
        <v>1.4105909797822707</v>
      </c>
      <c r="H220" s="32">
        <v>0.35748055987558325</v>
      </c>
      <c r="I220" s="32">
        <v>0.10062986003110422</v>
      </c>
      <c r="J220" s="32">
        <v>23.82588888888889</v>
      </c>
      <c r="K220" s="32">
        <v>20.155777777777779</v>
      </c>
      <c r="L220" s="32">
        <v>5.1080000000000005</v>
      </c>
      <c r="M220" s="32">
        <v>1.4378888888888892</v>
      </c>
      <c r="N220" s="32">
        <v>0.59233333333333338</v>
      </c>
      <c r="O220" s="32">
        <v>3.0777777777777779</v>
      </c>
      <c r="P220" s="32">
        <v>6.2613333333333347</v>
      </c>
      <c r="Q220" s="32">
        <v>6.2613333333333347</v>
      </c>
      <c r="R220" s="32">
        <v>0</v>
      </c>
      <c r="S220" s="32">
        <v>12.456555555555555</v>
      </c>
      <c r="T220" s="32">
        <v>12.456555555555555</v>
      </c>
      <c r="U220" s="32">
        <v>0</v>
      </c>
      <c r="V220" s="32">
        <v>0</v>
      </c>
      <c r="W220" s="32">
        <v>8.1890000000000001</v>
      </c>
      <c r="X220" s="32">
        <v>0</v>
      </c>
      <c r="Y220" s="32">
        <v>0</v>
      </c>
      <c r="Z220" s="32">
        <v>3.0777777777777779</v>
      </c>
      <c r="AA220" s="32">
        <v>0.83699999999999997</v>
      </c>
      <c r="AB220" s="32">
        <v>0</v>
      </c>
      <c r="AC220" s="32">
        <v>4.2742222222222219</v>
      </c>
      <c r="AD220" s="32">
        <v>0</v>
      </c>
      <c r="AE220" s="32">
        <v>0</v>
      </c>
      <c r="AF220" t="s">
        <v>177</v>
      </c>
      <c r="AG220">
        <v>7</v>
      </c>
      <c r="AH220"/>
    </row>
    <row r="221" spans="1:34" x14ac:dyDescent="0.25">
      <c r="A221" t="s">
        <v>845</v>
      </c>
      <c r="B221" t="s">
        <v>409</v>
      </c>
      <c r="C221" t="s">
        <v>580</v>
      </c>
      <c r="D221" t="s">
        <v>770</v>
      </c>
      <c r="E221" s="32">
        <v>30.488888888888887</v>
      </c>
      <c r="F221" s="32">
        <v>3.9544569970845482</v>
      </c>
      <c r="G221" s="32">
        <v>3.782445335276968</v>
      </c>
      <c r="H221" s="32">
        <v>0.78671647230320663</v>
      </c>
      <c r="I221" s="32">
        <v>0.61470481049562653</v>
      </c>
      <c r="J221" s="32">
        <v>120.56699999999999</v>
      </c>
      <c r="K221" s="32">
        <v>115.32255555555555</v>
      </c>
      <c r="L221" s="32">
        <v>23.9861111111111</v>
      </c>
      <c r="M221" s="32">
        <v>18.741666666666656</v>
      </c>
      <c r="N221" s="32">
        <v>0</v>
      </c>
      <c r="O221" s="32">
        <v>5.2444444444444445</v>
      </c>
      <c r="P221" s="32">
        <v>30.09088888888888</v>
      </c>
      <c r="Q221" s="32">
        <v>30.09088888888888</v>
      </c>
      <c r="R221" s="32">
        <v>0</v>
      </c>
      <c r="S221" s="32">
        <v>66.490000000000009</v>
      </c>
      <c r="T221" s="32">
        <v>65.686999999999998</v>
      </c>
      <c r="U221" s="32">
        <v>0.63355555555555554</v>
      </c>
      <c r="V221" s="32">
        <v>0.16944444444444445</v>
      </c>
      <c r="W221" s="32">
        <v>0</v>
      </c>
      <c r="X221" s="32">
        <v>0</v>
      </c>
      <c r="Y221" s="32">
        <v>0</v>
      </c>
      <c r="Z221" s="32">
        <v>0</v>
      </c>
      <c r="AA221" s="32">
        <v>0</v>
      </c>
      <c r="AB221" s="32">
        <v>0</v>
      </c>
      <c r="AC221" s="32">
        <v>0</v>
      </c>
      <c r="AD221" s="32">
        <v>0</v>
      </c>
      <c r="AE221" s="32">
        <v>0</v>
      </c>
      <c r="AF221" t="s">
        <v>147</v>
      </c>
      <c r="AG221">
        <v>7</v>
      </c>
      <c r="AH221"/>
    </row>
    <row r="222" spans="1:34" x14ac:dyDescent="0.25">
      <c r="A222" t="s">
        <v>845</v>
      </c>
      <c r="B222" t="s">
        <v>336</v>
      </c>
      <c r="C222" t="s">
        <v>567</v>
      </c>
      <c r="D222" t="s">
        <v>755</v>
      </c>
      <c r="E222" s="32">
        <v>25.077777777777779</v>
      </c>
      <c r="F222" s="32">
        <v>3.6243642002658407</v>
      </c>
      <c r="G222" s="32">
        <v>3.4091714665485164</v>
      </c>
      <c r="H222" s="32">
        <v>0.75272928666371275</v>
      </c>
      <c r="I222" s="32">
        <v>0.53753655294638891</v>
      </c>
      <c r="J222" s="32">
        <v>90.891000000000034</v>
      </c>
      <c r="K222" s="32">
        <v>85.494444444444468</v>
      </c>
      <c r="L222" s="32">
        <v>18.876777777777775</v>
      </c>
      <c r="M222" s="32">
        <v>13.480222222222221</v>
      </c>
      <c r="N222" s="32">
        <v>0</v>
      </c>
      <c r="O222" s="32">
        <v>5.3965555555555564</v>
      </c>
      <c r="P222" s="32">
        <v>7.7824444444444429</v>
      </c>
      <c r="Q222" s="32">
        <v>7.7824444444444429</v>
      </c>
      <c r="R222" s="32">
        <v>0</v>
      </c>
      <c r="S222" s="32">
        <v>64.231777777777808</v>
      </c>
      <c r="T222" s="32">
        <v>52.199333333333371</v>
      </c>
      <c r="U222" s="32">
        <v>0</v>
      </c>
      <c r="V222" s="32">
        <v>12.03244444444444</v>
      </c>
      <c r="W222" s="32">
        <v>44.989444444444445</v>
      </c>
      <c r="X222" s="32">
        <v>6.8414444444444449</v>
      </c>
      <c r="Y222" s="32">
        <v>0</v>
      </c>
      <c r="Z222" s="32">
        <v>0</v>
      </c>
      <c r="AA222" s="32">
        <v>4.2970000000000024</v>
      </c>
      <c r="AB222" s="32">
        <v>0</v>
      </c>
      <c r="AC222" s="32">
        <v>33.673777777777779</v>
      </c>
      <c r="AD222" s="32">
        <v>0</v>
      </c>
      <c r="AE222" s="32">
        <v>0.17722222222222223</v>
      </c>
      <c r="AF222" t="s">
        <v>71</v>
      </c>
      <c r="AG222">
        <v>7</v>
      </c>
      <c r="AH222"/>
    </row>
    <row r="223" spans="1:34" x14ac:dyDescent="0.25">
      <c r="A223" t="s">
        <v>845</v>
      </c>
      <c r="B223" t="s">
        <v>393</v>
      </c>
      <c r="C223" t="s">
        <v>545</v>
      </c>
      <c r="D223" t="s">
        <v>773</v>
      </c>
      <c r="E223" s="32">
        <v>25.355555555555554</v>
      </c>
      <c r="F223" s="32">
        <v>3.1961305872042072</v>
      </c>
      <c r="G223" s="32">
        <v>2.8579404031551277</v>
      </c>
      <c r="H223" s="32">
        <v>0.67531551270815071</v>
      </c>
      <c r="I223" s="32">
        <v>0.33712532865907097</v>
      </c>
      <c r="J223" s="32">
        <v>81.039666666666676</v>
      </c>
      <c r="K223" s="32">
        <v>72.464666666666673</v>
      </c>
      <c r="L223" s="32">
        <v>17.122999999999998</v>
      </c>
      <c r="M223" s="32">
        <v>8.5479999999999983</v>
      </c>
      <c r="N223" s="32">
        <v>0</v>
      </c>
      <c r="O223" s="32">
        <v>8.5749999999999975</v>
      </c>
      <c r="P223" s="32">
        <v>16.230111111111114</v>
      </c>
      <c r="Q223" s="32">
        <v>16.230111111111114</v>
      </c>
      <c r="R223" s="32">
        <v>0</v>
      </c>
      <c r="S223" s="32">
        <v>47.686555555555557</v>
      </c>
      <c r="T223" s="32">
        <v>47.686555555555557</v>
      </c>
      <c r="U223" s="32">
        <v>0</v>
      </c>
      <c r="V223" s="32">
        <v>0</v>
      </c>
      <c r="W223" s="32">
        <v>0</v>
      </c>
      <c r="X223" s="32">
        <v>0</v>
      </c>
      <c r="Y223" s="32">
        <v>0</v>
      </c>
      <c r="Z223" s="32">
        <v>0</v>
      </c>
      <c r="AA223" s="32">
        <v>0</v>
      </c>
      <c r="AB223" s="32">
        <v>0</v>
      </c>
      <c r="AC223" s="32">
        <v>0</v>
      </c>
      <c r="AD223" s="32">
        <v>0</v>
      </c>
      <c r="AE223" s="32">
        <v>0</v>
      </c>
      <c r="AF223" t="s">
        <v>129</v>
      </c>
      <c r="AG223">
        <v>7</v>
      </c>
      <c r="AH223"/>
    </row>
    <row r="224" spans="1:34" x14ac:dyDescent="0.25">
      <c r="A224" t="s">
        <v>845</v>
      </c>
      <c r="B224" t="s">
        <v>341</v>
      </c>
      <c r="C224" t="s">
        <v>617</v>
      </c>
      <c r="D224" t="s">
        <v>719</v>
      </c>
      <c r="E224" s="32">
        <v>50</v>
      </c>
      <c r="F224" s="32">
        <v>2.8427199999999999</v>
      </c>
      <c r="G224" s="32">
        <v>2.6371822222222221</v>
      </c>
      <c r="H224" s="32">
        <v>0.44990666666666668</v>
      </c>
      <c r="I224" s="32">
        <v>0.24436888888888891</v>
      </c>
      <c r="J224" s="32">
        <v>142.136</v>
      </c>
      <c r="K224" s="32">
        <v>131.8591111111111</v>
      </c>
      <c r="L224" s="32">
        <v>22.495333333333335</v>
      </c>
      <c r="M224" s="32">
        <v>12.218444444444446</v>
      </c>
      <c r="N224" s="32">
        <v>2.153777777777778</v>
      </c>
      <c r="O224" s="32">
        <v>8.1231111111111112</v>
      </c>
      <c r="P224" s="32">
        <v>31.682444444444439</v>
      </c>
      <c r="Q224" s="32">
        <v>31.682444444444439</v>
      </c>
      <c r="R224" s="32">
        <v>0</v>
      </c>
      <c r="S224" s="32">
        <v>87.958222222222219</v>
      </c>
      <c r="T224" s="32">
        <v>46.742222222222225</v>
      </c>
      <c r="U224" s="32">
        <v>0</v>
      </c>
      <c r="V224" s="32">
        <v>41.215999999999994</v>
      </c>
      <c r="W224" s="32">
        <v>12.369444444444444</v>
      </c>
      <c r="X224" s="32">
        <v>0.86111111111111116</v>
      </c>
      <c r="Y224" s="32">
        <v>0</v>
      </c>
      <c r="Z224" s="32">
        <v>0</v>
      </c>
      <c r="AA224" s="32">
        <v>4.2777777777777777</v>
      </c>
      <c r="AB224" s="32">
        <v>0</v>
      </c>
      <c r="AC224" s="32">
        <v>7.2305555555555552</v>
      </c>
      <c r="AD224" s="32">
        <v>0</v>
      </c>
      <c r="AE224" s="32">
        <v>0</v>
      </c>
      <c r="AF224" t="s">
        <v>76</v>
      </c>
      <c r="AG224">
        <v>7</v>
      </c>
      <c r="AH224"/>
    </row>
    <row r="225" spans="1:34" x14ac:dyDescent="0.25">
      <c r="A225" t="s">
        <v>845</v>
      </c>
      <c r="B225" t="s">
        <v>335</v>
      </c>
      <c r="C225" t="s">
        <v>615</v>
      </c>
      <c r="D225" t="s">
        <v>736</v>
      </c>
      <c r="E225" s="32">
        <v>28.244444444444444</v>
      </c>
      <c r="F225" s="32">
        <v>3.331215578284815</v>
      </c>
      <c r="G225" s="32">
        <v>2.9583084185680564</v>
      </c>
      <c r="H225" s="32">
        <v>0.4690361919748231</v>
      </c>
      <c r="I225" s="32">
        <v>9.6129032258064517E-2</v>
      </c>
      <c r="J225" s="32">
        <v>94.088333333333324</v>
      </c>
      <c r="K225" s="32">
        <v>83.555777777777763</v>
      </c>
      <c r="L225" s="32">
        <v>13.247666666666669</v>
      </c>
      <c r="M225" s="32">
        <v>2.7151111111111113</v>
      </c>
      <c r="N225" s="32">
        <v>6.6992222222222244</v>
      </c>
      <c r="O225" s="32">
        <v>3.8333333333333335</v>
      </c>
      <c r="P225" s="32">
        <v>28.291444444444441</v>
      </c>
      <c r="Q225" s="32">
        <v>28.291444444444441</v>
      </c>
      <c r="R225" s="32">
        <v>0</v>
      </c>
      <c r="S225" s="32">
        <v>52.54922222222222</v>
      </c>
      <c r="T225" s="32">
        <v>43.538222222222217</v>
      </c>
      <c r="U225" s="32">
        <v>0</v>
      </c>
      <c r="V225" s="32">
        <v>9.011000000000001</v>
      </c>
      <c r="W225" s="32">
        <v>4.4194444444444443</v>
      </c>
      <c r="X225" s="32">
        <v>0</v>
      </c>
      <c r="Y225" s="32">
        <v>0</v>
      </c>
      <c r="Z225" s="32">
        <v>0</v>
      </c>
      <c r="AA225" s="32">
        <v>4.4194444444444443</v>
      </c>
      <c r="AB225" s="32">
        <v>0</v>
      </c>
      <c r="AC225" s="32">
        <v>0</v>
      </c>
      <c r="AD225" s="32">
        <v>0</v>
      </c>
      <c r="AE225" s="32">
        <v>0</v>
      </c>
      <c r="AF225" t="s">
        <v>70</v>
      </c>
      <c r="AG225">
        <v>7</v>
      </c>
      <c r="AH225"/>
    </row>
    <row r="226" spans="1:34" x14ac:dyDescent="0.25">
      <c r="A226" t="s">
        <v>845</v>
      </c>
      <c r="B226" t="s">
        <v>324</v>
      </c>
      <c r="C226" t="s">
        <v>610</v>
      </c>
      <c r="D226" t="s">
        <v>770</v>
      </c>
      <c r="E226" s="32">
        <v>36.788888888888891</v>
      </c>
      <c r="F226" s="32">
        <v>3.0205587435820003</v>
      </c>
      <c r="G226" s="32">
        <v>2.7244971307762014</v>
      </c>
      <c r="H226" s="32">
        <v>0.74211416490486248</v>
      </c>
      <c r="I226" s="32">
        <v>0.44605255209906364</v>
      </c>
      <c r="J226" s="32">
        <v>111.12300000000003</v>
      </c>
      <c r="K226" s="32">
        <v>100.23122222222226</v>
      </c>
      <c r="L226" s="32">
        <v>27.301555555555552</v>
      </c>
      <c r="M226" s="32">
        <v>16.409777777777776</v>
      </c>
      <c r="N226" s="32">
        <v>5.0695555555555529</v>
      </c>
      <c r="O226" s="32">
        <v>5.822222222222222</v>
      </c>
      <c r="P226" s="32">
        <v>15.986222222222223</v>
      </c>
      <c r="Q226" s="32">
        <v>15.986222222222223</v>
      </c>
      <c r="R226" s="32">
        <v>0</v>
      </c>
      <c r="S226" s="32">
        <v>67.835222222222242</v>
      </c>
      <c r="T226" s="32">
        <v>48.962444444444465</v>
      </c>
      <c r="U226" s="32">
        <v>11.480222222222221</v>
      </c>
      <c r="V226" s="32">
        <v>7.392555555555556</v>
      </c>
      <c r="W226" s="32">
        <v>9.1305555555555564</v>
      </c>
      <c r="X226" s="32">
        <v>0</v>
      </c>
      <c r="Y226" s="32">
        <v>0</v>
      </c>
      <c r="Z226" s="32">
        <v>0</v>
      </c>
      <c r="AA226" s="32">
        <v>0</v>
      </c>
      <c r="AB226" s="32">
        <v>0</v>
      </c>
      <c r="AC226" s="32">
        <v>9.1305555555555564</v>
      </c>
      <c r="AD226" s="32">
        <v>0</v>
      </c>
      <c r="AE226" s="32">
        <v>0</v>
      </c>
      <c r="AF226" t="s">
        <v>58</v>
      </c>
      <c r="AG226">
        <v>7</v>
      </c>
      <c r="AH226"/>
    </row>
    <row r="227" spans="1:34" x14ac:dyDescent="0.25">
      <c r="A227" t="s">
        <v>845</v>
      </c>
      <c r="B227" t="s">
        <v>306</v>
      </c>
      <c r="C227" t="s">
        <v>603</v>
      </c>
      <c r="D227" t="s">
        <v>764</v>
      </c>
      <c r="E227" s="32">
        <v>38.4</v>
      </c>
      <c r="F227" s="32">
        <v>2.565734953703704</v>
      </c>
      <c r="G227" s="32">
        <v>2.5466377314814816</v>
      </c>
      <c r="H227" s="32">
        <v>0.64602141203703711</v>
      </c>
      <c r="I227" s="32">
        <v>0.6269241898148149</v>
      </c>
      <c r="J227" s="32">
        <v>98.524222222222221</v>
      </c>
      <c r="K227" s="32">
        <v>97.790888888888887</v>
      </c>
      <c r="L227" s="32">
        <v>24.807222222222226</v>
      </c>
      <c r="M227" s="32">
        <v>24.073888888888892</v>
      </c>
      <c r="N227" s="32">
        <v>0.64444444444444449</v>
      </c>
      <c r="O227" s="32">
        <v>8.8888888888888892E-2</v>
      </c>
      <c r="P227" s="32">
        <v>11.482444444444448</v>
      </c>
      <c r="Q227" s="32">
        <v>11.482444444444448</v>
      </c>
      <c r="R227" s="32">
        <v>0</v>
      </c>
      <c r="S227" s="32">
        <v>62.234555555555545</v>
      </c>
      <c r="T227" s="32">
        <v>37.891222222222211</v>
      </c>
      <c r="U227" s="32">
        <v>2.0503333333333336</v>
      </c>
      <c r="V227" s="32">
        <v>22.293000000000003</v>
      </c>
      <c r="W227" s="32">
        <v>0</v>
      </c>
      <c r="X227" s="32">
        <v>0</v>
      </c>
      <c r="Y227" s="32">
        <v>0</v>
      </c>
      <c r="Z227" s="32">
        <v>0</v>
      </c>
      <c r="AA227" s="32">
        <v>0</v>
      </c>
      <c r="AB227" s="32">
        <v>0</v>
      </c>
      <c r="AC227" s="32">
        <v>0</v>
      </c>
      <c r="AD227" s="32">
        <v>0</v>
      </c>
      <c r="AE227" s="32">
        <v>0</v>
      </c>
      <c r="AF227" t="s">
        <v>40</v>
      </c>
      <c r="AG227">
        <v>7</v>
      </c>
      <c r="AH227"/>
    </row>
    <row r="228" spans="1:34" x14ac:dyDescent="0.25">
      <c r="A228" t="s">
        <v>845</v>
      </c>
      <c r="B228" t="s">
        <v>303</v>
      </c>
      <c r="C228" t="s">
        <v>601</v>
      </c>
      <c r="D228" t="s">
        <v>731</v>
      </c>
      <c r="E228" s="32">
        <v>68.24444444444444</v>
      </c>
      <c r="F228" s="32">
        <v>3.1971214588082062</v>
      </c>
      <c r="G228" s="32">
        <v>3.0525431455551941</v>
      </c>
      <c r="H228" s="32">
        <v>0.24899381309019866</v>
      </c>
      <c r="I228" s="32">
        <v>0.1786584174535982</v>
      </c>
      <c r="J228" s="32">
        <v>218.18577777777779</v>
      </c>
      <c r="K228" s="32">
        <v>208.31911111111111</v>
      </c>
      <c r="L228" s="32">
        <v>16.992444444444445</v>
      </c>
      <c r="M228" s="32">
        <v>12.192444444444446</v>
      </c>
      <c r="N228" s="32">
        <v>0</v>
      </c>
      <c r="O228" s="32">
        <v>4.8</v>
      </c>
      <c r="P228" s="32">
        <v>51.118444444444435</v>
      </c>
      <c r="Q228" s="32">
        <v>46.051777777777765</v>
      </c>
      <c r="R228" s="32">
        <v>5.0666666666666664</v>
      </c>
      <c r="S228" s="32">
        <v>150.07488888888889</v>
      </c>
      <c r="T228" s="32">
        <v>150.07488888888889</v>
      </c>
      <c r="U228" s="32">
        <v>0</v>
      </c>
      <c r="V228" s="32">
        <v>0</v>
      </c>
      <c r="W228" s="32">
        <v>0</v>
      </c>
      <c r="X228" s="32">
        <v>0</v>
      </c>
      <c r="Y228" s="32">
        <v>0</v>
      </c>
      <c r="Z228" s="32">
        <v>0</v>
      </c>
      <c r="AA228" s="32">
        <v>0</v>
      </c>
      <c r="AB228" s="32">
        <v>0</v>
      </c>
      <c r="AC228" s="32">
        <v>0</v>
      </c>
      <c r="AD228" s="32">
        <v>0</v>
      </c>
      <c r="AE228" s="32">
        <v>0</v>
      </c>
      <c r="AF228" t="s">
        <v>37</v>
      </c>
      <c r="AG228">
        <v>7</v>
      </c>
      <c r="AH228"/>
    </row>
    <row r="229" spans="1:34" x14ac:dyDescent="0.25">
      <c r="A229" t="s">
        <v>845</v>
      </c>
      <c r="B229" t="s">
        <v>440</v>
      </c>
      <c r="C229" t="s">
        <v>653</v>
      </c>
      <c r="D229" t="s">
        <v>788</v>
      </c>
      <c r="E229" s="32">
        <v>22.5</v>
      </c>
      <c r="F229" s="32">
        <v>4.6312444444444445</v>
      </c>
      <c r="G229" s="32">
        <v>4.0930320987654323</v>
      </c>
      <c r="H229" s="32">
        <v>0.51600493827160487</v>
      </c>
      <c r="I229" s="32">
        <v>0.13824691358024691</v>
      </c>
      <c r="J229" s="32">
        <v>104.203</v>
      </c>
      <c r="K229" s="32">
        <v>92.093222222222224</v>
      </c>
      <c r="L229" s="32">
        <v>11.610111111111109</v>
      </c>
      <c r="M229" s="32">
        <v>3.1105555555555555</v>
      </c>
      <c r="N229" s="32">
        <v>4.1440000000000001</v>
      </c>
      <c r="O229" s="32">
        <v>4.3555555555555552</v>
      </c>
      <c r="P229" s="32">
        <v>26.466555555555558</v>
      </c>
      <c r="Q229" s="32">
        <v>22.856333333333335</v>
      </c>
      <c r="R229" s="32">
        <v>3.6102222222222218</v>
      </c>
      <c r="S229" s="32">
        <v>66.126333333333335</v>
      </c>
      <c r="T229" s="32">
        <v>66.126333333333335</v>
      </c>
      <c r="U229" s="32">
        <v>0</v>
      </c>
      <c r="V229" s="32">
        <v>0</v>
      </c>
      <c r="W229" s="32">
        <v>41.277888888888889</v>
      </c>
      <c r="X229" s="32">
        <v>0.27500000000000002</v>
      </c>
      <c r="Y229" s="32">
        <v>0</v>
      </c>
      <c r="Z229" s="32">
        <v>0</v>
      </c>
      <c r="AA229" s="32">
        <v>0.93377777777777782</v>
      </c>
      <c r="AB229" s="32">
        <v>0</v>
      </c>
      <c r="AC229" s="32">
        <v>40.069111111111113</v>
      </c>
      <c r="AD229" s="32">
        <v>0</v>
      </c>
      <c r="AE229" s="32">
        <v>0</v>
      </c>
      <c r="AF229" t="s">
        <v>178</v>
      </c>
      <c r="AG229">
        <v>7</v>
      </c>
      <c r="AH229"/>
    </row>
    <row r="230" spans="1:34" x14ac:dyDescent="0.25">
      <c r="A230" t="s">
        <v>845</v>
      </c>
      <c r="B230" t="s">
        <v>415</v>
      </c>
      <c r="C230" t="s">
        <v>529</v>
      </c>
      <c r="D230" t="s">
        <v>738</v>
      </c>
      <c r="E230" s="32">
        <v>67.511111111111106</v>
      </c>
      <c r="F230" s="32">
        <v>2.6783064516129027</v>
      </c>
      <c r="G230" s="32">
        <v>2.2998551678736008</v>
      </c>
      <c r="H230" s="32">
        <v>0.64174292297564195</v>
      </c>
      <c r="I230" s="32">
        <v>0.31733377221856485</v>
      </c>
      <c r="J230" s="32">
        <v>180.81544444444441</v>
      </c>
      <c r="K230" s="32">
        <v>155.26577777777774</v>
      </c>
      <c r="L230" s="32">
        <v>43.324777777777783</v>
      </c>
      <c r="M230" s="32">
        <v>21.423555555555556</v>
      </c>
      <c r="N230" s="32">
        <v>11.145666666666669</v>
      </c>
      <c r="O230" s="32">
        <v>10.755555555555556</v>
      </c>
      <c r="P230" s="32">
        <v>25.769000000000005</v>
      </c>
      <c r="Q230" s="32">
        <v>22.120555555555562</v>
      </c>
      <c r="R230" s="32">
        <v>3.6484444444444435</v>
      </c>
      <c r="S230" s="32">
        <v>111.72166666666661</v>
      </c>
      <c r="T230" s="32">
        <v>77.289888888888825</v>
      </c>
      <c r="U230" s="32">
        <v>0</v>
      </c>
      <c r="V230" s="32">
        <v>34.431777777777789</v>
      </c>
      <c r="W230" s="32">
        <v>0</v>
      </c>
      <c r="X230" s="32">
        <v>0</v>
      </c>
      <c r="Y230" s="32">
        <v>0</v>
      </c>
      <c r="Z230" s="32">
        <v>0</v>
      </c>
      <c r="AA230" s="32">
        <v>0</v>
      </c>
      <c r="AB230" s="32">
        <v>0</v>
      </c>
      <c r="AC230" s="32">
        <v>0</v>
      </c>
      <c r="AD230" s="32">
        <v>0</v>
      </c>
      <c r="AE230" s="32">
        <v>0</v>
      </c>
      <c r="AF230" t="s">
        <v>153</v>
      </c>
      <c r="AG230">
        <v>7</v>
      </c>
      <c r="AH230"/>
    </row>
    <row r="231" spans="1:34" x14ac:dyDescent="0.25">
      <c r="A231" t="s">
        <v>845</v>
      </c>
      <c r="B231" t="s">
        <v>274</v>
      </c>
      <c r="C231" t="s">
        <v>583</v>
      </c>
      <c r="D231" t="s">
        <v>721</v>
      </c>
      <c r="E231" s="32">
        <v>79.400000000000006</v>
      </c>
      <c r="F231" s="32">
        <v>3.5898278757346755</v>
      </c>
      <c r="G231" s="32">
        <v>3.3849580184718717</v>
      </c>
      <c r="H231" s="32">
        <v>0.77855023789532607</v>
      </c>
      <c r="I231" s="32">
        <v>0.57368038063252169</v>
      </c>
      <c r="J231" s="32">
        <v>285.03233333333327</v>
      </c>
      <c r="K231" s="32">
        <v>268.76566666666662</v>
      </c>
      <c r="L231" s="32">
        <v>61.81688888888889</v>
      </c>
      <c r="M231" s="32">
        <v>45.550222222222224</v>
      </c>
      <c r="N231" s="32">
        <v>10.844444444444445</v>
      </c>
      <c r="O231" s="32">
        <v>5.4222222222222225</v>
      </c>
      <c r="P231" s="32">
        <v>49.36144444444443</v>
      </c>
      <c r="Q231" s="32">
        <v>49.36144444444443</v>
      </c>
      <c r="R231" s="32">
        <v>0</v>
      </c>
      <c r="S231" s="32">
        <v>173.85399999999998</v>
      </c>
      <c r="T231" s="32">
        <v>138.08911111111109</v>
      </c>
      <c r="U231" s="32">
        <v>0</v>
      </c>
      <c r="V231" s="32">
        <v>35.764888888888883</v>
      </c>
      <c r="W231" s="32">
        <v>20.211666666666662</v>
      </c>
      <c r="X231" s="32">
        <v>4.8666666666666663</v>
      </c>
      <c r="Y231" s="32">
        <v>0</v>
      </c>
      <c r="Z231" s="32">
        <v>0</v>
      </c>
      <c r="AA231" s="32">
        <v>9.3474444444444433</v>
      </c>
      <c r="AB231" s="32">
        <v>0</v>
      </c>
      <c r="AC231" s="32">
        <v>5.5995555555555558</v>
      </c>
      <c r="AD231" s="32">
        <v>0</v>
      </c>
      <c r="AE231" s="32">
        <v>0.39800000000000002</v>
      </c>
      <c r="AF231" t="s">
        <v>8</v>
      </c>
      <c r="AG231">
        <v>7</v>
      </c>
      <c r="AH231"/>
    </row>
    <row r="232" spans="1:34" x14ac:dyDescent="0.25">
      <c r="A232" t="s">
        <v>845</v>
      </c>
      <c r="B232" t="s">
        <v>436</v>
      </c>
      <c r="C232" t="s">
        <v>651</v>
      </c>
      <c r="D232" t="s">
        <v>751</v>
      </c>
      <c r="E232" s="32">
        <v>21.244444444444444</v>
      </c>
      <c r="F232" s="32">
        <v>5.174178870292887</v>
      </c>
      <c r="G232" s="32">
        <v>4.7818723849372384</v>
      </c>
      <c r="H232" s="32">
        <v>0.97001569037656887</v>
      </c>
      <c r="I232" s="32">
        <v>0.57770920502092049</v>
      </c>
      <c r="J232" s="32">
        <v>109.92255555555555</v>
      </c>
      <c r="K232" s="32">
        <v>101.58822222222221</v>
      </c>
      <c r="L232" s="32">
        <v>20.60744444444444</v>
      </c>
      <c r="M232" s="32">
        <v>12.27311111111111</v>
      </c>
      <c r="N232" s="32">
        <v>4.1104444444444423</v>
      </c>
      <c r="O232" s="32">
        <v>4.2238888888888884</v>
      </c>
      <c r="P232" s="32">
        <v>21.51988888888889</v>
      </c>
      <c r="Q232" s="32">
        <v>21.51988888888889</v>
      </c>
      <c r="R232" s="32">
        <v>0</v>
      </c>
      <c r="S232" s="32">
        <v>67.795222222222222</v>
      </c>
      <c r="T232" s="32">
        <v>67.795222222222222</v>
      </c>
      <c r="U232" s="32">
        <v>0</v>
      </c>
      <c r="V232" s="32">
        <v>0</v>
      </c>
      <c r="W232" s="32">
        <v>0</v>
      </c>
      <c r="X232" s="32">
        <v>0</v>
      </c>
      <c r="Y232" s="32">
        <v>0</v>
      </c>
      <c r="Z232" s="32">
        <v>0</v>
      </c>
      <c r="AA232" s="32">
        <v>0</v>
      </c>
      <c r="AB232" s="32">
        <v>0</v>
      </c>
      <c r="AC232" s="32">
        <v>0</v>
      </c>
      <c r="AD232" s="32">
        <v>0</v>
      </c>
      <c r="AE232" s="32">
        <v>0</v>
      </c>
      <c r="AF232" t="s">
        <v>174</v>
      </c>
      <c r="AG232">
        <v>7</v>
      </c>
      <c r="AH232"/>
    </row>
    <row r="233" spans="1:34" x14ac:dyDescent="0.25">
      <c r="A233" t="s">
        <v>845</v>
      </c>
      <c r="B233" t="s">
        <v>275</v>
      </c>
      <c r="C233" t="s">
        <v>583</v>
      </c>
      <c r="D233" t="s">
        <v>721</v>
      </c>
      <c r="E233" s="32">
        <v>76.555555555555557</v>
      </c>
      <c r="F233" s="32">
        <v>4.8638359941944858</v>
      </c>
      <c r="G233" s="32">
        <v>4.5786400580551527</v>
      </c>
      <c r="H233" s="32">
        <v>0.8575703918722789</v>
      </c>
      <c r="I233" s="32">
        <v>0.64146008708272872</v>
      </c>
      <c r="J233" s="32">
        <v>372.35366666666675</v>
      </c>
      <c r="K233" s="32">
        <v>350.52033333333338</v>
      </c>
      <c r="L233" s="32">
        <v>65.651777777777795</v>
      </c>
      <c r="M233" s="32">
        <v>49.107333333333344</v>
      </c>
      <c r="N233" s="32">
        <v>10.955555555555556</v>
      </c>
      <c r="O233" s="32">
        <v>5.5888888888888886</v>
      </c>
      <c r="P233" s="32">
        <v>87.288222222222245</v>
      </c>
      <c r="Q233" s="32">
        <v>81.999333333333354</v>
      </c>
      <c r="R233" s="32">
        <v>5.2888888888888888</v>
      </c>
      <c r="S233" s="32">
        <v>219.4136666666667</v>
      </c>
      <c r="T233" s="32">
        <v>219.4136666666667</v>
      </c>
      <c r="U233" s="32">
        <v>0</v>
      </c>
      <c r="V233" s="32">
        <v>0</v>
      </c>
      <c r="W233" s="32">
        <v>35.894444444444446</v>
      </c>
      <c r="X233" s="32">
        <v>2.5222222222222221</v>
      </c>
      <c r="Y233" s="32">
        <v>0</v>
      </c>
      <c r="Z233" s="32">
        <v>0</v>
      </c>
      <c r="AA233" s="32">
        <v>2.5222222222222221</v>
      </c>
      <c r="AB233" s="32">
        <v>0</v>
      </c>
      <c r="AC233" s="32">
        <v>30.85</v>
      </c>
      <c r="AD233" s="32">
        <v>0</v>
      </c>
      <c r="AE233" s="32">
        <v>0</v>
      </c>
      <c r="AF233" t="s">
        <v>9</v>
      </c>
      <c r="AG233">
        <v>7</v>
      </c>
      <c r="AH233"/>
    </row>
    <row r="234" spans="1:34" x14ac:dyDescent="0.25">
      <c r="A234" t="s">
        <v>845</v>
      </c>
      <c r="B234" t="s">
        <v>378</v>
      </c>
      <c r="C234" t="s">
        <v>634</v>
      </c>
      <c r="D234" t="s">
        <v>739</v>
      </c>
      <c r="E234" s="32">
        <v>42.244444444444447</v>
      </c>
      <c r="F234" s="32">
        <v>4.2661809573908478</v>
      </c>
      <c r="G234" s="32">
        <v>3.7832956338769068</v>
      </c>
      <c r="H234" s="32">
        <v>0.95744082062072589</v>
      </c>
      <c r="I234" s="32">
        <v>0.50401630720673329</v>
      </c>
      <c r="J234" s="32">
        <v>180.22244444444448</v>
      </c>
      <c r="K234" s="32">
        <v>159.82322222222223</v>
      </c>
      <c r="L234" s="32">
        <v>40.446555555555555</v>
      </c>
      <c r="M234" s="32">
        <v>21.291888888888892</v>
      </c>
      <c r="N234" s="32">
        <v>9.7324444444444431</v>
      </c>
      <c r="O234" s="32">
        <v>9.4222222222222225</v>
      </c>
      <c r="P234" s="32">
        <v>27.582555555555555</v>
      </c>
      <c r="Q234" s="32">
        <v>26.337999999999997</v>
      </c>
      <c r="R234" s="32">
        <v>1.2445555555555556</v>
      </c>
      <c r="S234" s="32">
        <v>112.19333333333336</v>
      </c>
      <c r="T234" s="32">
        <v>42.980888888888892</v>
      </c>
      <c r="U234" s="32">
        <v>0</v>
      </c>
      <c r="V234" s="32">
        <v>69.212444444444472</v>
      </c>
      <c r="W234" s="32">
        <v>26.199444444444445</v>
      </c>
      <c r="X234" s="32">
        <v>3.3188888888888881</v>
      </c>
      <c r="Y234" s="32">
        <v>0</v>
      </c>
      <c r="Z234" s="32">
        <v>0</v>
      </c>
      <c r="AA234" s="32">
        <v>2.7805555555555554</v>
      </c>
      <c r="AB234" s="32">
        <v>0</v>
      </c>
      <c r="AC234" s="32">
        <v>0</v>
      </c>
      <c r="AD234" s="32">
        <v>0</v>
      </c>
      <c r="AE234" s="32">
        <v>20.100000000000001</v>
      </c>
      <c r="AF234" t="s">
        <v>113</v>
      </c>
      <c r="AG234">
        <v>7</v>
      </c>
      <c r="AH234"/>
    </row>
    <row r="235" spans="1:34" x14ac:dyDescent="0.25">
      <c r="A235" t="s">
        <v>845</v>
      </c>
      <c r="B235" t="s">
        <v>387</v>
      </c>
      <c r="C235" t="s">
        <v>637</v>
      </c>
      <c r="D235" t="s">
        <v>781</v>
      </c>
      <c r="E235" s="32">
        <v>21.911111111111111</v>
      </c>
      <c r="F235" s="32">
        <v>4.5690517241379309</v>
      </c>
      <c r="G235" s="32">
        <v>4.1504411764705873</v>
      </c>
      <c r="H235" s="32">
        <v>0.49493914807302231</v>
      </c>
      <c r="I235" s="32">
        <v>0.19131338742393511</v>
      </c>
      <c r="J235" s="32">
        <v>100.113</v>
      </c>
      <c r="K235" s="32">
        <v>90.940777777777768</v>
      </c>
      <c r="L235" s="32">
        <v>10.844666666666667</v>
      </c>
      <c r="M235" s="32">
        <v>4.1918888888888892</v>
      </c>
      <c r="N235" s="32">
        <v>1.8527777777777779</v>
      </c>
      <c r="O235" s="32">
        <v>4.8</v>
      </c>
      <c r="P235" s="32">
        <v>31.161777777777779</v>
      </c>
      <c r="Q235" s="32">
        <v>28.642333333333333</v>
      </c>
      <c r="R235" s="32">
        <v>2.5194444444444444</v>
      </c>
      <c r="S235" s="32">
        <v>58.106555555555552</v>
      </c>
      <c r="T235" s="32">
        <v>55.99166666666666</v>
      </c>
      <c r="U235" s="32">
        <v>0</v>
      </c>
      <c r="V235" s="32">
        <v>2.1148888888888888</v>
      </c>
      <c r="W235" s="32">
        <v>25.120777777777782</v>
      </c>
      <c r="X235" s="32">
        <v>1.9307777777777775</v>
      </c>
      <c r="Y235" s="32">
        <v>0</v>
      </c>
      <c r="Z235" s="32">
        <v>0</v>
      </c>
      <c r="AA235" s="32">
        <v>11.642333333333333</v>
      </c>
      <c r="AB235" s="32">
        <v>0</v>
      </c>
      <c r="AC235" s="32">
        <v>11.330000000000004</v>
      </c>
      <c r="AD235" s="32">
        <v>0</v>
      </c>
      <c r="AE235" s="32">
        <v>0.21766666666666667</v>
      </c>
      <c r="AF235" t="s">
        <v>122</v>
      </c>
      <c r="AG235">
        <v>7</v>
      </c>
      <c r="AH235"/>
    </row>
    <row r="236" spans="1:34" x14ac:dyDescent="0.25">
      <c r="A236" t="s">
        <v>845</v>
      </c>
      <c r="B236" t="s">
        <v>430</v>
      </c>
      <c r="C236" t="s">
        <v>636</v>
      </c>
      <c r="D236" t="s">
        <v>771</v>
      </c>
      <c r="E236" s="32">
        <v>51.266666666666666</v>
      </c>
      <c r="F236" s="32">
        <v>3.8607824013870822</v>
      </c>
      <c r="G236" s="32">
        <v>3.576430429128739</v>
      </c>
      <c r="H236" s="32">
        <v>0.92604031209362814</v>
      </c>
      <c r="I236" s="32">
        <v>0.64168833983528395</v>
      </c>
      <c r="J236" s="32">
        <v>197.92944444444441</v>
      </c>
      <c r="K236" s="32">
        <v>183.35166666666669</v>
      </c>
      <c r="L236" s="32">
        <v>47.475000000000001</v>
      </c>
      <c r="M236" s="32">
        <v>32.897222222222226</v>
      </c>
      <c r="N236" s="32">
        <v>9.155555555555555</v>
      </c>
      <c r="O236" s="32">
        <v>5.4222222222222225</v>
      </c>
      <c r="P236" s="32">
        <v>28.543333333333333</v>
      </c>
      <c r="Q236" s="32">
        <v>28.543333333333333</v>
      </c>
      <c r="R236" s="32">
        <v>0</v>
      </c>
      <c r="S236" s="32">
        <v>121.91111111111111</v>
      </c>
      <c r="T236" s="32">
        <v>61.625</v>
      </c>
      <c r="U236" s="32">
        <v>0</v>
      </c>
      <c r="V236" s="32">
        <v>60.286111111111111</v>
      </c>
      <c r="W236" s="32">
        <v>50.734999999999999</v>
      </c>
      <c r="X236" s="32">
        <v>13.138888888888889</v>
      </c>
      <c r="Y236" s="32">
        <v>0</v>
      </c>
      <c r="Z236" s="32">
        <v>0</v>
      </c>
      <c r="AA236" s="32">
        <v>8.7877777777777784</v>
      </c>
      <c r="AB236" s="32">
        <v>0</v>
      </c>
      <c r="AC236" s="32">
        <v>18.213888888888889</v>
      </c>
      <c r="AD236" s="32">
        <v>0</v>
      </c>
      <c r="AE236" s="32">
        <v>10.594444444444445</v>
      </c>
      <c r="AF236" t="s">
        <v>168</v>
      </c>
      <c r="AG236">
        <v>7</v>
      </c>
      <c r="AH236"/>
    </row>
    <row r="237" spans="1:34" x14ac:dyDescent="0.25">
      <c r="A237" t="s">
        <v>845</v>
      </c>
      <c r="B237" t="s">
        <v>375</v>
      </c>
      <c r="C237" t="s">
        <v>527</v>
      </c>
      <c r="D237" t="s">
        <v>780</v>
      </c>
      <c r="E237" s="32">
        <v>38.43333333333333</v>
      </c>
      <c r="F237" s="32">
        <v>2.8653368025440877</v>
      </c>
      <c r="G237" s="32">
        <v>2.5419398670135873</v>
      </c>
      <c r="H237" s="32">
        <v>0.6283521248915872</v>
      </c>
      <c r="I237" s="32">
        <v>0.30495518936108695</v>
      </c>
      <c r="J237" s="32">
        <v>110.12444444444442</v>
      </c>
      <c r="K237" s="32">
        <v>97.695222222222199</v>
      </c>
      <c r="L237" s="32">
        <v>24.149666666666665</v>
      </c>
      <c r="M237" s="32">
        <v>11.720444444444441</v>
      </c>
      <c r="N237" s="32">
        <v>7.8272222222222236</v>
      </c>
      <c r="O237" s="32">
        <v>4.6019999999999994</v>
      </c>
      <c r="P237" s="32">
        <v>17.390222222222221</v>
      </c>
      <c r="Q237" s="32">
        <v>17.390222222222221</v>
      </c>
      <c r="R237" s="32">
        <v>0</v>
      </c>
      <c r="S237" s="32">
        <v>68.584555555555539</v>
      </c>
      <c r="T237" s="32">
        <v>63.003444444444426</v>
      </c>
      <c r="U237" s="32">
        <v>0</v>
      </c>
      <c r="V237" s="32">
        <v>5.5811111111111105</v>
      </c>
      <c r="W237" s="32">
        <v>3.8691111111111107</v>
      </c>
      <c r="X237" s="32">
        <v>0</v>
      </c>
      <c r="Y237" s="32">
        <v>2.3555555555555556</v>
      </c>
      <c r="Z237" s="32">
        <v>0</v>
      </c>
      <c r="AA237" s="32">
        <v>1.5135555555555553</v>
      </c>
      <c r="AB237" s="32">
        <v>0</v>
      </c>
      <c r="AC237" s="32">
        <v>0</v>
      </c>
      <c r="AD237" s="32">
        <v>0</v>
      </c>
      <c r="AE237" s="32">
        <v>0</v>
      </c>
      <c r="AF237" t="s">
        <v>110</v>
      </c>
      <c r="AG237">
        <v>7</v>
      </c>
      <c r="AH237"/>
    </row>
    <row r="238" spans="1:34" x14ac:dyDescent="0.25">
      <c r="A238" t="s">
        <v>845</v>
      </c>
      <c r="B238" t="s">
        <v>381</v>
      </c>
      <c r="C238" t="s">
        <v>636</v>
      </c>
      <c r="D238" t="s">
        <v>771</v>
      </c>
      <c r="E238" s="32">
        <v>75.611111111111114</v>
      </c>
      <c r="F238" s="32">
        <v>4.2276678912564289</v>
      </c>
      <c r="G238" s="32">
        <v>3.9479279941219687</v>
      </c>
      <c r="H238" s="32">
        <v>0.72389419544452605</v>
      </c>
      <c r="I238" s="32">
        <v>0.50686113152094037</v>
      </c>
      <c r="J238" s="32">
        <v>319.65866666666665</v>
      </c>
      <c r="K238" s="32">
        <v>298.5072222222222</v>
      </c>
      <c r="L238" s="32">
        <v>54.734444444444442</v>
      </c>
      <c r="M238" s="32">
        <v>38.324333333333328</v>
      </c>
      <c r="N238" s="32">
        <v>10.721222222222224</v>
      </c>
      <c r="O238" s="32">
        <v>5.6888888888888891</v>
      </c>
      <c r="P238" s="32">
        <v>47.86399999999999</v>
      </c>
      <c r="Q238" s="32">
        <v>43.122666666666653</v>
      </c>
      <c r="R238" s="32">
        <v>4.7413333333333334</v>
      </c>
      <c r="S238" s="32">
        <v>217.06022222222222</v>
      </c>
      <c r="T238" s="32">
        <v>122.38011111111111</v>
      </c>
      <c r="U238" s="32">
        <v>0</v>
      </c>
      <c r="V238" s="32">
        <v>94.680111111111117</v>
      </c>
      <c r="W238" s="32">
        <v>45.552777777777777</v>
      </c>
      <c r="X238" s="32">
        <v>1.9944444444444445</v>
      </c>
      <c r="Y238" s="32">
        <v>0</v>
      </c>
      <c r="Z238" s="32">
        <v>0</v>
      </c>
      <c r="AA238" s="32">
        <v>8.2027777777777775</v>
      </c>
      <c r="AB238" s="32">
        <v>0</v>
      </c>
      <c r="AC238" s="32">
        <v>0</v>
      </c>
      <c r="AD238" s="32">
        <v>0</v>
      </c>
      <c r="AE238" s="32">
        <v>35.355555555555554</v>
      </c>
      <c r="AF238" t="s">
        <v>116</v>
      </c>
      <c r="AG238">
        <v>7</v>
      </c>
      <c r="AH238"/>
    </row>
    <row r="239" spans="1:34" x14ac:dyDescent="0.25">
      <c r="A239" t="s">
        <v>845</v>
      </c>
      <c r="B239" t="s">
        <v>371</v>
      </c>
      <c r="C239" t="s">
        <v>549</v>
      </c>
      <c r="D239" t="s">
        <v>757</v>
      </c>
      <c r="E239" s="32">
        <v>111.71111111111111</v>
      </c>
      <c r="F239" s="32">
        <v>4.3290670379948279</v>
      </c>
      <c r="G239" s="32">
        <v>3.9886413367813809</v>
      </c>
      <c r="H239" s="32">
        <v>0.75347622836681927</v>
      </c>
      <c r="I239" s="32">
        <v>0.50345733041575502</v>
      </c>
      <c r="J239" s="32">
        <v>483.60488888888887</v>
      </c>
      <c r="K239" s="32">
        <v>445.57555555555558</v>
      </c>
      <c r="L239" s="32">
        <v>84.171666666666681</v>
      </c>
      <c r="M239" s="32">
        <v>56.241777777777791</v>
      </c>
      <c r="N239" s="32">
        <v>20.285444444444451</v>
      </c>
      <c r="O239" s="32">
        <v>7.6444444444444448</v>
      </c>
      <c r="P239" s="32">
        <v>86.542777777777786</v>
      </c>
      <c r="Q239" s="32">
        <v>76.443333333333342</v>
      </c>
      <c r="R239" s="32">
        <v>10.099444444444444</v>
      </c>
      <c r="S239" s="32">
        <v>312.89044444444443</v>
      </c>
      <c r="T239" s="32">
        <v>260.92055555555555</v>
      </c>
      <c r="U239" s="32">
        <v>0</v>
      </c>
      <c r="V239" s="32">
        <v>51.969888888888896</v>
      </c>
      <c r="W239" s="32">
        <v>0</v>
      </c>
      <c r="X239" s="32">
        <v>0</v>
      </c>
      <c r="Y239" s="32">
        <v>0</v>
      </c>
      <c r="Z239" s="32">
        <v>0</v>
      </c>
      <c r="AA239" s="32">
        <v>0</v>
      </c>
      <c r="AB239" s="32">
        <v>0</v>
      </c>
      <c r="AC239" s="32">
        <v>0</v>
      </c>
      <c r="AD239" s="32">
        <v>0</v>
      </c>
      <c r="AE239" s="32">
        <v>0</v>
      </c>
      <c r="AF239" t="s">
        <v>106</v>
      </c>
      <c r="AG239">
        <v>7</v>
      </c>
      <c r="AH239"/>
    </row>
    <row r="240" spans="1:34" x14ac:dyDescent="0.25">
      <c r="A240" t="s">
        <v>845</v>
      </c>
      <c r="B240" t="s">
        <v>267</v>
      </c>
      <c r="C240" t="s">
        <v>549</v>
      </c>
      <c r="D240" t="s">
        <v>757</v>
      </c>
      <c r="E240" s="32">
        <v>95.8</v>
      </c>
      <c r="F240" s="32">
        <v>7.6902470424495499</v>
      </c>
      <c r="G240" s="32">
        <v>7.3896381350034819</v>
      </c>
      <c r="H240" s="32">
        <v>1.6410855949895615</v>
      </c>
      <c r="I240" s="32">
        <v>1.3404766875434935</v>
      </c>
      <c r="J240" s="32">
        <v>736.72566666666683</v>
      </c>
      <c r="K240" s="32">
        <v>707.92733333333354</v>
      </c>
      <c r="L240" s="32">
        <v>157.21599999999998</v>
      </c>
      <c r="M240" s="32">
        <v>128.41766666666666</v>
      </c>
      <c r="N240" s="32">
        <v>23.553888888888888</v>
      </c>
      <c r="O240" s="32">
        <v>5.2444444444444445</v>
      </c>
      <c r="P240" s="32">
        <v>174.24533333333341</v>
      </c>
      <c r="Q240" s="32">
        <v>174.24533333333341</v>
      </c>
      <c r="R240" s="32">
        <v>0</v>
      </c>
      <c r="S240" s="32">
        <v>405.26433333333341</v>
      </c>
      <c r="T240" s="32">
        <v>306.52133333333342</v>
      </c>
      <c r="U240" s="32">
        <v>0</v>
      </c>
      <c r="V240" s="32">
        <v>98.743000000000023</v>
      </c>
      <c r="W240" s="32">
        <v>46.955555555555556</v>
      </c>
      <c r="X240" s="32">
        <v>14.891666666666667</v>
      </c>
      <c r="Y240" s="32">
        <v>0</v>
      </c>
      <c r="Z240" s="32">
        <v>0</v>
      </c>
      <c r="AA240" s="32">
        <v>12.894444444444444</v>
      </c>
      <c r="AB240" s="32">
        <v>0</v>
      </c>
      <c r="AC240" s="32">
        <v>19.169444444444444</v>
      </c>
      <c r="AD240" s="32">
        <v>0</v>
      </c>
      <c r="AE240" s="32">
        <v>0</v>
      </c>
      <c r="AF240" t="s">
        <v>1</v>
      </c>
      <c r="AG240">
        <v>7</v>
      </c>
      <c r="AH240"/>
    </row>
    <row r="241" spans="1:34" x14ac:dyDescent="0.25">
      <c r="A241" t="s">
        <v>845</v>
      </c>
      <c r="B241" t="s">
        <v>435</v>
      </c>
      <c r="C241" t="s">
        <v>564</v>
      </c>
      <c r="D241" t="s">
        <v>774</v>
      </c>
      <c r="E241" s="32">
        <v>46.022222222222226</v>
      </c>
      <c r="F241" s="32">
        <v>4.0593312409464026</v>
      </c>
      <c r="G241" s="32">
        <v>3.8128150651859007</v>
      </c>
      <c r="H241" s="32">
        <v>0.71696523418638314</v>
      </c>
      <c r="I241" s="32">
        <v>0.47044905842588097</v>
      </c>
      <c r="J241" s="32">
        <v>186.81944444444446</v>
      </c>
      <c r="K241" s="32">
        <v>175.47422222222224</v>
      </c>
      <c r="L241" s="32">
        <v>32.996333333333325</v>
      </c>
      <c r="M241" s="32">
        <v>21.651111111111103</v>
      </c>
      <c r="N241" s="32">
        <v>5.8341111111111115</v>
      </c>
      <c r="O241" s="32">
        <v>5.5111111111111111</v>
      </c>
      <c r="P241" s="32">
        <v>29.693777777777779</v>
      </c>
      <c r="Q241" s="32">
        <v>29.693777777777779</v>
      </c>
      <c r="R241" s="32">
        <v>0</v>
      </c>
      <c r="S241" s="32">
        <v>124.12933333333334</v>
      </c>
      <c r="T241" s="32">
        <v>106.14800000000001</v>
      </c>
      <c r="U241" s="32">
        <v>0</v>
      </c>
      <c r="V241" s="32">
        <v>17.981333333333332</v>
      </c>
      <c r="W241" s="32">
        <v>38.278777777777776</v>
      </c>
      <c r="X241" s="32">
        <v>0.26022222222222224</v>
      </c>
      <c r="Y241" s="32">
        <v>0</v>
      </c>
      <c r="Z241" s="32">
        <v>0</v>
      </c>
      <c r="AA241" s="32">
        <v>11.776333333333335</v>
      </c>
      <c r="AB241" s="32">
        <v>0</v>
      </c>
      <c r="AC241" s="32">
        <v>23.358777777777778</v>
      </c>
      <c r="AD241" s="32">
        <v>0</v>
      </c>
      <c r="AE241" s="32">
        <v>2.8834444444444443</v>
      </c>
      <c r="AF241" t="s">
        <v>173</v>
      </c>
      <c r="AG241">
        <v>7</v>
      </c>
      <c r="AH241"/>
    </row>
    <row r="242" spans="1:34" x14ac:dyDescent="0.25">
      <c r="A242" t="s">
        <v>845</v>
      </c>
      <c r="B242" t="s">
        <v>286</v>
      </c>
      <c r="C242" t="s">
        <v>583</v>
      </c>
      <c r="D242" t="s">
        <v>721</v>
      </c>
      <c r="E242" s="32">
        <v>146.22222222222223</v>
      </c>
      <c r="F242" s="32">
        <v>3.3151664133738601</v>
      </c>
      <c r="G242" s="32">
        <v>3.156731762917933</v>
      </c>
      <c r="H242" s="32">
        <v>0.28672112462006077</v>
      </c>
      <c r="I242" s="32">
        <v>0.12828647416413372</v>
      </c>
      <c r="J242" s="32">
        <v>484.75100000000003</v>
      </c>
      <c r="K242" s="32">
        <v>461.58433333333335</v>
      </c>
      <c r="L242" s="32">
        <v>41.924999999999997</v>
      </c>
      <c r="M242" s="32">
        <v>18.758333333333333</v>
      </c>
      <c r="N242" s="32">
        <v>16.274999999999999</v>
      </c>
      <c r="O242" s="32">
        <v>6.8916666666666666</v>
      </c>
      <c r="P242" s="32">
        <v>91.944444444444443</v>
      </c>
      <c r="Q242" s="32">
        <v>91.944444444444443</v>
      </c>
      <c r="R242" s="32">
        <v>0</v>
      </c>
      <c r="S242" s="32">
        <v>350.88155555555556</v>
      </c>
      <c r="T242" s="32">
        <v>303.47044444444447</v>
      </c>
      <c r="U242" s="32">
        <v>0</v>
      </c>
      <c r="V242" s="32">
        <v>47.411111111111111</v>
      </c>
      <c r="W242" s="32">
        <v>55.171111111111109</v>
      </c>
      <c r="X242" s="32">
        <v>0</v>
      </c>
      <c r="Y242" s="32">
        <v>0</v>
      </c>
      <c r="Z242" s="32">
        <v>0</v>
      </c>
      <c r="AA242" s="32">
        <v>0</v>
      </c>
      <c r="AB242" s="32">
        <v>0</v>
      </c>
      <c r="AC242" s="32">
        <v>55.171111111111109</v>
      </c>
      <c r="AD242" s="32">
        <v>0</v>
      </c>
      <c r="AE242" s="32">
        <v>0</v>
      </c>
      <c r="AF242" t="s">
        <v>20</v>
      </c>
      <c r="AG242">
        <v>7</v>
      </c>
      <c r="AH242"/>
    </row>
    <row r="243" spans="1:34" x14ac:dyDescent="0.25">
      <c r="A243" t="s">
        <v>845</v>
      </c>
      <c r="B243" t="s">
        <v>337</v>
      </c>
      <c r="C243" t="s">
        <v>597</v>
      </c>
      <c r="D243" t="s">
        <v>709</v>
      </c>
      <c r="E243" s="32">
        <v>48.011111111111113</v>
      </c>
      <c r="F243" s="32">
        <v>3.9553436704466556</v>
      </c>
      <c r="G243" s="32">
        <v>3.7359500115713953</v>
      </c>
      <c r="H243" s="32">
        <v>1.1362531821337654</v>
      </c>
      <c r="I243" s="32">
        <v>0.91685952325850495</v>
      </c>
      <c r="J243" s="32">
        <v>189.90044444444445</v>
      </c>
      <c r="K243" s="32">
        <v>179.36711111111111</v>
      </c>
      <c r="L243" s="32">
        <v>54.552777777777777</v>
      </c>
      <c r="M243" s="32">
        <v>44.019444444444446</v>
      </c>
      <c r="N243" s="32">
        <v>7.6</v>
      </c>
      <c r="O243" s="32">
        <v>2.9333333333333331</v>
      </c>
      <c r="P243" s="32">
        <v>29.031111111111112</v>
      </c>
      <c r="Q243" s="32">
        <v>29.031111111111112</v>
      </c>
      <c r="R243" s="32">
        <v>0</v>
      </c>
      <c r="S243" s="32">
        <v>106.31655555555555</v>
      </c>
      <c r="T243" s="32">
        <v>58.352777777777774</v>
      </c>
      <c r="U243" s="32">
        <v>0</v>
      </c>
      <c r="V243" s="32">
        <v>47.963777777777779</v>
      </c>
      <c r="W243" s="32">
        <v>32.833888888888886</v>
      </c>
      <c r="X243" s="32">
        <v>5.7666666666666666</v>
      </c>
      <c r="Y243" s="32">
        <v>0</v>
      </c>
      <c r="Z243" s="32">
        <v>0</v>
      </c>
      <c r="AA243" s="32">
        <v>12.067222222222222</v>
      </c>
      <c r="AB243" s="32">
        <v>0</v>
      </c>
      <c r="AC243" s="32">
        <v>8.3944444444444439</v>
      </c>
      <c r="AD243" s="32">
        <v>0</v>
      </c>
      <c r="AE243" s="32">
        <v>6.6055555555555552</v>
      </c>
      <c r="AF243" t="s">
        <v>72</v>
      </c>
      <c r="AG243">
        <v>7</v>
      </c>
      <c r="AH243"/>
    </row>
    <row r="244" spans="1:34" x14ac:dyDescent="0.25">
      <c r="A244" t="s">
        <v>845</v>
      </c>
      <c r="B244" t="s">
        <v>392</v>
      </c>
      <c r="C244" t="s">
        <v>591</v>
      </c>
      <c r="D244" t="s">
        <v>712</v>
      </c>
      <c r="E244" s="32">
        <v>43.022222222222226</v>
      </c>
      <c r="F244" s="32">
        <v>3.9790392561983468</v>
      </c>
      <c r="G244" s="32">
        <v>3.7402737603305782</v>
      </c>
      <c r="H244" s="32">
        <v>0.56479338842975213</v>
      </c>
      <c r="I244" s="32">
        <v>0.32602789256198356</v>
      </c>
      <c r="J244" s="32">
        <v>171.18711111111111</v>
      </c>
      <c r="K244" s="32">
        <v>160.9148888888889</v>
      </c>
      <c r="L244" s="32">
        <v>24.298666666666673</v>
      </c>
      <c r="M244" s="32">
        <v>14.026444444444449</v>
      </c>
      <c r="N244" s="32">
        <v>5.7922222222222217</v>
      </c>
      <c r="O244" s="32">
        <v>4.4799999999999995</v>
      </c>
      <c r="P244" s="32">
        <v>27.386666666666653</v>
      </c>
      <c r="Q244" s="32">
        <v>27.386666666666653</v>
      </c>
      <c r="R244" s="32">
        <v>0</v>
      </c>
      <c r="S244" s="32">
        <v>119.50177777777779</v>
      </c>
      <c r="T244" s="32">
        <v>99.959555555555568</v>
      </c>
      <c r="U244" s="32">
        <v>2.37</v>
      </c>
      <c r="V244" s="32">
        <v>17.172222222222221</v>
      </c>
      <c r="W244" s="32">
        <v>67.448111111111103</v>
      </c>
      <c r="X244" s="32">
        <v>5.5733333333333333</v>
      </c>
      <c r="Y244" s="32">
        <v>0</v>
      </c>
      <c r="Z244" s="32">
        <v>0</v>
      </c>
      <c r="AA244" s="32">
        <v>17.445555555555558</v>
      </c>
      <c r="AB244" s="32">
        <v>0</v>
      </c>
      <c r="AC244" s="32">
        <v>37.252555555555539</v>
      </c>
      <c r="AD244" s="32">
        <v>1.1499999999999999</v>
      </c>
      <c r="AE244" s="32">
        <v>6.0266666666666673</v>
      </c>
      <c r="AF244" t="s">
        <v>128</v>
      </c>
      <c r="AG244">
        <v>7</v>
      </c>
      <c r="AH244"/>
    </row>
    <row r="245" spans="1:34" x14ac:dyDescent="0.25">
      <c r="A245" t="s">
        <v>845</v>
      </c>
      <c r="B245" t="s">
        <v>302</v>
      </c>
      <c r="C245" t="s">
        <v>558</v>
      </c>
      <c r="D245" t="s">
        <v>742</v>
      </c>
      <c r="E245" s="32">
        <v>45.166666666666664</v>
      </c>
      <c r="F245" s="32">
        <v>4.525463714637147</v>
      </c>
      <c r="G245" s="32">
        <v>4.1370504305043063</v>
      </c>
      <c r="H245" s="32">
        <v>0.46473554735547346</v>
      </c>
      <c r="I245" s="32">
        <v>0.16093726937269368</v>
      </c>
      <c r="J245" s="32">
        <v>204.40011111111113</v>
      </c>
      <c r="K245" s="32">
        <v>186.85677777777784</v>
      </c>
      <c r="L245" s="32">
        <v>20.990555555555549</v>
      </c>
      <c r="M245" s="32">
        <v>7.2689999999999975</v>
      </c>
      <c r="N245" s="32">
        <v>10.33455555555555</v>
      </c>
      <c r="O245" s="32">
        <v>3.387</v>
      </c>
      <c r="P245" s="32">
        <v>42.872888888888909</v>
      </c>
      <c r="Q245" s="32">
        <v>39.051111111111133</v>
      </c>
      <c r="R245" s="32">
        <v>3.8217777777777777</v>
      </c>
      <c r="S245" s="32">
        <v>140.53666666666669</v>
      </c>
      <c r="T245" s="32">
        <v>56.918888888888866</v>
      </c>
      <c r="U245" s="32">
        <v>0</v>
      </c>
      <c r="V245" s="32">
        <v>83.617777777777818</v>
      </c>
      <c r="W245" s="32">
        <v>11.298999999999999</v>
      </c>
      <c r="X245" s="32">
        <v>0</v>
      </c>
      <c r="Y245" s="32">
        <v>0.35555555555555557</v>
      </c>
      <c r="Z245" s="32">
        <v>1.4222222222222223</v>
      </c>
      <c r="AA245" s="32">
        <v>3.1972222222222215</v>
      </c>
      <c r="AB245" s="32">
        <v>0</v>
      </c>
      <c r="AC245" s="32">
        <v>6.3239999999999998</v>
      </c>
      <c r="AD245" s="32">
        <v>0</v>
      </c>
      <c r="AE245" s="32">
        <v>0</v>
      </c>
      <c r="AF245" t="s">
        <v>36</v>
      </c>
      <c r="AG245">
        <v>7</v>
      </c>
      <c r="AH245"/>
    </row>
    <row r="246" spans="1:34" x14ac:dyDescent="0.25">
      <c r="A246" t="s">
        <v>845</v>
      </c>
      <c r="B246" t="s">
        <v>266</v>
      </c>
      <c r="C246" t="s">
        <v>549</v>
      </c>
      <c r="D246" t="s">
        <v>757</v>
      </c>
      <c r="E246" s="32">
        <v>86.666666666666671</v>
      </c>
      <c r="F246" s="32">
        <v>4.1846371794871784</v>
      </c>
      <c r="G246" s="32">
        <v>3.8276820512820509</v>
      </c>
      <c r="H246" s="32">
        <v>0.8042782051282048</v>
      </c>
      <c r="I246" s="32">
        <v>0.50185384615384609</v>
      </c>
      <c r="J246" s="32">
        <v>362.66855555555549</v>
      </c>
      <c r="K246" s="32">
        <v>331.73244444444441</v>
      </c>
      <c r="L246" s="32">
        <v>69.704111111111089</v>
      </c>
      <c r="M246" s="32">
        <v>43.493999999999993</v>
      </c>
      <c r="N246" s="32">
        <v>20.521222222222217</v>
      </c>
      <c r="O246" s="32">
        <v>5.6888888888888891</v>
      </c>
      <c r="P246" s="32">
        <v>42.910999999999987</v>
      </c>
      <c r="Q246" s="32">
        <v>38.184999999999988</v>
      </c>
      <c r="R246" s="32">
        <v>4.726</v>
      </c>
      <c r="S246" s="32">
        <v>250.05344444444444</v>
      </c>
      <c r="T246" s="32">
        <v>123.6216666666667</v>
      </c>
      <c r="U246" s="32">
        <v>0</v>
      </c>
      <c r="V246" s="32">
        <v>126.43177777777774</v>
      </c>
      <c r="W246" s="32">
        <v>45.8278888888889</v>
      </c>
      <c r="X246" s="32">
        <v>0</v>
      </c>
      <c r="Y246" s="32">
        <v>0</v>
      </c>
      <c r="Z246" s="32">
        <v>0</v>
      </c>
      <c r="AA246" s="32">
        <v>6.1510000000000007</v>
      </c>
      <c r="AB246" s="32">
        <v>0</v>
      </c>
      <c r="AC246" s="32">
        <v>0</v>
      </c>
      <c r="AD246" s="32">
        <v>0</v>
      </c>
      <c r="AE246" s="32">
        <v>39.676888888888897</v>
      </c>
      <c r="AF246" t="s">
        <v>0</v>
      </c>
      <c r="AG246">
        <v>7</v>
      </c>
      <c r="AH246"/>
    </row>
    <row r="247" spans="1:34" x14ac:dyDescent="0.25">
      <c r="A247" t="s">
        <v>845</v>
      </c>
      <c r="B247" t="s">
        <v>382</v>
      </c>
      <c r="C247" t="s">
        <v>538</v>
      </c>
      <c r="D247" t="s">
        <v>738</v>
      </c>
      <c r="E247" s="32">
        <v>58.611111111111114</v>
      </c>
      <c r="F247" s="32">
        <v>3.4759052132701429</v>
      </c>
      <c r="G247" s="32">
        <v>3.3788436018957357</v>
      </c>
      <c r="H247" s="32">
        <v>1.0391184834123226</v>
      </c>
      <c r="I247" s="32">
        <v>0.94205687203791499</v>
      </c>
      <c r="J247" s="32">
        <v>203.72666666666672</v>
      </c>
      <c r="K247" s="32">
        <v>198.03777777777785</v>
      </c>
      <c r="L247" s="32">
        <v>60.903888888888908</v>
      </c>
      <c r="M247" s="32">
        <v>55.215000000000018</v>
      </c>
      <c r="N247" s="32">
        <v>0</v>
      </c>
      <c r="O247" s="32">
        <v>5.6888888888888891</v>
      </c>
      <c r="P247" s="32">
        <v>4.2694444444444448</v>
      </c>
      <c r="Q247" s="32">
        <v>4.2694444444444448</v>
      </c>
      <c r="R247" s="32">
        <v>0</v>
      </c>
      <c r="S247" s="32">
        <v>138.55333333333337</v>
      </c>
      <c r="T247" s="32">
        <v>91.014111111111163</v>
      </c>
      <c r="U247" s="32">
        <v>0</v>
      </c>
      <c r="V247" s="32">
        <v>47.5392222222222</v>
      </c>
      <c r="W247" s="32">
        <v>33.017777777777781</v>
      </c>
      <c r="X247" s="32">
        <v>1.6416666666666666</v>
      </c>
      <c r="Y247" s="32">
        <v>0</v>
      </c>
      <c r="Z247" s="32">
        <v>0</v>
      </c>
      <c r="AA247" s="32">
        <v>4.2694444444444448</v>
      </c>
      <c r="AB247" s="32">
        <v>0</v>
      </c>
      <c r="AC247" s="32">
        <v>22.825222222222223</v>
      </c>
      <c r="AD247" s="32">
        <v>0</v>
      </c>
      <c r="AE247" s="32">
        <v>4.2814444444444435</v>
      </c>
      <c r="AF247" t="s">
        <v>117</v>
      </c>
      <c r="AG247">
        <v>7</v>
      </c>
      <c r="AH247"/>
    </row>
    <row r="248" spans="1:34" x14ac:dyDescent="0.25">
      <c r="A248" t="s">
        <v>845</v>
      </c>
      <c r="B248" t="s">
        <v>413</v>
      </c>
      <c r="C248" t="s">
        <v>647</v>
      </c>
      <c r="D248" t="s">
        <v>711</v>
      </c>
      <c r="E248" s="32">
        <v>21.855555555555554</v>
      </c>
      <c r="F248" s="32">
        <v>4.4248906964921204</v>
      </c>
      <c r="G248" s="32">
        <v>3.8820945602440271</v>
      </c>
      <c r="H248" s="32">
        <v>0.48002541942043714</v>
      </c>
      <c r="I248" s="32">
        <v>0.27130655821047273</v>
      </c>
      <c r="J248" s="32">
        <v>96.708444444444439</v>
      </c>
      <c r="K248" s="32">
        <v>84.845333333333343</v>
      </c>
      <c r="L248" s="32">
        <v>10.49122222222222</v>
      </c>
      <c r="M248" s="32">
        <v>5.9295555555555541</v>
      </c>
      <c r="N248" s="32">
        <v>0</v>
      </c>
      <c r="O248" s="32">
        <v>4.5616666666666665</v>
      </c>
      <c r="P248" s="32">
        <v>23.547333333333338</v>
      </c>
      <c r="Q248" s="32">
        <v>16.245888888888896</v>
      </c>
      <c r="R248" s="32">
        <v>7.3014444444444431</v>
      </c>
      <c r="S248" s="32">
        <v>62.669888888888885</v>
      </c>
      <c r="T248" s="32">
        <v>46.728000000000002</v>
      </c>
      <c r="U248" s="32">
        <v>0</v>
      </c>
      <c r="V248" s="32">
        <v>15.941888888888883</v>
      </c>
      <c r="W248" s="32">
        <v>18.248666666666669</v>
      </c>
      <c r="X248" s="32">
        <v>5.3126666666666669</v>
      </c>
      <c r="Y248" s="32">
        <v>0</v>
      </c>
      <c r="Z248" s="32">
        <v>0</v>
      </c>
      <c r="AA248" s="32">
        <v>2.2508888888888889</v>
      </c>
      <c r="AB248" s="32">
        <v>0</v>
      </c>
      <c r="AC248" s="32">
        <v>5.9776666666666669</v>
      </c>
      <c r="AD248" s="32">
        <v>0</v>
      </c>
      <c r="AE248" s="32">
        <v>4.7074444444444445</v>
      </c>
      <c r="AF248" t="s">
        <v>151</v>
      </c>
      <c r="AG248">
        <v>7</v>
      </c>
      <c r="AH248"/>
    </row>
    <row r="249" spans="1:34" x14ac:dyDescent="0.25">
      <c r="A249" t="s">
        <v>845</v>
      </c>
      <c r="B249" t="s">
        <v>424</v>
      </c>
      <c r="C249" t="s">
        <v>549</v>
      </c>
      <c r="D249" t="s">
        <v>757</v>
      </c>
      <c r="E249" s="32">
        <v>29.433333333333334</v>
      </c>
      <c r="F249" s="32">
        <v>3.9966553416383537</v>
      </c>
      <c r="G249" s="32">
        <v>3.4575953189882971</v>
      </c>
      <c r="H249" s="32">
        <v>0.85267648169120425</v>
      </c>
      <c r="I249" s="32">
        <v>0.55161947904869757</v>
      </c>
      <c r="J249" s="32">
        <v>117.63488888888888</v>
      </c>
      <c r="K249" s="32">
        <v>101.76855555555555</v>
      </c>
      <c r="L249" s="32">
        <v>25.097111111111111</v>
      </c>
      <c r="M249" s="32">
        <v>16.235999999999997</v>
      </c>
      <c r="N249" s="32">
        <v>3.4666666666666668</v>
      </c>
      <c r="O249" s="32">
        <v>5.3944444444444448</v>
      </c>
      <c r="P249" s="32">
        <v>23.655888888888878</v>
      </c>
      <c r="Q249" s="32">
        <v>16.650666666666655</v>
      </c>
      <c r="R249" s="32">
        <v>7.0052222222222227</v>
      </c>
      <c r="S249" s="32">
        <v>68.881888888888881</v>
      </c>
      <c r="T249" s="32">
        <v>54.261555555555553</v>
      </c>
      <c r="U249" s="32">
        <v>0</v>
      </c>
      <c r="V249" s="32">
        <v>14.620333333333335</v>
      </c>
      <c r="W249" s="32">
        <v>24.547444444444441</v>
      </c>
      <c r="X249" s="32">
        <v>4.0059999999999993</v>
      </c>
      <c r="Y249" s="32">
        <v>0</v>
      </c>
      <c r="Z249" s="32">
        <v>0</v>
      </c>
      <c r="AA249" s="32">
        <v>0</v>
      </c>
      <c r="AB249" s="32">
        <v>0</v>
      </c>
      <c r="AC249" s="32">
        <v>20.541444444444441</v>
      </c>
      <c r="AD249" s="32">
        <v>0</v>
      </c>
      <c r="AE249" s="32">
        <v>0</v>
      </c>
      <c r="AF249" t="s">
        <v>162</v>
      </c>
      <c r="AG249">
        <v>7</v>
      </c>
      <c r="AH249"/>
    </row>
    <row r="250" spans="1:34" x14ac:dyDescent="0.25">
      <c r="A250" t="s">
        <v>845</v>
      </c>
      <c r="B250" t="s">
        <v>419</v>
      </c>
      <c r="C250" t="s">
        <v>552</v>
      </c>
      <c r="D250" t="s">
        <v>715</v>
      </c>
      <c r="E250" s="32">
        <v>32.5</v>
      </c>
      <c r="F250" s="32">
        <v>5.0813264957264952</v>
      </c>
      <c r="G250" s="32">
        <v>4.6181743589743585</v>
      </c>
      <c r="H250" s="32">
        <v>1.2300752136752138</v>
      </c>
      <c r="I250" s="32">
        <v>0.76692307692307693</v>
      </c>
      <c r="J250" s="32">
        <v>165.1431111111111</v>
      </c>
      <c r="K250" s="32">
        <v>150.09066666666666</v>
      </c>
      <c r="L250" s="32">
        <v>39.977444444444444</v>
      </c>
      <c r="M250" s="32">
        <v>24.925000000000001</v>
      </c>
      <c r="N250" s="32">
        <v>9.9857777777777788</v>
      </c>
      <c r="O250" s="32">
        <v>5.0666666666666664</v>
      </c>
      <c r="P250" s="32">
        <v>34.416000000000011</v>
      </c>
      <c r="Q250" s="32">
        <v>34.416000000000011</v>
      </c>
      <c r="R250" s="32">
        <v>0</v>
      </c>
      <c r="S250" s="32">
        <v>90.749666666666641</v>
      </c>
      <c r="T250" s="32">
        <v>86.468666666666635</v>
      </c>
      <c r="U250" s="32">
        <v>0</v>
      </c>
      <c r="V250" s="32">
        <v>4.2809999999999997</v>
      </c>
      <c r="W250" s="32">
        <v>15.717222222222222</v>
      </c>
      <c r="X250" s="32">
        <v>0</v>
      </c>
      <c r="Y250" s="32">
        <v>0</v>
      </c>
      <c r="Z250" s="32">
        <v>0</v>
      </c>
      <c r="AA250" s="32">
        <v>0</v>
      </c>
      <c r="AB250" s="32">
        <v>0</v>
      </c>
      <c r="AC250" s="32">
        <v>15.717222222222222</v>
      </c>
      <c r="AD250" s="32">
        <v>0</v>
      </c>
      <c r="AE250" s="32">
        <v>0</v>
      </c>
      <c r="AF250" t="s">
        <v>157</v>
      </c>
      <c r="AG250">
        <v>7</v>
      </c>
      <c r="AH250"/>
    </row>
    <row r="251" spans="1:34" x14ac:dyDescent="0.25">
      <c r="A251" t="s">
        <v>845</v>
      </c>
      <c r="B251" t="s">
        <v>273</v>
      </c>
      <c r="C251" t="s">
        <v>549</v>
      </c>
      <c r="D251" t="s">
        <v>757</v>
      </c>
      <c r="E251" s="32">
        <v>138.97777777777779</v>
      </c>
      <c r="F251" s="32">
        <v>5.4244339622641506</v>
      </c>
      <c r="G251" s="32">
        <v>4.7180500479692995</v>
      </c>
      <c r="H251" s="32">
        <v>1.0680108730412536</v>
      </c>
      <c r="I251" s="32">
        <v>0.456431084106172</v>
      </c>
      <c r="J251" s="32">
        <v>753.87577777777778</v>
      </c>
      <c r="K251" s="32">
        <v>655.70411111111116</v>
      </c>
      <c r="L251" s="32">
        <v>148.42977777777779</v>
      </c>
      <c r="M251" s="32">
        <v>63.433777777777777</v>
      </c>
      <c r="N251" s="32">
        <v>79.307111111111098</v>
      </c>
      <c r="O251" s="32">
        <v>5.6888888888888891</v>
      </c>
      <c r="P251" s="32">
        <v>147.75733333333338</v>
      </c>
      <c r="Q251" s="32">
        <v>134.58166666666671</v>
      </c>
      <c r="R251" s="32">
        <v>13.175666666666668</v>
      </c>
      <c r="S251" s="32">
        <v>457.68866666666668</v>
      </c>
      <c r="T251" s="32">
        <v>392.66911111111114</v>
      </c>
      <c r="U251" s="32">
        <v>0</v>
      </c>
      <c r="V251" s="32">
        <v>65.019555555555556</v>
      </c>
      <c r="W251" s="32">
        <v>64.63666666666667</v>
      </c>
      <c r="X251" s="32">
        <v>7.522444444444444</v>
      </c>
      <c r="Y251" s="32">
        <v>0</v>
      </c>
      <c r="Z251" s="32">
        <v>0</v>
      </c>
      <c r="AA251" s="32">
        <v>10.675999999999997</v>
      </c>
      <c r="AB251" s="32">
        <v>0</v>
      </c>
      <c r="AC251" s="32">
        <v>43.677666666666667</v>
      </c>
      <c r="AD251" s="32">
        <v>0</v>
      </c>
      <c r="AE251" s="32">
        <v>2.7605555555555559</v>
      </c>
      <c r="AF251" t="s">
        <v>7</v>
      </c>
      <c r="AG251">
        <v>7</v>
      </c>
      <c r="AH251"/>
    </row>
    <row r="252" spans="1:34" x14ac:dyDescent="0.25">
      <c r="A252" t="s">
        <v>845</v>
      </c>
      <c r="B252" t="s">
        <v>279</v>
      </c>
      <c r="C252" t="s">
        <v>549</v>
      </c>
      <c r="D252" t="s">
        <v>757</v>
      </c>
      <c r="E252" s="32">
        <v>68.36666666666666</v>
      </c>
      <c r="F252" s="32">
        <v>5.0011214041930767</v>
      </c>
      <c r="G252" s="32">
        <v>4.629036242483342</v>
      </c>
      <c r="H252" s="32">
        <v>0.97984885421745505</v>
      </c>
      <c r="I252" s="32">
        <v>0.68837477653177326</v>
      </c>
      <c r="J252" s="32">
        <v>341.90999999999997</v>
      </c>
      <c r="K252" s="32">
        <v>316.47177777777779</v>
      </c>
      <c r="L252" s="32">
        <v>66.989000000000004</v>
      </c>
      <c r="M252" s="32">
        <v>47.061888888888895</v>
      </c>
      <c r="N252" s="32">
        <v>14.238222222222223</v>
      </c>
      <c r="O252" s="32">
        <v>5.6888888888888891</v>
      </c>
      <c r="P252" s="32">
        <v>103.6831111111111</v>
      </c>
      <c r="Q252" s="32">
        <v>98.171999999999997</v>
      </c>
      <c r="R252" s="32">
        <v>5.5111111111111111</v>
      </c>
      <c r="S252" s="32">
        <v>171.23788888888888</v>
      </c>
      <c r="T252" s="32">
        <v>91.7331111111111</v>
      </c>
      <c r="U252" s="32">
        <v>0</v>
      </c>
      <c r="V252" s="32">
        <v>79.504777777777775</v>
      </c>
      <c r="W252" s="32">
        <v>43.204444444444441</v>
      </c>
      <c r="X252" s="32">
        <v>0</v>
      </c>
      <c r="Y252" s="32">
        <v>0</v>
      </c>
      <c r="Z252" s="32">
        <v>0</v>
      </c>
      <c r="AA252" s="32">
        <v>9.9643333333333342</v>
      </c>
      <c r="AB252" s="32">
        <v>0</v>
      </c>
      <c r="AC252" s="32">
        <v>33.240111111111105</v>
      </c>
      <c r="AD252" s="32">
        <v>0</v>
      </c>
      <c r="AE252" s="32">
        <v>0</v>
      </c>
      <c r="AF252" t="s">
        <v>13</v>
      </c>
      <c r="AG252">
        <v>7</v>
      </c>
      <c r="AH252"/>
    </row>
    <row r="253" spans="1:34" x14ac:dyDescent="0.25">
      <c r="A253" t="s">
        <v>845</v>
      </c>
      <c r="B253" t="s">
        <v>315</v>
      </c>
      <c r="C253" t="s">
        <v>603</v>
      </c>
      <c r="D253" t="s">
        <v>764</v>
      </c>
      <c r="E253" s="32">
        <v>43.266666666666666</v>
      </c>
      <c r="F253" s="32">
        <v>4.5654802259887006</v>
      </c>
      <c r="G253" s="32">
        <v>4.3251104262968667</v>
      </c>
      <c r="H253" s="32">
        <v>0.63586029789419618</v>
      </c>
      <c r="I253" s="32">
        <v>0.39549049820236259</v>
      </c>
      <c r="J253" s="32">
        <v>197.53311111111111</v>
      </c>
      <c r="K253" s="32">
        <v>187.13311111111111</v>
      </c>
      <c r="L253" s="32">
        <v>27.511555555555553</v>
      </c>
      <c r="M253" s="32">
        <v>17.111555555555555</v>
      </c>
      <c r="N253" s="32">
        <v>5.0666666666666664</v>
      </c>
      <c r="O253" s="32">
        <v>5.333333333333333</v>
      </c>
      <c r="P253" s="32">
        <v>25.394999999999996</v>
      </c>
      <c r="Q253" s="32">
        <v>25.394999999999996</v>
      </c>
      <c r="R253" s="32">
        <v>0</v>
      </c>
      <c r="S253" s="32">
        <v>144.62655555555557</v>
      </c>
      <c r="T253" s="32">
        <v>85.093666666666664</v>
      </c>
      <c r="U253" s="32">
        <v>0</v>
      </c>
      <c r="V253" s="32">
        <v>59.532888888888891</v>
      </c>
      <c r="W253" s="32">
        <v>4.1268888888888888</v>
      </c>
      <c r="X253" s="32">
        <v>0</v>
      </c>
      <c r="Y253" s="32">
        <v>0</v>
      </c>
      <c r="Z253" s="32">
        <v>0</v>
      </c>
      <c r="AA253" s="32">
        <v>0</v>
      </c>
      <c r="AB253" s="32">
        <v>0</v>
      </c>
      <c r="AC253" s="32">
        <v>4.1268888888888888</v>
      </c>
      <c r="AD253" s="32">
        <v>0</v>
      </c>
      <c r="AE253" s="32">
        <v>0</v>
      </c>
      <c r="AF253" t="s">
        <v>49</v>
      </c>
      <c r="AG253">
        <v>7</v>
      </c>
      <c r="AH253"/>
    </row>
    <row r="254" spans="1:34" x14ac:dyDescent="0.25">
      <c r="A254" t="s">
        <v>845</v>
      </c>
      <c r="B254" t="s">
        <v>316</v>
      </c>
      <c r="C254" t="s">
        <v>583</v>
      </c>
      <c r="D254" t="s">
        <v>721</v>
      </c>
      <c r="E254" s="32">
        <v>74.677777777777777</v>
      </c>
      <c r="F254" s="32">
        <v>6.61512721321232</v>
      </c>
      <c r="G254" s="32">
        <v>6.2021946138967419</v>
      </c>
      <c r="H254" s="32">
        <v>2.379537271239399</v>
      </c>
      <c r="I254" s="32">
        <v>2.1158860288647521</v>
      </c>
      <c r="J254" s="32">
        <v>494.00300000000004</v>
      </c>
      <c r="K254" s="32">
        <v>463.16611111111115</v>
      </c>
      <c r="L254" s="32">
        <v>177.69855555555554</v>
      </c>
      <c r="M254" s="32">
        <v>158.00966666666665</v>
      </c>
      <c r="N254" s="32">
        <v>14.177777777777777</v>
      </c>
      <c r="O254" s="32">
        <v>5.5111111111111111</v>
      </c>
      <c r="P254" s="32">
        <v>208.36677777777777</v>
      </c>
      <c r="Q254" s="32">
        <v>197.21877777777777</v>
      </c>
      <c r="R254" s="32">
        <v>11.148000000000001</v>
      </c>
      <c r="S254" s="32">
        <v>107.93766666666669</v>
      </c>
      <c r="T254" s="32">
        <v>69.643555555555579</v>
      </c>
      <c r="U254" s="32">
        <v>0</v>
      </c>
      <c r="V254" s="32">
        <v>38.294111111111107</v>
      </c>
      <c r="W254" s="32">
        <v>13.915444444444443</v>
      </c>
      <c r="X254" s="32">
        <v>2.2077777777777778</v>
      </c>
      <c r="Y254" s="32">
        <v>0</v>
      </c>
      <c r="Z254" s="32">
        <v>0</v>
      </c>
      <c r="AA254" s="32">
        <v>11.707666666666665</v>
      </c>
      <c r="AB254" s="32">
        <v>0</v>
      </c>
      <c r="AC254" s="32">
        <v>0</v>
      </c>
      <c r="AD254" s="32">
        <v>0</v>
      </c>
      <c r="AE254" s="32">
        <v>0</v>
      </c>
      <c r="AF254" t="s">
        <v>50</v>
      </c>
      <c r="AG254">
        <v>7</v>
      </c>
      <c r="AH254"/>
    </row>
    <row r="255" spans="1:34" x14ac:dyDescent="0.25">
      <c r="A255" t="s">
        <v>845</v>
      </c>
      <c r="B255" t="s">
        <v>416</v>
      </c>
      <c r="C255" t="s">
        <v>583</v>
      </c>
      <c r="D255" t="s">
        <v>721</v>
      </c>
      <c r="E255" s="32">
        <v>34.488888888888887</v>
      </c>
      <c r="F255" s="32">
        <v>4.6022100515463924</v>
      </c>
      <c r="G255" s="32">
        <v>4.2063498711340204</v>
      </c>
      <c r="H255" s="32">
        <v>1.4042364690721651</v>
      </c>
      <c r="I255" s="32">
        <v>1.0083762886597938</v>
      </c>
      <c r="J255" s="32">
        <v>158.72511111111112</v>
      </c>
      <c r="K255" s="32">
        <v>145.07233333333332</v>
      </c>
      <c r="L255" s="32">
        <v>48.430555555555557</v>
      </c>
      <c r="M255" s="32">
        <v>34.777777777777779</v>
      </c>
      <c r="N255" s="32">
        <v>8.9416666666666664</v>
      </c>
      <c r="O255" s="32">
        <v>4.7111111111111112</v>
      </c>
      <c r="P255" s="32">
        <v>13.608333333333333</v>
      </c>
      <c r="Q255" s="32">
        <v>13.608333333333333</v>
      </c>
      <c r="R255" s="32">
        <v>0</v>
      </c>
      <c r="S255" s="32">
        <v>96.686222222222227</v>
      </c>
      <c r="T255" s="32">
        <v>87.36666666666666</v>
      </c>
      <c r="U255" s="32">
        <v>4.4555555555555557</v>
      </c>
      <c r="V255" s="32">
        <v>4.8640000000000008</v>
      </c>
      <c r="W255" s="32">
        <v>23.672333333333331</v>
      </c>
      <c r="X255" s="32">
        <v>0.63611111111111107</v>
      </c>
      <c r="Y255" s="32">
        <v>0</v>
      </c>
      <c r="Z255" s="32">
        <v>0</v>
      </c>
      <c r="AA255" s="32">
        <v>0</v>
      </c>
      <c r="AB255" s="32">
        <v>0</v>
      </c>
      <c r="AC255" s="32">
        <v>18.172222222222221</v>
      </c>
      <c r="AD255" s="32">
        <v>0</v>
      </c>
      <c r="AE255" s="32">
        <v>4.8640000000000008</v>
      </c>
      <c r="AF255" t="s">
        <v>154</v>
      </c>
      <c r="AG255">
        <v>7</v>
      </c>
      <c r="AH255"/>
    </row>
    <row r="256" spans="1:34" x14ac:dyDescent="0.25">
      <c r="A256" t="s">
        <v>845</v>
      </c>
      <c r="B256" t="s">
        <v>291</v>
      </c>
      <c r="C256" t="s">
        <v>595</v>
      </c>
      <c r="D256" t="s">
        <v>723</v>
      </c>
      <c r="E256" s="32">
        <v>70.677777777777777</v>
      </c>
      <c r="F256" s="32">
        <v>4.2033453859456058</v>
      </c>
      <c r="G256" s="32">
        <v>3.7337839962270087</v>
      </c>
      <c r="H256" s="32">
        <v>0.58946392076717491</v>
      </c>
      <c r="I256" s="32">
        <v>0.16667347901273377</v>
      </c>
      <c r="J256" s="32">
        <v>297.08311111111112</v>
      </c>
      <c r="K256" s="32">
        <v>263.89555555555557</v>
      </c>
      <c r="L256" s="32">
        <v>41.661999999999992</v>
      </c>
      <c r="M256" s="32">
        <v>11.780111111111106</v>
      </c>
      <c r="N256" s="32">
        <v>24.192999999999998</v>
      </c>
      <c r="O256" s="32">
        <v>5.6888888888888891</v>
      </c>
      <c r="P256" s="32">
        <v>33.39</v>
      </c>
      <c r="Q256" s="32">
        <v>30.084333333333333</v>
      </c>
      <c r="R256" s="32">
        <v>3.3056666666666654</v>
      </c>
      <c r="S256" s="32">
        <v>222.03111111111116</v>
      </c>
      <c r="T256" s="32">
        <v>125.46200000000002</v>
      </c>
      <c r="U256" s="32">
        <v>0</v>
      </c>
      <c r="V256" s="32">
        <v>96.569111111111127</v>
      </c>
      <c r="W256" s="32">
        <v>0</v>
      </c>
      <c r="X256" s="32">
        <v>0</v>
      </c>
      <c r="Y256" s="32">
        <v>0</v>
      </c>
      <c r="Z256" s="32">
        <v>0</v>
      </c>
      <c r="AA256" s="32">
        <v>0</v>
      </c>
      <c r="AB256" s="32">
        <v>0</v>
      </c>
      <c r="AC256" s="32">
        <v>0</v>
      </c>
      <c r="AD256" s="32">
        <v>0</v>
      </c>
      <c r="AE256" s="32">
        <v>0</v>
      </c>
      <c r="AF256" t="s">
        <v>25</v>
      </c>
      <c r="AG256">
        <v>7</v>
      </c>
      <c r="AH256"/>
    </row>
    <row r="257" spans="1:34" x14ac:dyDescent="0.25">
      <c r="A257" t="s">
        <v>845</v>
      </c>
      <c r="B257" t="s">
        <v>364</v>
      </c>
      <c r="C257" t="s">
        <v>566</v>
      </c>
      <c r="D257" t="s">
        <v>778</v>
      </c>
      <c r="E257" s="32">
        <v>29.022222222222222</v>
      </c>
      <c r="F257" s="32">
        <v>3.6565237366003065</v>
      </c>
      <c r="G257" s="32">
        <v>3.2904249617151606</v>
      </c>
      <c r="H257" s="32">
        <v>0.78847626339969368</v>
      </c>
      <c r="I257" s="32">
        <v>0.60375191424196017</v>
      </c>
      <c r="J257" s="32">
        <v>106.12044444444444</v>
      </c>
      <c r="K257" s="32">
        <v>95.495444444444445</v>
      </c>
      <c r="L257" s="32">
        <v>22.883333333333333</v>
      </c>
      <c r="M257" s="32">
        <v>17.522222222222222</v>
      </c>
      <c r="N257" s="32">
        <v>0</v>
      </c>
      <c r="O257" s="32">
        <v>5.3611111111111107</v>
      </c>
      <c r="P257" s="32">
        <v>14.377777777777778</v>
      </c>
      <c r="Q257" s="32">
        <v>9.1138888888888889</v>
      </c>
      <c r="R257" s="32">
        <v>5.2638888888888893</v>
      </c>
      <c r="S257" s="32">
        <v>68.859333333333325</v>
      </c>
      <c r="T257" s="32">
        <v>45.220444444444446</v>
      </c>
      <c r="U257" s="32">
        <v>11.505555555555556</v>
      </c>
      <c r="V257" s="32">
        <v>12.133333333333333</v>
      </c>
      <c r="W257" s="32">
        <v>7.4204444444444437</v>
      </c>
      <c r="X257" s="32">
        <v>0.56388888888888888</v>
      </c>
      <c r="Y257" s="32">
        <v>0</v>
      </c>
      <c r="Z257" s="32">
        <v>0</v>
      </c>
      <c r="AA257" s="32">
        <v>0</v>
      </c>
      <c r="AB257" s="32">
        <v>0</v>
      </c>
      <c r="AC257" s="32">
        <v>6.8565555555555546</v>
      </c>
      <c r="AD257" s="32">
        <v>0</v>
      </c>
      <c r="AE257" s="32">
        <v>0</v>
      </c>
      <c r="AF257" t="s">
        <v>99</v>
      </c>
      <c r="AG257">
        <v>7</v>
      </c>
      <c r="AH257"/>
    </row>
    <row r="258" spans="1:34" x14ac:dyDescent="0.25">
      <c r="A258" t="s">
        <v>845</v>
      </c>
      <c r="B258" t="s">
        <v>372</v>
      </c>
      <c r="C258" t="s">
        <v>630</v>
      </c>
      <c r="D258" t="s">
        <v>735</v>
      </c>
      <c r="E258" s="32">
        <v>30.377777777777776</v>
      </c>
      <c r="F258" s="32">
        <v>3.1956144842721281</v>
      </c>
      <c r="G258" s="32">
        <v>2.8495098756400874</v>
      </c>
      <c r="H258" s="32">
        <v>0.59400146305779078</v>
      </c>
      <c r="I258" s="32">
        <v>0.24789685442574985</v>
      </c>
      <c r="J258" s="32">
        <v>97.075666666666649</v>
      </c>
      <c r="K258" s="32">
        <v>86.561777777777763</v>
      </c>
      <c r="L258" s="32">
        <v>18.044444444444444</v>
      </c>
      <c r="M258" s="32">
        <v>7.5305555555555559</v>
      </c>
      <c r="N258" s="32">
        <v>6.1</v>
      </c>
      <c r="O258" s="32">
        <v>4.4138888888888888</v>
      </c>
      <c r="P258" s="32">
        <v>16.469444444444445</v>
      </c>
      <c r="Q258" s="32">
        <v>16.469444444444445</v>
      </c>
      <c r="R258" s="32">
        <v>0</v>
      </c>
      <c r="S258" s="32">
        <v>62.561777777777763</v>
      </c>
      <c r="T258" s="32">
        <v>62.028444444444432</v>
      </c>
      <c r="U258" s="32">
        <v>0.53333333333333333</v>
      </c>
      <c r="V258" s="32">
        <v>0</v>
      </c>
      <c r="W258" s="32">
        <v>16.75033333333333</v>
      </c>
      <c r="X258" s="32">
        <v>0.80555555555555558</v>
      </c>
      <c r="Y258" s="32">
        <v>0</v>
      </c>
      <c r="Z258" s="32">
        <v>0</v>
      </c>
      <c r="AA258" s="32">
        <v>2.7611111111111106</v>
      </c>
      <c r="AB258" s="32">
        <v>0</v>
      </c>
      <c r="AC258" s="32">
        <v>13.183666666666666</v>
      </c>
      <c r="AD258" s="32">
        <v>0</v>
      </c>
      <c r="AE258" s="32">
        <v>0</v>
      </c>
      <c r="AF258" t="s">
        <v>107</v>
      </c>
      <c r="AG258">
        <v>7</v>
      </c>
      <c r="AH258"/>
    </row>
    <row r="259" spans="1:34" x14ac:dyDescent="0.25">
      <c r="A259" t="s">
        <v>845</v>
      </c>
      <c r="B259" t="s">
        <v>321</v>
      </c>
      <c r="C259" t="s">
        <v>576</v>
      </c>
      <c r="D259" t="s">
        <v>724</v>
      </c>
      <c r="E259" s="32">
        <v>38.744444444444447</v>
      </c>
      <c r="F259" s="32">
        <v>3.1959420705477486</v>
      </c>
      <c r="G259" s="32">
        <v>2.7924118153140234</v>
      </c>
      <c r="H259" s="32">
        <v>0.49750501864066532</v>
      </c>
      <c r="I259" s="32">
        <v>0.17466303412675649</v>
      </c>
      <c r="J259" s="32">
        <v>123.825</v>
      </c>
      <c r="K259" s="32">
        <v>108.19044444444445</v>
      </c>
      <c r="L259" s="32">
        <v>19.275555555555556</v>
      </c>
      <c r="M259" s="32">
        <v>6.7672222222222214</v>
      </c>
      <c r="N259" s="32">
        <v>6.9527777777777775</v>
      </c>
      <c r="O259" s="32">
        <v>5.5555555555555554</v>
      </c>
      <c r="P259" s="32">
        <v>27.207666666666675</v>
      </c>
      <c r="Q259" s="32">
        <v>24.08144444444445</v>
      </c>
      <c r="R259" s="32">
        <v>3.1262222222222231</v>
      </c>
      <c r="S259" s="32">
        <v>77.341777777777779</v>
      </c>
      <c r="T259" s="32">
        <v>62.39522222222223</v>
      </c>
      <c r="U259" s="32">
        <v>0</v>
      </c>
      <c r="V259" s="32">
        <v>14.946555555555554</v>
      </c>
      <c r="W259" s="32">
        <v>16.383555555555557</v>
      </c>
      <c r="X259" s="32">
        <v>0</v>
      </c>
      <c r="Y259" s="32">
        <v>0</v>
      </c>
      <c r="Z259" s="32">
        <v>0</v>
      </c>
      <c r="AA259" s="32">
        <v>4.9481111111111113</v>
      </c>
      <c r="AB259" s="32">
        <v>0</v>
      </c>
      <c r="AC259" s="32">
        <v>11.29188888888889</v>
      </c>
      <c r="AD259" s="32">
        <v>0</v>
      </c>
      <c r="AE259" s="32">
        <v>0.14355555555555555</v>
      </c>
      <c r="AF259" t="s">
        <v>55</v>
      </c>
      <c r="AG259">
        <v>7</v>
      </c>
      <c r="AH259"/>
    </row>
    <row r="260" spans="1:34" x14ac:dyDescent="0.25">
      <c r="A260" t="s">
        <v>845</v>
      </c>
      <c r="B260" t="s">
        <v>402</v>
      </c>
      <c r="C260" t="s">
        <v>535</v>
      </c>
      <c r="D260" t="s">
        <v>722</v>
      </c>
      <c r="E260" s="32">
        <v>48.133333333333333</v>
      </c>
      <c r="F260" s="32">
        <v>3.7739127423822718</v>
      </c>
      <c r="G260" s="32">
        <v>3.4864727608494928</v>
      </c>
      <c r="H260" s="32">
        <v>0.19149584487534629</v>
      </c>
      <c r="I260" s="32">
        <v>3.1627423822714683E-2</v>
      </c>
      <c r="J260" s="32">
        <v>181.65100000000001</v>
      </c>
      <c r="K260" s="32">
        <v>167.81555555555559</v>
      </c>
      <c r="L260" s="32">
        <v>9.2173333333333343</v>
      </c>
      <c r="M260" s="32">
        <v>1.5223333333333333</v>
      </c>
      <c r="N260" s="32">
        <v>0.36511111111111111</v>
      </c>
      <c r="O260" s="32">
        <v>7.3298888888888891</v>
      </c>
      <c r="P260" s="32">
        <v>45.088777777777786</v>
      </c>
      <c r="Q260" s="32">
        <v>38.948333333333338</v>
      </c>
      <c r="R260" s="32">
        <v>6.1404444444444453</v>
      </c>
      <c r="S260" s="32">
        <v>127.3448888888889</v>
      </c>
      <c r="T260" s="32">
        <v>64.281111111111116</v>
      </c>
      <c r="U260" s="32">
        <v>0</v>
      </c>
      <c r="V260" s="32">
        <v>63.063777777777787</v>
      </c>
      <c r="W260" s="32">
        <v>85.132111111111101</v>
      </c>
      <c r="X260" s="32">
        <v>1.5223333333333333</v>
      </c>
      <c r="Y260" s="32">
        <v>0.36511111111111111</v>
      </c>
      <c r="Z260" s="32">
        <v>0</v>
      </c>
      <c r="AA260" s="32">
        <v>27.923444444444456</v>
      </c>
      <c r="AB260" s="32">
        <v>0</v>
      </c>
      <c r="AC260" s="32">
        <v>39.606555555555545</v>
      </c>
      <c r="AD260" s="32">
        <v>0</v>
      </c>
      <c r="AE260" s="32">
        <v>15.714666666666661</v>
      </c>
      <c r="AF260" t="s">
        <v>140</v>
      </c>
      <c r="AG260">
        <v>7</v>
      </c>
      <c r="AH260"/>
    </row>
    <row r="261" spans="1:34" x14ac:dyDescent="0.25">
      <c r="A261" t="s">
        <v>845</v>
      </c>
      <c r="B261" t="s">
        <v>342</v>
      </c>
      <c r="C261" t="s">
        <v>618</v>
      </c>
      <c r="D261" t="s">
        <v>715</v>
      </c>
      <c r="E261" s="32">
        <v>36.144444444444446</v>
      </c>
      <c r="F261" s="32">
        <v>3.704755610205964</v>
      </c>
      <c r="G261" s="32">
        <v>3.4011097448509071</v>
      </c>
      <c r="H261" s="32">
        <v>0.47531201967414693</v>
      </c>
      <c r="I261" s="32">
        <v>0.27914847832769746</v>
      </c>
      <c r="J261" s="32">
        <v>133.90633333333335</v>
      </c>
      <c r="K261" s="32">
        <v>122.93122222222223</v>
      </c>
      <c r="L261" s="32">
        <v>17.17988888888889</v>
      </c>
      <c r="M261" s="32">
        <v>10.089666666666666</v>
      </c>
      <c r="N261" s="32">
        <v>2.6155555555555554</v>
      </c>
      <c r="O261" s="32">
        <v>4.4746666666666668</v>
      </c>
      <c r="P261" s="32">
        <v>36.038777777777774</v>
      </c>
      <c r="Q261" s="32">
        <v>32.153888888888886</v>
      </c>
      <c r="R261" s="32">
        <v>3.8848888888888888</v>
      </c>
      <c r="S261" s="32">
        <v>80.687666666666672</v>
      </c>
      <c r="T261" s="32">
        <v>40.192777777777799</v>
      </c>
      <c r="U261" s="32">
        <v>0</v>
      </c>
      <c r="V261" s="32">
        <v>40.49488888888888</v>
      </c>
      <c r="W261" s="32">
        <v>0</v>
      </c>
      <c r="X261" s="32">
        <v>0</v>
      </c>
      <c r="Y261" s="32">
        <v>0</v>
      </c>
      <c r="Z261" s="32">
        <v>0</v>
      </c>
      <c r="AA261" s="32">
        <v>0</v>
      </c>
      <c r="AB261" s="32">
        <v>0</v>
      </c>
      <c r="AC261" s="32">
        <v>0</v>
      </c>
      <c r="AD261" s="32">
        <v>0</v>
      </c>
      <c r="AE261" s="32">
        <v>0</v>
      </c>
      <c r="AF261" t="s">
        <v>77</v>
      </c>
      <c r="AG261">
        <v>7</v>
      </c>
      <c r="AH261"/>
    </row>
    <row r="262" spans="1:34" x14ac:dyDescent="0.25">
      <c r="A262" t="s">
        <v>845</v>
      </c>
      <c r="B262" t="s">
        <v>333</v>
      </c>
      <c r="C262" t="s">
        <v>572</v>
      </c>
      <c r="D262" t="s">
        <v>774</v>
      </c>
      <c r="E262" s="32">
        <v>33.944444444444443</v>
      </c>
      <c r="F262" s="32">
        <v>4.8242389525368257</v>
      </c>
      <c r="G262" s="32">
        <v>4.4273158756137487</v>
      </c>
      <c r="H262" s="32">
        <v>0.81413093289689054</v>
      </c>
      <c r="I262" s="32">
        <v>0.41720785597381366</v>
      </c>
      <c r="J262" s="32">
        <v>163.75611111111112</v>
      </c>
      <c r="K262" s="32">
        <v>150.2827777777778</v>
      </c>
      <c r="L262" s="32">
        <v>27.635222222222229</v>
      </c>
      <c r="M262" s="32">
        <v>14.161888888888896</v>
      </c>
      <c r="N262" s="32">
        <v>7.7844444444444418</v>
      </c>
      <c r="O262" s="32">
        <v>5.6888888888888891</v>
      </c>
      <c r="P262" s="32">
        <v>28.473000000000006</v>
      </c>
      <c r="Q262" s="32">
        <v>28.473000000000006</v>
      </c>
      <c r="R262" s="32">
        <v>0</v>
      </c>
      <c r="S262" s="32">
        <v>107.64788888888889</v>
      </c>
      <c r="T262" s="32">
        <v>107.64788888888889</v>
      </c>
      <c r="U262" s="32">
        <v>0</v>
      </c>
      <c r="V262" s="32">
        <v>0</v>
      </c>
      <c r="W262" s="32">
        <v>9.5631111111111089</v>
      </c>
      <c r="X262" s="32">
        <v>0</v>
      </c>
      <c r="Y262" s="32">
        <v>0</v>
      </c>
      <c r="Z262" s="32">
        <v>0</v>
      </c>
      <c r="AA262" s="32">
        <v>0</v>
      </c>
      <c r="AB262" s="32">
        <v>0</v>
      </c>
      <c r="AC262" s="32">
        <v>9.5631111111111089</v>
      </c>
      <c r="AD262" s="32">
        <v>0</v>
      </c>
      <c r="AE262" s="32">
        <v>0</v>
      </c>
      <c r="AF262" t="s">
        <v>68</v>
      </c>
      <c r="AG262">
        <v>7</v>
      </c>
      <c r="AH262"/>
    </row>
    <row r="263" spans="1:34" x14ac:dyDescent="0.25">
      <c r="A263" t="s">
        <v>845</v>
      </c>
      <c r="B263" t="s">
        <v>318</v>
      </c>
      <c r="C263" t="s">
        <v>608</v>
      </c>
      <c r="D263" t="s">
        <v>746</v>
      </c>
      <c r="E263" s="32">
        <v>81.155555555555551</v>
      </c>
      <c r="F263" s="32">
        <v>3.1260952902519166</v>
      </c>
      <c r="G263" s="32">
        <v>2.9277792990142388</v>
      </c>
      <c r="H263" s="32">
        <v>0.2661213033953998</v>
      </c>
      <c r="I263" s="32">
        <v>0.11329408543263966</v>
      </c>
      <c r="J263" s="32">
        <v>253.7</v>
      </c>
      <c r="K263" s="32">
        <v>237.60555555555555</v>
      </c>
      <c r="L263" s="32">
        <v>21.597222222222221</v>
      </c>
      <c r="M263" s="32">
        <v>9.1944444444444446</v>
      </c>
      <c r="N263" s="32">
        <v>12.402777777777779</v>
      </c>
      <c r="O263" s="32">
        <v>0</v>
      </c>
      <c r="P263" s="32">
        <v>48.458333333333336</v>
      </c>
      <c r="Q263" s="32">
        <v>44.766666666666666</v>
      </c>
      <c r="R263" s="32">
        <v>3.6916666666666669</v>
      </c>
      <c r="S263" s="32">
        <v>183.64444444444445</v>
      </c>
      <c r="T263" s="32">
        <v>96.041666666666671</v>
      </c>
      <c r="U263" s="32">
        <v>0</v>
      </c>
      <c r="V263" s="32">
        <v>87.602777777777774</v>
      </c>
      <c r="W263" s="32">
        <v>0</v>
      </c>
      <c r="X263" s="32">
        <v>0</v>
      </c>
      <c r="Y263" s="32">
        <v>0</v>
      </c>
      <c r="Z263" s="32">
        <v>0</v>
      </c>
      <c r="AA263" s="32">
        <v>0</v>
      </c>
      <c r="AB263" s="32">
        <v>0</v>
      </c>
      <c r="AC263" s="32">
        <v>0</v>
      </c>
      <c r="AD263" s="32">
        <v>0</v>
      </c>
      <c r="AE263" s="32">
        <v>0</v>
      </c>
      <c r="AF263" t="s">
        <v>52</v>
      </c>
      <c r="AG263">
        <v>7</v>
      </c>
      <c r="AH263"/>
    </row>
    <row r="264" spans="1:34" x14ac:dyDescent="0.25">
      <c r="AH264"/>
    </row>
    <row r="265" spans="1:34" x14ac:dyDescent="0.25">
      <c r="AH265"/>
    </row>
    <row r="266" spans="1:34" x14ac:dyDescent="0.25">
      <c r="AH266"/>
    </row>
    <row r="267" spans="1:34" x14ac:dyDescent="0.25">
      <c r="AH267"/>
    </row>
    <row r="268" spans="1:34" x14ac:dyDescent="0.25">
      <c r="AH268"/>
    </row>
    <row r="269" spans="1:34" x14ac:dyDescent="0.25">
      <c r="AH269"/>
    </row>
    <row r="270" spans="1:34" x14ac:dyDescent="0.25">
      <c r="AH270"/>
    </row>
    <row r="271" spans="1:34" x14ac:dyDescent="0.25">
      <c r="AH271"/>
    </row>
    <row r="272" spans="1:34" x14ac:dyDescent="0.25">
      <c r="AH272"/>
    </row>
    <row r="273" spans="34:34" x14ac:dyDescent="0.25">
      <c r="AH273"/>
    </row>
    <row r="274" spans="34:34" x14ac:dyDescent="0.25">
      <c r="AH274"/>
    </row>
    <row r="275" spans="34:34" x14ac:dyDescent="0.25">
      <c r="AH275"/>
    </row>
    <row r="276" spans="34:34" x14ac:dyDescent="0.25">
      <c r="AH276"/>
    </row>
    <row r="277" spans="34:34" x14ac:dyDescent="0.25">
      <c r="AH277"/>
    </row>
    <row r="278" spans="34:34" x14ac:dyDescent="0.25">
      <c r="AH278"/>
    </row>
    <row r="279" spans="34:34" x14ac:dyDescent="0.25">
      <c r="AH279"/>
    </row>
    <row r="280" spans="34:34" x14ac:dyDescent="0.25">
      <c r="AH280"/>
    </row>
    <row r="281" spans="34:34" x14ac:dyDescent="0.25">
      <c r="AH281"/>
    </row>
    <row r="282" spans="34:34" x14ac:dyDescent="0.25">
      <c r="AH282"/>
    </row>
    <row r="283" spans="34:34" x14ac:dyDescent="0.25">
      <c r="AH283"/>
    </row>
    <row r="284" spans="34:34" x14ac:dyDescent="0.25">
      <c r="AH284"/>
    </row>
    <row r="285" spans="34:34" x14ac:dyDescent="0.25">
      <c r="AH285"/>
    </row>
    <row r="286" spans="34:34" x14ac:dyDescent="0.25">
      <c r="AH286"/>
    </row>
    <row r="287" spans="34:34" x14ac:dyDescent="0.25">
      <c r="AH287"/>
    </row>
    <row r="288" spans="34:34" x14ac:dyDescent="0.25">
      <c r="AH288"/>
    </row>
    <row r="289" spans="34:34" x14ac:dyDescent="0.25">
      <c r="AH289"/>
    </row>
    <row r="290" spans="34:34" x14ac:dyDescent="0.25">
      <c r="AH290"/>
    </row>
    <row r="291" spans="34:34" x14ac:dyDescent="0.25">
      <c r="AH291"/>
    </row>
    <row r="292" spans="34:34" x14ac:dyDescent="0.25">
      <c r="AH292"/>
    </row>
    <row r="293" spans="34:34" x14ac:dyDescent="0.25">
      <c r="AH293"/>
    </row>
    <row r="294" spans="34:34" x14ac:dyDescent="0.25">
      <c r="AH294"/>
    </row>
    <row r="295" spans="34:34" x14ac:dyDescent="0.25">
      <c r="AH295"/>
    </row>
    <row r="296" spans="34:34" x14ac:dyDescent="0.25">
      <c r="AH296"/>
    </row>
    <row r="297" spans="34:34" x14ac:dyDescent="0.25">
      <c r="AH297"/>
    </row>
    <row r="298" spans="34:34" x14ac:dyDescent="0.25">
      <c r="AH298"/>
    </row>
    <row r="299" spans="34:34" x14ac:dyDescent="0.25">
      <c r="AH299"/>
    </row>
    <row r="300" spans="34:34" x14ac:dyDescent="0.25">
      <c r="AH300"/>
    </row>
    <row r="301" spans="34:34" x14ac:dyDescent="0.25">
      <c r="AH301"/>
    </row>
    <row r="302" spans="34:34" x14ac:dyDescent="0.25">
      <c r="AH302"/>
    </row>
    <row r="303" spans="34:34" x14ac:dyDescent="0.25">
      <c r="AH303"/>
    </row>
    <row r="304" spans="34:34" x14ac:dyDescent="0.25">
      <c r="AH304"/>
    </row>
    <row r="305" spans="34:34" x14ac:dyDescent="0.25">
      <c r="AH305"/>
    </row>
    <row r="306" spans="34:34" x14ac:dyDescent="0.25">
      <c r="AH306"/>
    </row>
    <row r="307" spans="34:34" x14ac:dyDescent="0.25">
      <c r="AH307"/>
    </row>
    <row r="308" spans="34:34" x14ac:dyDescent="0.25">
      <c r="AH308"/>
    </row>
    <row r="309" spans="34:34" x14ac:dyDescent="0.25">
      <c r="AH309"/>
    </row>
    <row r="310" spans="34:34" x14ac:dyDescent="0.25">
      <c r="AH310"/>
    </row>
    <row r="311" spans="34:34" x14ac:dyDescent="0.25">
      <c r="AH311"/>
    </row>
    <row r="312" spans="34:34" x14ac:dyDescent="0.25">
      <c r="AH312"/>
    </row>
    <row r="313" spans="34:34" x14ac:dyDescent="0.25">
      <c r="AH313"/>
    </row>
    <row r="314" spans="34:34" x14ac:dyDescent="0.25">
      <c r="AH314"/>
    </row>
    <row r="315" spans="34:34" x14ac:dyDescent="0.25">
      <c r="AH315"/>
    </row>
    <row r="316" spans="34:34" x14ac:dyDescent="0.25">
      <c r="AH316"/>
    </row>
    <row r="317" spans="34:34" x14ac:dyDescent="0.25">
      <c r="AH317"/>
    </row>
    <row r="318" spans="34:34" x14ac:dyDescent="0.25">
      <c r="AH318"/>
    </row>
    <row r="319" spans="34:34" x14ac:dyDescent="0.25">
      <c r="AH319"/>
    </row>
    <row r="320" spans="34:34" x14ac:dyDescent="0.25">
      <c r="AH320"/>
    </row>
    <row r="321" spans="34:34" x14ac:dyDescent="0.25">
      <c r="AH321"/>
    </row>
    <row r="322" spans="34:34" x14ac:dyDescent="0.25">
      <c r="AH322"/>
    </row>
    <row r="323" spans="34:34" x14ac:dyDescent="0.25">
      <c r="AH323"/>
    </row>
    <row r="324" spans="34:34" x14ac:dyDescent="0.25">
      <c r="AH324"/>
    </row>
    <row r="325" spans="34:34" x14ac:dyDescent="0.25">
      <c r="AH325"/>
    </row>
    <row r="326" spans="34:34" x14ac:dyDescent="0.25">
      <c r="AH326"/>
    </row>
    <row r="327" spans="34:34" x14ac:dyDescent="0.25">
      <c r="AH327"/>
    </row>
    <row r="328" spans="34:34" x14ac:dyDescent="0.25">
      <c r="AH328"/>
    </row>
    <row r="329" spans="34:34" x14ac:dyDescent="0.25">
      <c r="AH329"/>
    </row>
    <row r="330" spans="34:34" x14ac:dyDescent="0.25">
      <c r="AH330"/>
    </row>
    <row r="331" spans="34:34" x14ac:dyDescent="0.25">
      <c r="AH331"/>
    </row>
    <row r="332" spans="34:34" x14ac:dyDescent="0.25">
      <c r="AH332"/>
    </row>
    <row r="333" spans="34:34" x14ac:dyDescent="0.25">
      <c r="AH333"/>
    </row>
    <row r="334" spans="34:34" x14ac:dyDescent="0.25">
      <c r="AH334"/>
    </row>
    <row r="335" spans="34:34" x14ac:dyDescent="0.25">
      <c r="AH335"/>
    </row>
    <row r="336" spans="34:34" x14ac:dyDescent="0.25">
      <c r="AH336"/>
    </row>
    <row r="337" spans="34:34" x14ac:dyDescent="0.25">
      <c r="AH337"/>
    </row>
    <row r="338" spans="34:34" x14ac:dyDescent="0.25">
      <c r="AH338"/>
    </row>
    <row r="339" spans="34:34" x14ac:dyDescent="0.25">
      <c r="AH339"/>
    </row>
    <row r="340" spans="34:34" x14ac:dyDescent="0.25">
      <c r="AH340"/>
    </row>
    <row r="341" spans="34:34" x14ac:dyDescent="0.25">
      <c r="AH341"/>
    </row>
    <row r="342" spans="34:34" x14ac:dyDescent="0.25">
      <c r="AH342"/>
    </row>
    <row r="343" spans="34:34" x14ac:dyDescent="0.25">
      <c r="AH343"/>
    </row>
    <row r="344" spans="34:34" x14ac:dyDescent="0.25">
      <c r="AH344"/>
    </row>
    <row r="345" spans="34:34" x14ac:dyDescent="0.25">
      <c r="AH345"/>
    </row>
    <row r="346" spans="34:34" x14ac:dyDescent="0.25">
      <c r="AH346"/>
    </row>
    <row r="347" spans="34:34" x14ac:dyDescent="0.25">
      <c r="AH347"/>
    </row>
    <row r="348" spans="34:34" x14ac:dyDescent="0.25">
      <c r="AH348"/>
    </row>
    <row r="349" spans="34:34" x14ac:dyDescent="0.25">
      <c r="AH349"/>
    </row>
    <row r="350" spans="34:34" x14ac:dyDescent="0.25">
      <c r="AH350"/>
    </row>
    <row r="351" spans="34:34" x14ac:dyDescent="0.25">
      <c r="AH351"/>
    </row>
    <row r="352" spans="34: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0" spans="34:34" x14ac:dyDescent="0.25">
      <c r="AH3370"/>
    </row>
    <row r="3371" spans="34:34" x14ac:dyDescent="0.25">
      <c r="AH3371"/>
    </row>
    <row r="3372" spans="34:34" x14ac:dyDescent="0.25">
      <c r="AH3372"/>
    </row>
    <row r="3373" spans="34:34" x14ac:dyDescent="0.25">
      <c r="AH3373"/>
    </row>
    <row r="3374" spans="34:34" x14ac:dyDescent="0.25">
      <c r="AH3374"/>
    </row>
    <row r="3375" spans="34:34" x14ac:dyDescent="0.25">
      <c r="AH3375"/>
    </row>
    <row r="3376" spans="34:34" x14ac:dyDescent="0.25">
      <c r="AH3376"/>
    </row>
    <row r="3377" spans="34:34" x14ac:dyDescent="0.25">
      <c r="AH3377"/>
    </row>
    <row r="3378" spans="34:34" x14ac:dyDescent="0.25">
      <c r="AH3378"/>
    </row>
    <row r="3379" spans="34:34" x14ac:dyDescent="0.25">
      <c r="AH3379"/>
    </row>
    <row r="3380" spans="34:34" x14ac:dyDescent="0.25">
      <c r="AH3380"/>
    </row>
    <row r="3381" spans="34:34" x14ac:dyDescent="0.25">
      <c r="AH3381"/>
    </row>
    <row r="3382" spans="34:34" x14ac:dyDescent="0.25">
      <c r="AH3382"/>
    </row>
    <row r="3383" spans="34:34" x14ac:dyDescent="0.25">
      <c r="AH3383"/>
    </row>
    <row r="3384" spans="34:34" x14ac:dyDescent="0.25">
      <c r="AH3384"/>
    </row>
    <row r="3385" spans="34:34" x14ac:dyDescent="0.25">
      <c r="AH3385"/>
    </row>
    <row r="3386" spans="34:34" x14ac:dyDescent="0.25">
      <c r="AH3386"/>
    </row>
    <row r="3387" spans="34:34" x14ac:dyDescent="0.25">
      <c r="AH3387"/>
    </row>
    <row r="3388" spans="34:34" x14ac:dyDescent="0.25">
      <c r="AH3388"/>
    </row>
    <row r="3389" spans="34:34" x14ac:dyDescent="0.25">
      <c r="AH3389"/>
    </row>
    <row r="3390" spans="34:34" x14ac:dyDescent="0.25">
      <c r="AH3390"/>
    </row>
    <row r="3391" spans="34:34" x14ac:dyDescent="0.25">
      <c r="AH3391"/>
    </row>
    <row r="3392" spans="34:34" x14ac:dyDescent="0.25">
      <c r="AH3392"/>
    </row>
    <row r="3393" spans="34:34" x14ac:dyDescent="0.25">
      <c r="AH3393"/>
    </row>
    <row r="3394" spans="34:34" x14ac:dyDescent="0.25">
      <c r="AH3394"/>
    </row>
    <row r="3395" spans="34:34" x14ac:dyDescent="0.25">
      <c r="AH3395"/>
    </row>
    <row r="3396" spans="34:34" x14ac:dyDescent="0.25">
      <c r="AH3396"/>
    </row>
    <row r="3397" spans="34:34" x14ac:dyDescent="0.25">
      <c r="AH3397"/>
    </row>
    <row r="3398" spans="34:34" x14ac:dyDescent="0.25">
      <c r="AH3398"/>
    </row>
    <row r="3399" spans="34:34" x14ac:dyDescent="0.25">
      <c r="AH3399"/>
    </row>
    <row r="3400" spans="34:34" x14ac:dyDescent="0.25">
      <c r="AH3400"/>
    </row>
    <row r="3401" spans="34:34" x14ac:dyDescent="0.25">
      <c r="AH3401"/>
    </row>
    <row r="3402" spans="34:34" x14ac:dyDescent="0.25">
      <c r="AH3402"/>
    </row>
    <row r="3403" spans="34:34" x14ac:dyDescent="0.25">
      <c r="AH3403"/>
    </row>
    <row r="3404" spans="34:34" x14ac:dyDescent="0.25">
      <c r="AH3404"/>
    </row>
    <row r="3405" spans="34:34" x14ac:dyDescent="0.25">
      <c r="AH3405"/>
    </row>
    <row r="3406" spans="34:34" x14ac:dyDescent="0.25">
      <c r="AH3406"/>
    </row>
    <row r="3407" spans="34:34" x14ac:dyDescent="0.25">
      <c r="AH3407"/>
    </row>
    <row r="3408" spans="34:34" x14ac:dyDescent="0.25">
      <c r="AH3408"/>
    </row>
    <row r="3409" spans="34:34" x14ac:dyDescent="0.25">
      <c r="AH3409"/>
    </row>
    <row r="3410" spans="34:34" x14ac:dyDescent="0.25">
      <c r="AH3410"/>
    </row>
    <row r="3411" spans="34:34" x14ac:dyDescent="0.25">
      <c r="AH3411"/>
    </row>
    <row r="3412" spans="34:34" x14ac:dyDescent="0.25">
      <c r="AH3412"/>
    </row>
    <row r="3413" spans="34:34" x14ac:dyDescent="0.25">
      <c r="AH3413"/>
    </row>
    <row r="3414" spans="34:34" x14ac:dyDescent="0.25">
      <c r="AH3414"/>
    </row>
    <row r="3415" spans="34:34" x14ac:dyDescent="0.25">
      <c r="AH3415"/>
    </row>
    <row r="3416" spans="34:34" x14ac:dyDescent="0.25">
      <c r="AH3416"/>
    </row>
    <row r="3417" spans="34:34" x14ac:dyDescent="0.25">
      <c r="AH3417"/>
    </row>
    <row r="3418" spans="34:34" x14ac:dyDescent="0.25">
      <c r="AH3418"/>
    </row>
    <row r="3419" spans="34:34" x14ac:dyDescent="0.25">
      <c r="AH3419"/>
    </row>
    <row r="3420" spans="34:34" x14ac:dyDescent="0.25">
      <c r="AH3420"/>
    </row>
    <row r="3421" spans="34:34" x14ac:dyDescent="0.25">
      <c r="AH3421"/>
    </row>
    <row r="3422" spans="34:34" x14ac:dyDescent="0.25">
      <c r="AH3422"/>
    </row>
    <row r="3423" spans="34:34" x14ac:dyDescent="0.25">
      <c r="AH3423"/>
    </row>
    <row r="3424" spans="34:34" x14ac:dyDescent="0.25">
      <c r="AH3424"/>
    </row>
    <row r="3425" spans="34:34" x14ac:dyDescent="0.25">
      <c r="AH3425"/>
    </row>
    <row r="3426" spans="34:34" x14ac:dyDescent="0.25">
      <c r="AH3426"/>
    </row>
    <row r="3427" spans="34:34" x14ac:dyDescent="0.25">
      <c r="AH3427"/>
    </row>
    <row r="3428" spans="34:34" x14ac:dyDescent="0.25">
      <c r="AH3428"/>
    </row>
    <row r="3429" spans="34:34" x14ac:dyDescent="0.25">
      <c r="AH3429"/>
    </row>
    <row r="3430" spans="34:34" x14ac:dyDescent="0.25">
      <c r="AH3430"/>
    </row>
    <row r="3431" spans="34:34" x14ac:dyDescent="0.25">
      <c r="AH3431"/>
    </row>
    <row r="3432" spans="34:34" x14ac:dyDescent="0.25">
      <c r="AH3432"/>
    </row>
    <row r="3433" spans="34:34" x14ac:dyDescent="0.25">
      <c r="AH3433"/>
    </row>
    <row r="3434" spans="34:34" x14ac:dyDescent="0.25">
      <c r="AH3434"/>
    </row>
    <row r="3435" spans="34:34" x14ac:dyDescent="0.25">
      <c r="AH3435"/>
    </row>
    <row r="3436" spans="34:34" x14ac:dyDescent="0.25">
      <c r="AH3436"/>
    </row>
    <row r="3437" spans="34:34" x14ac:dyDescent="0.25">
      <c r="AH3437"/>
    </row>
    <row r="3438" spans="34:34" x14ac:dyDescent="0.25">
      <c r="AH3438"/>
    </row>
    <row r="3439" spans="34:34" x14ac:dyDescent="0.25">
      <c r="AH3439"/>
    </row>
    <row r="3440" spans="34:34" x14ac:dyDescent="0.25">
      <c r="AH3440"/>
    </row>
    <row r="3441" spans="34:34" x14ac:dyDescent="0.25">
      <c r="AH3441"/>
    </row>
    <row r="3442" spans="34:34" x14ac:dyDescent="0.25">
      <c r="AH3442"/>
    </row>
    <row r="3443" spans="34:34" x14ac:dyDescent="0.25">
      <c r="AH3443"/>
    </row>
    <row r="3444" spans="34:34" x14ac:dyDescent="0.25">
      <c r="AH3444"/>
    </row>
    <row r="3445" spans="34:34" x14ac:dyDescent="0.25">
      <c r="AH3445"/>
    </row>
    <row r="3446" spans="34:34" x14ac:dyDescent="0.25">
      <c r="AH3446"/>
    </row>
    <row r="3447" spans="34:34" x14ac:dyDescent="0.25">
      <c r="AH3447"/>
    </row>
    <row r="3448" spans="34:34" x14ac:dyDescent="0.25">
      <c r="AH3448"/>
    </row>
    <row r="3449" spans="34:34" x14ac:dyDescent="0.25">
      <c r="AH3449"/>
    </row>
    <row r="3450" spans="34:34" x14ac:dyDescent="0.25">
      <c r="AH3450"/>
    </row>
    <row r="3451" spans="34:34" x14ac:dyDescent="0.25">
      <c r="AH3451"/>
    </row>
    <row r="3452" spans="34:34" x14ac:dyDescent="0.25">
      <c r="AH3452"/>
    </row>
    <row r="3453" spans="34:34" x14ac:dyDescent="0.25">
      <c r="AH3453"/>
    </row>
    <row r="3454" spans="34:34" x14ac:dyDescent="0.25">
      <c r="AH3454"/>
    </row>
    <row r="3455" spans="34:34" x14ac:dyDescent="0.25">
      <c r="AH3455"/>
    </row>
    <row r="3456" spans="34:34" x14ac:dyDescent="0.25">
      <c r="AH3456"/>
    </row>
    <row r="3457" spans="34:34" x14ac:dyDescent="0.25">
      <c r="AH3457"/>
    </row>
    <row r="3458" spans="34:34" x14ac:dyDescent="0.25">
      <c r="AH3458"/>
    </row>
    <row r="3459" spans="34:34" x14ac:dyDescent="0.25">
      <c r="AH3459"/>
    </row>
    <row r="3460" spans="34:34" x14ac:dyDescent="0.25">
      <c r="AH3460"/>
    </row>
    <row r="3461" spans="34:34" x14ac:dyDescent="0.25">
      <c r="AH3461"/>
    </row>
    <row r="3462" spans="34:34" x14ac:dyDescent="0.25">
      <c r="AH3462"/>
    </row>
    <row r="3463" spans="34:34" x14ac:dyDescent="0.25">
      <c r="AH3463"/>
    </row>
    <row r="3464" spans="34:34" x14ac:dyDescent="0.25">
      <c r="AH3464"/>
    </row>
    <row r="3465" spans="34:34" x14ac:dyDescent="0.25">
      <c r="AH3465"/>
    </row>
    <row r="3466" spans="34:34" x14ac:dyDescent="0.25">
      <c r="AH3466"/>
    </row>
    <row r="3467" spans="34:34" x14ac:dyDescent="0.25">
      <c r="AH3467"/>
    </row>
    <row r="3468" spans="34:34" x14ac:dyDescent="0.25">
      <c r="AH3468"/>
    </row>
    <row r="3469" spans="34:34" x14ac:dyDescent="0.25">
      <c r="AH3469"/>
    </row>
    <row r="3470" spans="34:34" x14ac:dyDescent="0.25">
      <c r="AH3470"/>
    </row>
    <row r="3471" spans="34:34" x14ac:dyDescent="0.25">
      <c r="AH3471"/>
    </row>
    <row r="3472" spans="34:34" x14ac:dyDescent="0.25">
      <c r="AH3472"/>
    </row>
    <row r="3473" spans="34:34" x14ac:dyDescent="0.25">
      <c r="AH3473"/>
    </row>
    <row r="3474" spans="34:34" x14ac:dyDescent="0.25">
      <c r="AH3474"/>
    </row>
    <row r="3475" spans="34:34" x14ac:dyDescent="0.25">
      <c r="AH3475"/>
    </row>
    <row r="3476" spans="34:34" x14ac:dyDescent="0.25">
      <c r="AH3476"/>
    </row>
    <row r="3477" spans="34:34" x14ac:dyDescent="0.25">
      <c r="AH3477"/>
    </row>
    <row r="3478" spans="34:34" x14ac:dyDescent="0.25">
      <c r="AH3478"/>
    </row>
    <row r="3479" spans="34:34" x14ac:dyDescent="0.25">
      <c r="AH3479"/>
    </row>
    <row r="3480" spans="34:34" x14ac:dyDescent="0.25">
      <c r="AH3480"/>
    </row>
    <row r="3481" spans="34:34" x14ac:dyDescent="0.25">
      <c r="AH3481"/>
    </row>
    <row r="3482" spans="34:34" x14ac:dyDescent="0.25">
      <c r="AH3482"/>
    </row>
    <row r="3483" spans="34:34" x14ac:dyDescent="0.25">
      <c r="AH3483"/>
    </row>
    <row r="3484" spans="34:34" x14ac:dyDescent="0.25">
      <c r="AH3484"/>
    </row>
    <row r="3485" spans="34:34" x14ac:dyDescent="0.25">
      <c r="AH3485"/>
    </row>
    <row r="3486" spans="34:34" x14ac:dyDescent="0.25">
      <c r="AH3486"/>
    </row>
    <row r="3487" spans="34:34" x14ac:dyDescent="0.25">
      <c r="AH3487"/>
    </row>
    <row r="3488" spans="34:34" x14ac:dyDescent="0.25">
      <c r="AH3488"/>
    </row>
    <row r="3489" spans="34:34" x14ac:dyDescent="0.25">
      <c r="AH3489"/>
    </row>
    <row r="3490" spans="34:34" x14ac:dyDescent="0.25">
      <c r="AH3490"/>
    </row>
    <row r="3491" spans="34:34" x14ac:dyDescent="0.25">
      <c r="AH3491"/>
    </row>
    <row r="3492" spans="34:34" x14ac:dyDescent="0.25">
      <c r="AH3492"/>
    </row>
    <row r="3493" spans="34:34" x14ac:dyDescent="0.25">
      <c r="AH3493"/>
    </row>
    <row r="3494" spans="34:34" x14ac:dyDescent="0.25">
      <c r="AH3494"/>
    </row>
    <row r="3495" spans="34:34" x14ac:dyDescent="0.25">
      <c r="AH3495"/>
    </row>
    <row r="3496" spans="34:34" x14ac:dyDescent="0.25">
      <c r="AH3496"/>
    </row>
    <row r="3497" spans="34:34" x14ac:dyDescent="0.25">
      <c r="AH3497"/>
    </row>
    <row r="3498" spans="34:34" x14ac:dyDescent="0.25">
      <c r="AH3498"/>
    </row>
    <row r="3499" spans="34:34" x14ac:dyDescent="0.25">
      <c r="AH3499"/>
    </row>
    <row r="3500" spans="34:34" x14ac:dyDescent="0.25">
      <c r="AH3500"/>
    </row>
    <row r="3501" spans="34:34" x14ac:dyDescent="0.25">
      <c r="AH3501"/>
    </row>
    <row r="3502" spans="34:34" x14ac:dyDescent="0.25">
      <c r="AH3502"/>
    </row>
    <row r="3503" spans="34:34" x14ac:dyDescent="0.25">
      <c r="AH3503"/>
    </row>
    <row r="3504" spans="34:34" x14ac:dyDescent="0.25">
      <c r="AH3504"/>
    </row>
    <row r="3505" spans="34:34" x14ac:dyDescent="0.25">
      <c r="AH3505"/>
    </row>
    <row r="3506" spans="34:34" x14ac:dyDescent="0.25">
      <c r="AH3506"/>
    </row>
    <row r="3507" spans="34:34" x14ac:dyDescent="0.25">
      <c r="AH3507"/>
    </row>
    <row r="3508" spans="34:34" x14ac:dyDescent="0.25">
      <c r="AH3508"/>
    </row>
    <row r="3509" spans="34:34" x14ac:dyDescent="0.25">
      <c r="AH3509"/>
    </row>
    <row r="3510" spans="34:34" x14ac:dyDescent="0.25">
      <c r="AH3510"/>
    </row>
    <row r="3511" spans="34:34" x14ac:dyDescent="0.25">
      <c r="AH3511"/>
    </row>
    <row r="3512" spans="34:34" x14ac:dyDescent="0.25">
      <c r="AH3512"/>
    </row>
    <row r="3513" spans="34:34" x14ac:dyDescent="0.25">
      <c r="AH3513"/>
    </row>
    <row r="3514" spans="34:34" x14ac:dyDescent="0.25">
      <c r="AH3514"/>
    </row>
    <row r="3515" spans="34:34" x14ac:dyDescent="0.25">
      <c r="AH3515"/>
    </row>
    <row r="3516" spans="34:34" x14ac:dyDescent="0.25">
      <c r="AH3516"/>
    </row>
    <row r="3517" spans="34:34" x14ac:dyDescent="0.25">
      <c r="AH3517"/>
    </row>
    <row r="3518" spans="34:34" x14ac:dyDescent="0.25">
      <c r="AH3518"/>
    </row>
    <row r="3519" spans="34:34" x14ac:dyDescent="0.25">
      <c r="AH3519"/>
    </row>
    <row r="3520" spans="34:34" x14ac:dyDescent="0.25">
      <c r="AH3520"/>
    </row>
    <row r="3521" spans="34:34" x14ac:dyDescent="0.25">
      <c r="AH3521"/>
    </row>
    <row r="3522" spans="34:34" x14ac:dyDescent="0.25">
      <c r="AH3522"/>
    </row>
    <row r="3523" spans="34:34" x14ac:dyDescent="0.25">
      <c r="AH3523"/>
    </row>
    <row r="3524" spans="34:34" x14ac:dyDescent="0.25">
      <c r="AH3524"/>
    </row>
    <row r="3525" spans="34:34" x14ac:dyDescent="0.25">
      <c r="AH3525"/>
    </row>
    <row r="3526" spans="34:34" x14ac:dyDescent="0.25">
      <c r="AH3526"/>
    </row>
    <row r="3527" spans="34:34" x14ac:dyDescent="0.25">
      <c r="AH3527"/>
    </row>
    <row r="3528" spans="34:34" x14ac:dyDescent="0.25">
      <c r="AH3528"/>
    </row>
    <row r="3529" spans="34:34" x14ac:dyDescent="0.25">
      <c r="AH3529"/>
    </row>
    <row r="3530" spans="34:34" x14ac:dyDescent="0.25">
      <c r="AH3530"/>
    </row>
    <row r="3531" spans="34:34" x14ac:dyDescent="0.25">
      <c r="AH3531"/>
    </row>
    <row r="3532" spans="34:34" x14ac:dyDescent="0.25">
      <c r="AH3532"/>
    </row>
    <row r="3533" spans="34:34" x14ac:dyDescent="0.25">
      <c r="AH3533"/>
    </row>
    <row r="3534" spans="34:34" x14ac:dyDescent="0.25">
      <c r="AH3534"/>
    </row>
    <row r="3535" spans="34:34" x14ac:dyDescent="0.25">
      <c r="AH3535"/>
    </row>
    <row r="3536" spans="34:34" x14ac:dyDescent="0.25">
      <c r="AH3536"/>
    </row>
    <row r="3537" spans="34:34" x14ac:dyDescent="0.25">
      <c r="AH3537"/>
    </row>
    <row r="3538" spans="34:34" x14ac:dyDescent="0.25">
      <c r="AH3538"/>
    </row>
    <row r="3539" spans="34:34" x14ac:dyDescent="0.25">
      <c r="AH3539"/>
    </row>
    <row r="3540" spans="34:34" x14ac:dyDescent="0.25">
      <c r="AH3540"/>
    </row>
    <row r="3541" spans="34:34" x14ac:dyDescent="0.25">
      <c r="AH3541"/>
    </row>
    <row r="3542" spans="34:34" x14ac:dyDescent="0.25">
      <c r="AH3542"/>
    </row>
    <row r="3543" spans="34:34" x14ac:dyDescent="0.25">
      <c r="AH3543"/>
    </row>
    <row r="3544" spans="34:34" x14ac:dyDescent="0.25">
      <c r="AH3544"/>
    </row>
    <row r="3545" spans="34:34" x14ac:dyDescent="0.25">
      <c r="AH3545"/>
    </row>
    <row r="3546" spans="34:34" x14ac:dyDescent="0.25">
      <c r="AH3546"/>
    </row>
    <row r="3547" spans="34:34" x14ac:dyDescent="0.25">
      <c r="AH3547"/>
    </row>
    <row r="3548" spans="34:34" x14ac:dyDescent="0.25">
      <c r="AH3548"/>
    </row>
    <row r="3549" spans="34:34" x14ac:dyDescent="0.25">
      <c r="AH3549"/>
    </row>
    <row r="3550" spans="34:34" x14ac:dyDescent="0.25">
      <c r="AH3550"/>
    </row>
    <row r="3551" spans="34:34" x14ac:dyDescent="0.25">
      <c r="AH3551"/>
    </row>
    <row r="3552" spans="34:34" x14ac:dyDescent="0.25">
      <c r="AH3552"/>
    </row>
    <row r="3553" spans="34:34" x14ac:dyDescent="0.25">
      <c r="AH3553"/>
    </row>
    <row r="3554" spans="34:34" x14ac:dyDescent="0.25">
      <c r="AH3554"/>
    </row>
    <row r="3555" spans="34:34" x14ac:dyDescent="0.25">
      <c r="AH3555"/>
    </row>
    <row r="3562" spans="34:34" x14ac:dyDescent="0.25">
      <c r="AH3562"/>
    </row>
  </sheetData>
  <pageMargins left="0.7" right="0.7" top="0.75" bottom="0.75" header="0.3" footer="0.3"/>
  <pageSetup orientation="portrait" horizontalDpi="1200" verticalDpi="1200" r:id="rId1"/>
  <ignoredErrors>
    <ignoredError sqref="AF2:AF26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377"/>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875</v>
      </c>
      <c r="B1" s="29" t="s">
        <v>942</v>
      </c>
      <c r="C1" s="29" t="s">
        <v>943</v>
      </c>
      <c r="D1" s="29" t="s">
        <v>915</v>
      </c>
      <c r="E1" s="29" t="s">
        <v>916</v>
      </c>
      <c r="F1" s="29" t="s">
        <v>919</v>
      </c>
      <c r="G1" s="29" t="s">
        <v>946</v>
      </c>
      <c r="H1" s="35" t="s">
        <v>947</v>
      </c>
      <c r="I1" s="29" t="s">
        <v>920</v>
      </c>
      <c r="J1" s="29" t="s">
        <v>948</v>
      </c>
      <c r="K1" s="35" t="s">
        <v>949</v>
      </c>
      <c r="L1" s="29" t="s">
        <v>921</v>
      </c>
      <c r="M1" s="29" t="s">
        <v>950</v>
      </c>
      <c r="N1" s="35" t="s">
        <v>951</v>
      </c>
      <c r="O1" s="29" t="s">
        <v>922</v>
      </c>
      <c r="P1" s="29" t="s">
        <v>933</v>
      </c>
      <c r="Q1" s="36" t="s">
        <v>952</v>
      </c>
      <c r="R1" s="29" t="s">
        <v>923</v>
      </c>
      <c r="S1" s="29" t="s">
        <v>934</v>
      </c>
      <c r="T1" s="35" t="s">
        <v>953</v>
      </c>
      <c r="U1" s="29" t="s">
        <v>924</v>
      </c>
      <c r="V1" s="29" t="s">
        <v>935</v>
      </c>
      <c r="W1" s="35" t="s">
        <v>954</v>
      </c>
      <c r="X1" s="29" t="s">
        <v>925</v>
      </c>
      <c r="Y1" s="29" t="s">
        <v>936</v>
      </c>
      <c r="Z1" s="35" t="s">
        <v>959</v>
      </c>
      <c r="AA1" s="29" t="s">
        <v>927</v>
      </c>
      <c r="AB1" s="29" t="s">
        <v>937</v>
      </c>
      <c r="AC1" s="35" t="s">
        <v>958</v>
      </c>
      <c r="AD1" s="29" t="s">
        <v>929</v>
      </c>
      <c r="AE1" s="29" t="s">
        <v>938</v>
      </c>
      <c r="AF1" s="35" t="s">
        <v>956</v>
      </c>
      <c r="AG1" s="29" t="s">
        <v>930</v>
      </c>
      <c r="AH1" s="29" t="s">
        <v>939</v>
      </c>
      <c r="AI1" s="35" t="s">
        <v>957</v>
      </c>
      <c r="AJ1" s="29" t="s">
        <v>931</v>
      </c>
      <c r="AK1" s="29" t="s">
        <v>940</v>
      </c>
      <c r="AL1" s="35" t="s">
        <v>960</v>
      </c>
      <c r="AM1" s="29" t="s">
        <v>941</v>
      </c>
      <c r="AN1" s="31" t="s">
        <v>869</v>
      </c>
    </row>
    <row r="2" spans="1:51" x14ac:dyDescent="0.25">
      <c r="A2" t="s">
        <v>852</v>
      </c>
      <c r="B2" t="s">
        <v>500</v>
      </c>
      <c r="C2" t="s">
        <v>695</v>
      </c>
      <c r="D2" t="s">
        <v>743</v>
      </c>
      <c r="E2" s="32">
        <v>33.955555555555556</v>
      </c>
      <c r="F2" s="32">
        <v>138.05522222222217</v>
      </c>
      <c r="G2" s="32">
        <v>7.1222222222222218</v>
      </c>
      <c r="H2" s="37">
        <v>5.1589661785903726E-2</v>
      </c>
      <c r="I2" s="32">
        <v>128.02611111111105</v>
      </c>
      <c r="J2" s="32">
        <v>7.1222222222222218</v>
      </c>
      <c r="K2" s="37">
        <v>5.5631012770832364E-2</v>
      </c>
      <c r="L2" s="32">
        <v>19.653777777777776</v>
      </c>
      <c r="M2" s="32">
        <v>0</v>
      </c>
      <c r="N2" s="37">
        <v>0</v>
      </c>
      <c r="O2" s="32">
        <v>9.624666666666668</v>
      </c>
      <c r="P2" s="32">
        <v>0</v>
      </c>
      <c r="Q2" s="37">
        <v>0</v>
      </c>
      <c r="R2" s="32">
        <v>4.6688888888888895</v>
      </c>
      <c r="S2" s="32">
        <v>0</v>
      </c>
      <c r="T2" s="37">
        <v>0</v>
      </c>
      <c r="U2" s="32">
        <v>5.3602222222222213</v>
      </c>
      <c r="V2" s="32">
        <v>0</v>
      </c>
      <c r="W2" s="37">
        <v>0</v>
      </c>
      <c r="X2" s="32">
        <v>17.612777777777783</v>
      </c>
      <c r="Y2" s="32">
        <v>0.71388888888888891</v>
      </c>
      <c r="Z2" s="37">
        <v>4.0532441724757895E-2</v>
      </c>
      <c r="AA2" s="32">
        <v>0</v>
      </c>
      <c r="AB2" s="32">
        <v>0</v>
      </c>
      <c r="AC2" s="37" t="s">
        <v>955</v>
      </c>
      <c r="AD2" s="32">
        <v>100.63033333333327</v>
      </c>
      <c r="AE2" s="32">
        <v>6.4083333333333332</v>
      </c>
      <c r="AF2" s="37">
        <v>6.3681924933171277E-2</v>
      </c>
      <c r="AG2" s="32">
        <v>0</v>
      </c>
      <c r="AH2" s="32">
        <v>0</v>
      </c>
      <c r="AI2" s="37" t="s">
        <v>955</v>
      </c>
      <c r="AJ2" s="32">
        <v>0.15833333333333333</v>
      </c>
      <c r="AK2" s="32">
        <v>0</v>
      </c>
      <c r="AL2" s="37">
        <v>0</v>
      </c>
      <c r="AM2" t="s">
        <v>238</v>
      </c>
      <c r="AN2" s="34">
        <v>8</v>
      </c>
      <c r="AX2"/>
      <c r="AY2"/>
    </row>
    <row r="3" spans="1:51" x14ac:dyDescent="0.25">
      <c r="A3" t="s">
        <v>852</v>
      </c>
      <c r="B3" t="s">
        <v>495</v>
      </c>
      <c r="C3" t="s">
        <v>577</v>
      </c>
      <c r="D3" t="s">
        <v>803</v>
      </c>
      <c r="E3" s="32">
        <v>26.322222222222223</v>
      </c>
      <c r="F3" s="32">
        <v>96.544888888888863</v>
      </c>
      <c r="G3" s="32">
        <v>21.311666666666667</v>
      </c>
      <c r="H3" s="37">
        <v>0.22074360343605284</v>
      </c>
      <c r="I3" s="32">
        <v>96.544888888888863</v>
      </c>
      <c r="J3" s="32">
        <v>21.311666666666667</v>
      </c>
      <c r="K3" s="37">
        <v>0.22074360343605284</v>
      </c>
      <c r="L3" s="32">
        <v>14.831888888888887</v>
      </c>
      <c r="M3" s="32">
        <v>1.4644444444444447</v>
      </c>
      <c r="N3" s="37">
        <v>9.8736206521983436E-2</v>
      </c>
      <c r="O3" s="32">
        <v>14.831888888888887</v>
      </c>
      <c r="P3" s="32">
        <v>1.4644444444444447</v>
      </c>
      <c r="Q3" s="37">
        <v>9.8736206521983436E-2</v>
      </c>
      <c r="R3" s="32">
        <v>0</v>
      </c>
      <c r="S3" s="32">
        <v>0</v>
      </c>
      <c r="T3" s="37" t="s">
        <v>955</v>
      </c>
      <c r="U3" s="32">
        <v>0</v>
      </c>
      <c r="V3" s="32">
        <v>0</v>
      </c>
      <c r="W3" s="37" t="s">
        <v>955</v>
      </c>
      <c r="X3" s="32">
        <v>12.135777777777781</v>
      </c>
      <c r="Y3" s="32">
        <v>0.13333333333333333</v>
      </c>
      <c r="Z3" s="37">
        <v>1.0986797531632819E-2</v>
      </c>
      <c r="AA3" s="32">
        <v>0</v>
      </c>
      <c r="AB3" s="32">
        <v>0</v>
      </c>
      <c r="AC3" s="37" t="s">
        <v>955</v>
      </c>
      <c r="AD3" s="32">
        <v>58.868999999999978</v>
      </c>
      <c r="AE3" s="32">
        <v>19.713888888888889</v>
      </c>
      <c r="AF3" s="37">
        <v>0.33487725099609122</v>
      </c>
      <c r="AG3" s="32">
        <v>0</v>
      </c>
      <c r="AH3" s="32">
        <v>0</v>
      </c>
      <c r="AI3" s="37" t="s">
        <v>955</v>
      </c>
      <c r="AJ3" s="32">
        <v>10.708222222222222</v>
      </c>
      <c r="AK3" s="32">
        <v>0</v>
      </c>
      <c r="AL3" s="37">
        <v>0</v>
      </c>
      <c r="AM3" t="s">
        <v>233</v>
      </c>
      <c r="AN3" s="34">
        <v>8</v>
      </c>
      <c r="AX3"/>
      <c r="AY3"/>
    </row>
    <row r="4" spans="1:51" x14ac:dyDescent="0.25">
      <c r="A4" t="s">
        <v>852</v>
      </c>
      <c r="B4" t="s">
        <v>520</v>
      </c>
      <c r="C4" t="s">
        <v>676</v>
      </c>
      <c r="D4" t="s">
        <v>801</v>
      </c>
      <c r="E4" s="32">
        <v>47.18888888888889</v>
      </c>
      <c r="F4" s="32">
        <v>214.96155555555561</v>
      </c>
      <c r="G4" s="32">
        <v>0</v>
      </c>
      <c r="H4" s="37">
        <v>0</v>
      </c>
      <c r="I4" s="32">
        <v>201.12288888888892</v>
      </c>
      <c r="J4" s="32">
        <v>0</v>
      </c>
      <c r="K4" s="37">
        <v>0</v>
      </c>
      <c r="L4" s="32">
        <v>47.317888888888895</v>
      </c>
      <c r="M4" s="32">
        <v>0</v>
      </c>
      <c r="N4" s="37">
        <v>0</v>
      </c>
      <c r="O4" s="32">
        <v>33.479222222222226</v>
      </c>
      <c r="P4" s="32">
        <v>0</v>
      </c>
      <c r="Q4" s="37">
        <v>0</v>
      </c>
      <c r="R4" s="32">
        <v>8.1497777777777785</v>
      </c>
      <c r="S4" s="32">
        <v>0</v>
      </c>
      <c r="T4" s="37">
        <v>0</v>
      </c>
      <c r="U4" s="32">
        <v>5.6888888888888891</v>
      </c>
      <c r="V4" s="32">
        <v>0</v>
      </c>
      <c r="W4" s="37">
        <v>0</v>
      </c>
      <c r="X4" s="32">
        <v>28.080666666666659</v>
      </c>
      <c r="Y4" s="32">
        <v>0</v>
      </c>
      <c r="Z4" s="37">
        <v>0</v>
      </c>
      <c r="AA4" s="32">
        <v>0</v>
      </c>
      <c r="AB4" s="32">
        <v>0</v>
      </c>
      <c r="AC4" s="37" t="s">
        <v>955</v>
      </c>
      <c r="AD4" s="32">
        <v>137.1996666666667</v>
      </c>
      <c r="AE4" s="32">
        <v>0</v>
      </c>
      <c r="AF4" s="37">
        <v>0</v>
      </c>
      <c r="AG4" s="32">
        <v>0</v>
      </c>
      <c r="AH4" s="32">
        <v>0</v>
      </c>
      <c r="AI4" s="37" t="s">
        <v>955</v>
      </c>
      <c r="AJ4" s="32">
        <v>2.3633333333333337</v>
      </c>
      <c r="AK4" s="32">
        <v>0</v>
      </c>
      <c r="AL4" s="37">
        <v>0</v>
      </c>
      <c r="AM4" t="s">
        <v>258</v>
      </c>
      <c r="AN4" s="34">
        <v>8</v>
      </c>
      <c r="AX4"/>
      <c r="AY4"/>
    </row>
    <row r="5" spans="1:51" x14ac:dyDescent="0.25">
      <c r="A5" t="s">
        <v>852</v>
      </c>
      <c r="B5" t="s">
        <v>469</v>
      </c>
      <c r="C5" t="s">
        <v>676</v>
      </c>
      <c r="D5" t="s">
        <v>801</v>
      </c>
      <c r="E5" s="32">
        <v>137.25555555555556</v>
      </c>
      <c r="F5" s="32">
        <v>682.69477777777786</v>
      </c>
      <c r="G5" s="32">
        <v>54.544444444444444</v>
      </c>
      <c r="H5" s="37">
        <v>7.9895798561680317E-2</v>
      </c>
      <c r="I5" s="32">
        <v>644.14166666666677</v>
      </c>
      <c r="J5" s="32">
        <v>54.544444444444444</v>
      </c>
      <c r="K5" s="37">
        <v>8.467771496090834E-2</v>
      </c>
      <c r="L5" s="32">
        <v>102.35866666666665</v>
      </c>
      <c r="M5" s="32">
        <v>0</v>
      </c>
      <c r="N5" s="37">
        <v>0</v>
      </c>
      <c r="O5" s="32">
        <v>63.805555555555557</v>
      </c>
      <c r="P5" s="32">
        <v>0</v>
      </c>
      <c r="Q5" s="37">
        <v>0</v>
      </c>
      <c r="R5" s="32">
        <v>32.864222222222217</v>
      </c>
      <c r="S5" s="32">
        <v>0</v>
      </c>
      <c r="T5" s="37">
        <v>0</v>
      </c>
      <c r="U5" s="32">
        <v>5.6888888888888891</v>
      </c>
      <c r="V5" s="32">
        <v>0</v>
      </c>
      <c r="W5" s="37">
        <v>0</v>
      </c>
      <c r="X5" s="32">
        <v>67.211111111111109</v>
      </c>
      <c r="Y5" s="32">
        <v>3.4361111111111109</v>
      </c>
      <c r="Z5" s="37">
        <v>5.1124152752521079E-2</v>
      </c>
      <c r="AA5" s="32">
        <v>0</v>
      </c>
      <c r="AB5" s="32">
        <v>0</v>
      </c>
      <c r="AC5" s="37" t="s">
        <v>955</v>
      </c>
      <c r="AD5" s="32">
        <v>419.30833333333334</v>
      </c>
      <c r="AE5" s="32">
        <v>51.108333333333334</v>
      </c>
      <c r="AF5" s="37">
        <v>0.12188723493054038</v>
      </c>
      <c r="AG5" s="32">
        <v>3.2388888888888889</v>
      </c>
      <c r="AH5" s="32">
        <v>0</v>
      </c>
      <c r="AI5" s="37">
        <v>0</v>
      </c>
      <c r="AJ5" s="32">
        <v>90.577777777777783</v>
      </c>
      <c r="AK5" s="32">
        <v>0</v>
      </c>
      <c r="AL5" s="37">
        <v>0</v>
      </c>
      <c r="AM5" t="s">
        <v>207</v>
      </c>
      <c r="AN5" s="34">
        <v>8</v>
      </c>
      <c r="AX5"/>
      <c r="AY5"/>
    </row>
    <row r="6" spans="1:51" x14ac:dyDescent="0.25">
      <c r="A6" t="s">
        <v>852</v>
      </c>
      <c r="B6" t="s">
        <v>474</v>
      </c>
      <c r="C6" t="s">
        <v>678</v>
      </c>
      <c r="D6" t="s">
        <v>802</v>
      </c>
      <c r="E6" s="32">
        <v>47.56666666666667</v>
      </c>
      <c r="F6" s="32">
        <v>158.54444444444445</v>
      </c>
      <c r="G6" s="32">
        <v>23.225000000000001</v>
      </c>
      <c r="H6" s="37">
        <v>0.14648889200364426</v>
      </c>
      <c r="I6" s="32">
        <v>148.15555555555557</v>
      </c>
      <c r="J6" s="32">
        <v>23.225000000000001</v>
      </c>
      <c r="K6" s="37">
        <v>0.15676091195440228</v>
      </c>
      <c r="L6" s="32">
        <v>37.830555555555556</v>
      </c>
      <c r="M6" s="32">
        <v>0</v>
      </c>
      <c r="N6" s="37">
        <v>0</v>
      </c>
      <c r="O6" s="32">
        <v>27.441666666666666</v>
      </c>
      <c r="P6" s="32">
        <v>0</v>
      </c>
      <c r="Q6" s="37">
        <v>0</v>
      </c>
      <c r="R6" s="32">
        <v>4.7888888888888888</v>
      </c>
      <c r="S6" s="32">
        <v>0</v>
      </c>
      <c r="T6" s="37">
        <v>0</v>
      </c>
      <c r="U6" s="32">
        <v>5.6</v>
      </c>
      <c r="V6" s="32">
        <v>0</v>
      </c>
      <c r="W6" s="37">
        <v>0</v>
      </c>
      <c r="X6" s="32">
        <v>5.3111111111111109</v>
      </c>
      <c r="Y6" s="32">
        <v>0</v>
      </c>
      <c r="Z6" s="37">
        <v>0</v>
      </c>
      <c r="AA6" s="32">
        <v>0</v>
      </c>
      <c r="AB6" s="32">
        <v>0</v>
      </c>
      <c r="AC6" s="37" t="s">
        <v>955</v>
      </c>
      <c r="AD6" s="32">
        <v>107.33888888888889</v>
      </c>
      <c r="AE6" s="32">
        <v>23.225000000000001</v>
      </c>
      <c r="AF6" s="37">
        <v>0.21637078826147715</v>
      </c>
      <c r="AG6" s="32">
        <v>0</v>
      </c>
      <c r="AH6" s="32">
        <v>0</v>
      </c>
      <c r="AI6" s="37" t="s">
        <v>955</v>
      </c>
      <c r="AJ6" s="32">
        <v>8.0638888888888882</v>
      </c>
      <c r="AK6" s="32">
        <v>0</v>
      </c>
      <c r="AL6" s="37">
        <v>0</v>
      </c>
      <c r="AM6" t="s">
        <v>212</v>
      </c>
      <c r="AN6" s="34">
        <v>8</v>
      </c>
      <c r="AX6"/>
      <c r="AY6"/>
    </row>
    <row r="7" spans="1:51" x14ac:dyDescent="0.25">
      <c r="A7" t="s">
        <v>852</v>
      </c>
      <c r="B7" t="s">
        <v>518</v>
      </c>
      <c r="C7" t="s">
        <v>659</v>
      </c>
      <c r="D7" t="s">
        <v>731</v>
      </c>
      <c r="E7" s="32">
        <v>114.4</v>
      </c>
      <c r="F7" s="32">
        <v>599.6776666666666</v>
      </c>
      <c r="G7" s="32">
        <v>64.14722222222224</v>
      </c>
      <c r="H7" s="37">
        <v>0.10696950343138049</v>
      </c>
      <c r="I7" s="32">
        <v>571.35966666666661</v>
      </c>
      <c r="J7" s="32">
        <v>64.14722222222224</v>
      </c>
      <c r="K7" s="37">
        <v>0.1122711769216394</v>
      </c>
      <c r="L7" s="32">
        <v>50.007111111111115</v>
      </c>
      <c r="M7" s="32">
        <v>4.8774444444444454</v>
      </c>
      <c r="N7" s="37">
        <v>9.7535017241992261E-2</v>
      </c>
      <c r="O7" s="32">
        <v>33.442222222222227</v>
      </c>
      <c r="P7" s="32">
        <v>4.8774444444444454</v>
      </c>
      <c r="Q7" s="37">
        <v>0.14584690012625423</v>
      </c>
      <c r="R7" s="32">
        <v>16.564888888888891</v>
      </c>
      <c r="S7" s="32">
        <v>0</v>
      </c>
      <c r="T7" s="37">
        <v>0</v>
      </c>
      <c r="U7" s="32">
        <v>0</v>
      </c>
      <c r="V7" s="32">
        <v>0</v>
      </c>
      <c r="W7" s="37" t="s">
        <v>955</v>
      </c>
      <c r="X7" s="32">
        <v>115.92388888888888</v>
      </c>
      <c r="Y7" s="32">
        <v>26.572666666666667</v>
      </c>
      <c r="Z7" s="37">
        <v>0.22922511417932265</v>
      </c>
      <c r="AA7" s="32">
        <v>11.753111111111108</v>
      </c>
      <c r="AB7" s="32">
        <v>0</v>
      </c>
      <c r="AC7" s="37">
        <v>0</v>
      </c>
      <c r="AD7" s="32">
        <v>402.28833333333324</v>
      </c>
      <c r="AE7" s="32">
        <v>32.69711111111112</v>
      </c>
      <c r="AF7" s="37">
        <v>8.1277801024417298E-2</v>
      </c>
      <c r="AG7" s="32">
        <v>0</v>
      </c>
      <c r="AH7" s="32">
        <v>0</v>
      </c>
      <c r="AI7" s="37" t="s">
        <v>955</v>
      </c>
      <c r="AJ7" s="32">
        <v>19.705222222222218</v>
      </c>
      <c r="AK7" s="32">
        <v>0</v>
      </c>
      <c r="AL7" s="37">
        <v>0</v>
      </c>
      <c r="AM7" t="s">
        <v>256</v>
      </c>
      <c r="AN7" s="34">
        <v>8</v>
      </c>
      <c r="AX7"/>
      <c r="AY7"/>
    </row>
    <row r="8" spans="1:51" x14ac:dyDescent="0.25">
      <c r="A8" t="s">
        <v>852</v>
      </c>
      <c r="B8" t="s">
        <v>491</v>
      </c>
      <c r="C8" t="s">
        <v>659</v>
      </c>
      <c r="D8" t="s">
        <v>731</v>
      </c>
      <c r="E8" s="32">
        <v>166.42222222222222</v>
      </c>
      <c r="F8" s="32">
        <v>876.58788888888864</v>
      </c>
      <c r="G8" s="32">
        <v>107.92822222222219</v>
      </c>
      <c r="H8" s="37">
        <v>0.12312310447161855</v>
      </c>
      <c r="I8" s="32">
        <v>805.83622222222209</v>
      </c>
      <c r="J8" s="32">
        <v>107.92822222222219</v>
      </c>
      <c r="K8" s="37">
        <v>0.13393319789546426</v>
      </c>
      <c r="L8" s="32">
        <v>120.785</v>
      </c>
      <c r="M8" s="32">
        <v>4.174333333333335</v>
      </c>
      <c r="N8" s="37">
        <v>3.4560030908915303E-2</v>
      </c>
      <c r="O8" s="32">
        <v>55.196555555555548</v>
      </c>
      <c r="P8" s="32">
        <v>4.174333333333335</v>
      </c>
      <c r="Q8" s="37">
        <v>7.5626699733679068E-2</v>
      </c>
      <c r="R8" s="32">
        <v>65.588444444444448</v>
      </c>
      <c r="S8" s="32">
        <v>0</v>
      </c>
      <c r="T8" s="37">
        <v>0</v>
      </c>
      <c r="U8" s="32">
        <v>0</v>
      </c>
      <c r="V8" s="32">
        <v>0</v>
      </c>
      <c r="W8" s="37" t="s">
        <v>955</v>
      </c>
      <c r="X8" s="32">
        <v>151.18611111111113</v>
      </c>
      <c r="Y8" s="32">
        <v>60.387444444444434</v>
      </c>
      <c r="Z8" s="37">
        <v>0.39942455031510082</v>
      </c>
      <c r="AA8" s="32">
        <v>5.1632222222222213</v>
      </c>
      <c r="AB8" s="32">
        <v>0</v>
      </c>
      <c r="AC8" s="37">
        <v>0</v>
      </c>
      <c r="AD8" s="32">
        <v>534.94466666666642</v>
      </c>
      <c r="AE8" s="32">
        <v>43.366444444444433</v>
      </c>
      <c r="AF8" s="37">
        <v>8.1067159178664805E-2</v>
      </c>
      <c r="AG8" s="32">
        <v>0</v>
      </c>
      <c r="AH8" s="32">
        <v>0</v>
      </c>
      <c r="AI8" s="37" t="s">
        <v>955</v>
      </c>
      <c r="AJ8" s="32">
        <v>64.50888888888889</v>
      </c>
      <c r="AK8" s="32">
        <v>0</v>
      </c>
      <c r="AL8" s="37">
        <v>0</v>
      </c>
      <c r="AM8" t="s">
        <v>229</v>
      </c>
      <c r="AN8" s="34">
        <v>8</v>
      </c>
      <c r="AX8"/>
      <c r="AY8"/>
    </row>
    <row r="9" spans="1:51" x14ac:dyDescent="0.25">
      <c r="A9" t="s">
        <v>852</v>
      </c>
      <c r="B9" t="s">
        <v>480</v>
      </c>
      <c r="C9" t="s">
        <v>543</v>
      </c>
      <c r="D9" t="s">
        <v>791</v>
      </c>
      <c r="E9" s="32">
        <v>94.36666666666666</v>
      </c>
      <c r="F9" s="32">
        <v>403.8798888888889</v>
      </c>
      <c r="G9" s="32">
        <v>132.20444444444442</v>
      </c>
      <c r="H9" s="37">
        <v>0.3273360424262548</v>
      </c>
      <c r="I9" s="32">
        <v>347.45911111111116</v>
      </c>
      <c r="J9" s="32">
        <v>132.20444444444442</v>
      </c>
      <c r="K9" s="37">
        <v>0.38048921503793243</v>
      </c>
      <c r="L9" s="32">
        <v>68.911222222222221</v>
      </c>
      <c r="M9" s="32">
        <v>7.7663333333333364</v>
      </c>
      <c r="N9" s="37">
        <v>0.11270055997974855</v>
      </c>
      <c r="O9" s="32">
        <v>30.409888888888883</v>
      </c>
      <c r="P9" s="32">
        <v>7.7663333333333364</v>
      </c>
      <c r="Q9" s="37">
        <v>0.25538841531811668</v>
      </c>
      <c r="R9" s="32">
        <v>27.123555555555555</v>
      </c>
      <c r="S9" s="32">
        <v>0</v>
      </c>
      <c r="T9" s="37">
        <v>0</v>
      </c>
      <c r="U9" s="32">
        <v>11.377777777777778</v>
      </c>
      <c r="V9" s="32">
        <v>0</v>
      </c>
      <c r="W9" s="37">
        <v>0</v>
      </c>
      <c r="X9" s="32">
        <v>69.494666666666689</v>
      </c>
      <c r="Y9" s="32">
        <v>31.144888888888893</v>
      </c>
      <c r="Z9" s="37">
        <v>0.44816228903257155</v>
      </c>
      <c r="AA9" s="32">
        <v>17.919444444444444</v>
      </c>
      <c r="AB9" s="32">
        <v>0</v>
      </c>
      <c r="AC9" s="37">
        <v>0</v>
      </c>
      <c r="AD9" s="32">
        <v>247.55455555555557</v>
      </c>
      <c r="AE9" s="32">
        <v>93.293222222222198</v>
      </c>
      <c r="AF9" s="37">
        <v>0.37685924225008077</v>
      </c>
      <c r="AG9" s="32">
        <v>0</v>
      </c>
      <c r="AH9" s="32">
        <v>0</v>
      </c>
      <c r="AI9" s="37" t="s">
        <v>955</v>
      </c>
      <c r="AJ9" s="32">
        <v>0</v>
      </c>
      <c r="AK9" s="32">
        <v>0</v>
      </c>
      <c r="AL9" s="37" t="s">
        <v>955</v>
      </c>
      <c r="AM9" t="s">
        <v>218</v>
      </c>
      <c r="AN9" s="34">
        <v>8</v>
      </c>
      <c r="AX9"/>
      <c r="AY9"/>
    </row>
    <row r="10" spans="1:51" x14ac:dyDescent="0.25">
      <c r="A10" t="s">
        <v>852</v>
      </c>
      <c r="B10" t="s">
        <v>503</v>
      </c>
      <c r="C10" t="s">
        <v>679</v>
      </c>
      <c r="D10" t="s">
        <v>792</v>
      </c>
      <c r="E10" s="32">
        <v>19.933333333333334</v>
      </c>
      <c r="F10" s="32">
        <v>97.913222222222231</v>
      </c>
      <c r="G10" s="32">
        <v>13.272222222222222</v>
      </c>
      <c r="H10" s="37">
        <v>0.13555086760498808</v>
      </c>
      <c r="I10" s="32">
        <v>82.174333333333337</v>
      </c>
      <c r="J10" s="32">
        <v>13.272222222222222</v>
      </c>
      <c r="K10" s="37">
        <v>0.16151298932215924</v>
      </c>
      <c r="L10" s="32">
        <v>33.007666666666665</v>
      </c>
      <c r="M10" s="32">
        <v>1.7666666666666666</v>
      </c>
      <c r="N10" s="37">
        <v>5.3522918917827171E-2</v>
      </c>
      <c r="O10" s="32">
        <v>17.268777777777778</v>
      </c>
      <c r="P10" s="32">
        <v>1.7666666666666666</v>
      </c>
      <c r="Q10" s="37">
        <v>0.10230409409402969</v>
      </c>
      <c r="R10" s="32">
        <v>10.488888888888887</v>
      </c>
      <c r="S10" s="32">
        <v>0</v>
      </c>
      <c r="T10" s="37">
        <v>0</v>
      </c>
      <c r="U10" s="32">
        <v>5.25</v>
      </c>
      <c r="V10" s="32">
        <v>0</v>
      </c>
      <c r="W10" s="37">
        <v>0</v>
      </c>
      <c r="X10" s="32">
        <v>8.6548888888888875</v>
      </c>
      <c r="Y10" s="32">
        <v>0.9555555555555556</v>
      </c>
      <c r="Z10" s="37">
        <v>0.11040644979074128</v>
      </c>
      <c r="AA10" s="32">
        <v>0</v>
      </c>
      <c r="AB10" s="32">
        <v>0</v>
      </c>
      <c r="AC10" s="37" t="s">
        <v>955</v>
      </c>
      <c r="AD10" s="32">
        <v>56.163000000000011</v>
      </c>
      <c r="AE10" s="32">
        <v>10.55</v>
      </c>
      <c r="AF10" s="37">
        <v>0.1878460908427256</v>
      </c>
      <c r="AG10" s="32">
        <v>0</v>
      </c>
      <c r="AH10" s="32">
        <v>0</v>
      </c>
      <c r="AI10" s="37" t="s">
        <v>955</v>
      </c>
      <c r="AJ10" s="32">
        <v>8.7666666666666657E-2</v>
      </c>
      <c r="AK10" s="32">
        <v>0</v>
      </c>
      <c r="AL10" s="37">
        <v>0</v>
      </c>
      <c r="AM10" t="s">
        <v>241</v>
      </c>
      <c r="AN10" s="34">
        <v>8</v>
      </c>
      <c r="AX10"/>
      <c r="AY10"/>
    </row>
    <row r="11" spans="1:51" x14ac:dyDescent="0.25">
      <c r="A11" t="s">
        <v>852</v>
      </c>
      <c r="B11" t="s">
        <v>487</v>
      </c>
      <c r="C11" t="s">
        <v>686</v>
      </c>
      <c r="D11" t="s">
        <v>809</v>
      </c>
      <c r="E11" s="32">
        <v>26.133333333333333</v>
      </c>
      <c r="F11" s="32">
        <v>92.899999999999991</v>
      </c>
      <c r="G11" s="32">
        <v>0</v>
      </c>
      <c r="H11" s="37">
        <v>0</v>
      </c>
      <c r="I11" s="32">
        <v>81.833333333333329</v>
      </c>
      <c r="J11" s="32">
        <v>0</v>
      </c>
      <c r="K11" s="37">
        <v>0</v>
      </c>
      <c r="L11" s="32">
        <v>13.016666666666667</v>
      </c>
      <c r="M11" s="32">
        <v>0</v>
      </c>
      <c r="N11" s="37">
        <v>0</v>
      </c>
      <c r="O11" s="32">
        <v>8.5277777777777786</v>
      </c>
      <c r="P11" s="32">
        <v>0</v>
      </c>
      <c r="Q11" s="37">
        <v>0</v>
      </c>
      <c r="R11" s="32">
        <v>2.6666666666666665</v>
      </c>
      <c r="S11" s="32">
        <v>0</v>
      </c>
      <c r="T11" s="37">
        <v>0</v>
      </c>
      <c r="U11" s="32">
        <v>1.8222222222222222</v>
      </c>
      <c r="V11" s="32">
        <v>0</v>
      </c>
      <c r="W11" s="37">
        <v>0</v>
      </c>
      <c r="X11" s="32">
        <v>13.783333333333333</v>
      </c>
      <c r="Y11" s="32">
        <v>0</v>
      </c>
      <c r="Z11" s="37">
        <v>0</v>
      </c>
      <c r="AA11" s="32">
        <v>6.5777777777777775</v>
      </c>
      <c r="AB11" s="32">
        <v>0</v>
      </c>
      <c r="AC11" s="37">
        <v>0</v>
      </c>
      <c r="AD11" s="32">
        <v>52.577777777777776</v>
      </c>
      <c r="AE11" s="32">
        <v>0</v>
      </c>
      <c r="AF11" s="37">
        <v>0</v>
      </c>
      <c r="AG11" s="32">
        <v>0</v>
      </c>
      <c r="AH11" s="32">
        <v>0</v>
      </c>
      <c r="AI11" s="37" t="s">
        <v>955</v>
      </c>
      <c r="AJ11" s="32">
        <v>6.9444444444444446</v>
      </c>
      <c r="AK11" s="32">
        <v>0</v>
      </c>
      <c r="AL11" s="37">
        <v>0</v>
      </c>
      <c r="AM11" t="s">
        <v>225</v>
      </c>
      <c r="AN11" s="34">
        <v>8</v>
      </c>
      <c r="AX11"/>
      <c r="AY11"/>
    </row>
    <row r="12" spans="1:51" x14ac:dyDescent="0.25">
      <c r="A12" t="s">
        <v>852</v>
      </c>
      <c r="B12" t="s">
        <v>511</v>
      </c>
      <c r="C12" t="s">
        <v>704</v>
      </c>
      <c r="D12" t="s">
        <v>792</v>
      </c>
      <c r="E12" s="32">
        <v>51.544444444444444</v>
      </c>
      <c r="F12" s="32">
        <v>230.41411111111111</v>
      </c>
      <c r="G12" s="32">
        <v>0</v>
      </c>
      <c r="H12" s="37">
        <v>0</v>
      </c>
      <c r="I12" s="32">
        <v>215.39722222222221</v>
      </c>
      <c r="J12" s="32">
        <v>0</v>
      </c>
      <c r="K12" s="37">
        <v>0</v>
      </c>
      <c r="L12" s="32">
        <v>40.44744444444445</v>
      </c>
      <c r="M12" s="32">
        <v>0</v>
      </c>
      <c r="N12" s="37">
        <v>0</v>
      </c>
      <c r="O12" s="32">
        <v>25.430555555555557</v>
      </c>
      <c r="P12" s="32">
        <v>0</v>
      </c>
      <c r="Q12" s="37">
        <v>0</v>
      </c>
      <c r="R12" s="32">
        <v>9.5166666666666675</v>
      </c>
      <c r="S12" s="32">
        <v>0</v>
      </c>
      <c r="T12" s="37">
        <v>0</v>
      </c>
      <c r="U12" s="32">
        <v>5.5002222222222299</v>
      </c>
      <c r="V12" s="32">
        <v>0</v>
      </c>
      <c r="W12" s="37">
        <v>0</v>
      </c>
      <c r="X12" s="32">
        <v>33.93333333333333</v>
      </c>
      <c r="Y12" s="32">
        <v>0</v>
      </c>
      <c r="Z12" s="37">
        <v>0</v>
      </c>
      <c r="AA12" s="32">
        <v>0</v>
      </c>
      <c r="AB12" s="32">
        <v>0</v>
      </c>
      <c r="AC12" s="37" t="s">
        <v>955</v>
      </c>
      <c r="AD12" s="32">
        <v>156.03333333333333</v>
      </c>
      <c r="AE12" s="32">
        <v>0</v>
      </c>
      <c r="AF12" s="37">
        <v>0</v>
      </c>
      <c r="AG12" s="32">
        <v>0</v>
      </c>
      <c r="AH12" s="32">
        <v>0</v>
      </c>
      <c r="AI12" s="37" t="s">
        <v>955</v>
      </c>
      <c r="AJ12" s="32">
        <v>0</v>
      </c>
      <c r="AK12" s="32">
        <v>0</v>
      </c>
      <c r="AL12" s="37" t="s">
        <v>955</v>
      </c>
      <c r="AM12" t="s">
        <v>249</v>
      </c>
      <c r="AN12" s="34">
        <v>8</v>
      </c>
      <c r="AX12"/>
      <c r="AY12"/>
    </row>
    <row r="13" spans="1:51" x14ac:dyDescent="0.25">
      <c r="A13" t="s">
        <v>852</v>
      </c>
      <c r="B13" t="s">
        <v>519</v>
      </c>
      <c r="C13" t="s">
        <v>706</v>
      </c>
      <c r="D13" t="s">
        <v>731</v>
      </c>
      <c r="E13" s="32">
        <v>61.488888888888887</v>
      </c>
      <c r="F13" s="32">
        <v>296.56033333333329</v>
      </c>
      <c r="G13" s="32">
        <v>0</v>
      </c>
      <c r="H13" s="37">
        <v>0</v>
      </c>
      <c r="I13" s="32">
        <v>276.82699999999994</v>
      </c>
      <c r="J13" s="32">
        <v>0</v>
      </c>
      <c r="K13" s="37">
        <v>0</v>
      </c>
      <c r="L13" s="32">
        <v>38.399444444444448</v>
      </c>
      <c r="M13" s="32">
        <v>0</v>
      </c>
      <c r="N13" s="37">
        <v>0</v>
      </c>
      <c r="O13" s="32">
        <v>18.666111111111114</v>
      </c>
      <c r="P13" s="32">
        <v>0</v>
      </c>
      <c r="Q13" s="37">
        <v>0</v>
      </c>
      <c r="R13" s="32">
        <v>14.133333333333333</v>
      </c>
      <c r="S13" s="32">
        <v>0</v>
      </c>
      <c r="T13" s="37">
        <v>0</v>
      </c>
      <c r="U13" s="32">
        <v>5.6</v>
      </c>
      <c r="V13" s="32">
        <v>0</v>
      </c>
      <c r="W13" s="37">
        <v>0</v>
      </c>
      <c r="X13" s="32">
        <v>60.995888888888871</v>
      </c>
      <c r="Y13" s="32">
        <v>0</v>
      </c>
      <c r="Z13" s="37">
        <v>0</v>
      </c>
      <c r="AA13" s="32">
        <v>0</v>
      </c>
      <c r="AB13" s="32">
        <v>0</v>
      </c>
      <c r="AC13" s="37" t="s">
        <v>955</v>
      </c>
      <c r="AD13" s="32">
        <v>181.50988888888884</v>
      </c>
      <c r="AE13" s="32">
        <v>0</v>
      </c>
      <c r="AF13" s="37">
        <v>0</v>
      </c>
      <c r="AG13" s="32">
        <v>0</v>
      </c>
      <c r="AH13" s="32">
        <v>0</v>
      </c>
      <c r="AI13" s="37" t="s">
        <v>955</v>
      </c>
      <c r="AJ13" s="32">
        <v>15.655111111111117</v>
      </c>
      <c r="AK13" s="32">
        <v>0</v>
      </c>
      <c r="AL13" s="37">
        <v>0</v>
      </c>
      <c r="AM13" t="s">
        <v>257</v>
      </c>
      <c r="AN13" s="34">
        <v>8</v>
      </c>
      <c r="AX13"/>
      <c r="AY13"/>
    </row>
    <row r="14" spans="1:51" x14ac:dyDescent="0.25">
      <c r="A14" t="s">
        <v>852</v>
      </c>
      <c r="B14" t="s">
        <v>522</v>
      </c>
      <c r="C14" t="s">
        <v>659</v>
      </c>
      <c r="D14" t="s">
        <v>731</v>
      </c>
      <c r="E14" s="32">
        <v>95.911111111111111</v>
      </c>
      <c r="F14" s="32">
        <v>452.14488888888889</v>
      </c>
      <c r="G14" s="32">
        <v>0</v>
      </c>
      <c r="H14" s="37">
        <v>0</v>
      </c>
      <c r="I14" s="32">
        <v>421.33377777777775</v>
      </c>
      <c r="J14" s="32">
        <v>0</v>
      </c>
      <c r="K14" s="37">
        <v>0</v>
      </c>
      <c r="L14" s="32">
        <v>79.167222222222222</v>
      </c>
      <c r="M14" s="32">
        <v>0</v>
      </c>
      <c r="N14" s="37">
        <v>0</v>
      </c>
      <c r="O14" s="32">
        <v>48.356111111111112</v>
      </c>
      <c r="P14" s="32">
        <v>0</v>
      </c>
      <c r="Q14" s="37">
        <v>0</v>
      </c>
      <c r="R14" s="32">
        <v>25.655555555555555</v>
      </c>
      <c r="S14" s="32">
        <v>0</v>
      </c>
      <c r="T14" s="37">
        <v>0</v>
      </c>
      <c r="U14" s="32">
        <v>5.1555555555555559</v>
      </c>
      <c r="V14" s="32">
        <v>0</v>
      </c>
      <c r="W14" s="37">
        <v>0</v>
      </c>
      <c r="X14" s="32">
        <v>99.09933333333332</v>
      </c>
      <c r="Y14" s="32">
        <v>0</v>
      </c>
      <c r="Z14" s="37">
        <v>0</v>
      </c>
      <c r="AA14" s="32">
        <v>0</v>
      </c>
      <c r="AB14" s="32">
        <v>0</v>
      </c>
      <c r="AC14" s="37" t="s">
        <v>955</v>
      </c>
      <c r="AD14" s="32">
        <v>265.21444444444444</v>
      </c>
      <c r="AE14" s="32">
        <v>0</v>
      </c>
      <c r="AF14" s="37">
        <v>0</v>
      </c>
      <c r="AG14" s="32">
        <v>0</v>
      </c>
      <c r="AH14" s="32">
        <v>0</v>
      </c>
      <c r="AI14" s="37" t="s">
        <v>955</v>
      </c>
      <c r="AJ14" s="32">
        <v>8.6638888888888932</v>
      </c>
      <c r="AK14" s="32">
        <v>0</v>
      </c>
      <c r="AL14" s="37">
        <v>0</v>
      </c>
      <c r="AM14" t="s">
        <v>260</v>
      </c>
      <c r="AN14" s="34">
        <v>8</v>
      </c>
      <c r="AX14"/>
      <c r="AY14"/>
    </row>
    <row r="15" spans="1:51" x14ac:dyDescent="0.25">
      <c r="A15" t="s">
        <v>852</v>
      </c>
      <c r="B15" t="s">
        <v>479</v>
      </c>
      <c r="C15" t="s">
        <v>683</v>
      </c>
      <c r="D15" t="s">
        <v>747</v>
      </c>
      <c r="E15" s="32">
        <v>91.155555555555551</v>
      </c>
      <c r="F15" s="32">
        <v>342.81688888888897</v>
      </c>
      <c r="G15" s="32">
        <v>75.776888888888834</v>
      </c>
      <c r="H15" s="37">
        <v>0.22104187787973603</v>
      </c>
      <c r="I15" s="32">
        <v>311.35022222222227</v>
      </c>
      <c r="J15" s="32">
        <v>75.776888888888834</v>
      </c>
      <c r="K15" s="37">
        <v>0.24338151534963107</v>
      </c>
      <c r="L15" s="32">
        <v>94.263999999999996</v>
      </c>
      <c r="M15" s="32">
        <v>2.5102222222222226</v>
      </c>
      <c r="N15" s="37">
        <v>2.6629701924618335E-2</v>
      </c>
      <c r="O15" s="32">
        <v>62.797333333333327</v>
      </c>
      <c r="P15" s="32">
        <v>2.5102222222222226</v>
      </c>
      <c r="Q15" s="37">
        <v>3.9973388820473632E-2</v>
      </c>
      <c r="R15" s="32">
        <v>25.955555555555556</v>
      </c>
      <c r="S15" s="32">
        <v>0</v>
      </c>
      <c r="T15" s="37">
        <v>0</v>
      </c>
      <c r="U15" s="32">
        <v>5.5111111111111111</v>
      </c>
      <c r="V15" s="32">
        <v>0</v>
      </c>
      <c r="W15" s="37">
        <v>0</v>
      </c>
      <c r="X15" s="32">
        <v>32.74744444444444</v>
      </c>
      <c r="Y15" s="32">
        <v>9.499444444444439</v>
      </c>
      <c r="Z15" s="37">
        <v>0.29008200809562734</v>
      </c>
      <c r="AA15" s="32">
        <v>0</v>
      </c>
      <c r="AB15" s="32">
        <v>0</v>
      </c>
      <c r="AC15" s="37" t="s">
        <v>955</v>
      </c>
      <c r="AD15" s="32">
        <v>201.2596666666667</v>
      </c>
      <c r="AE15" s="32">
        <v>63.767222222222181</v>
      </c>
      <c r="AF15" s="37">
        <v>0.31684054375303961</v>
      </c>
      <c r="AG15" s="32">
        <v>0</v>
      </c>
      <c r="AH15" s="32">
        <v>0</v>
      </c>
      <c r="AI15" s="37" t="s">
        <v>955</v>
      </c>
      <c r="AJ15" s="32">
        <v>14.545777777777776</v>
      </c>
      <c r="AK15" s="32">
        <v>0</v>
      </c>
      <c r="AL15" s="37">
        <v>0</v>
      </c>
      <c r="AM15" t="s">
        <v>217</v>
      </c>
      <c r="AN15" s="34">
        <v>8</v>
      </c>
      <c r="AX15"/>
      <c r="AY15"/>
    </row>
    <row r="16" spans="1:51" x14ac:dyDescent="0.25">
      <c r="A16" t="s">
        <v>852</v>
      </c>
      <c r="B16" t="s">
        <v>485</v>
      </c>
      <c r="C16" t="s">
        <v>569</v>
      </c>
      <c r="D16" t="s">
        <v>808</v>
      </c>
      <c r="E16" s="32">
        <v>78.599999999999994</v>
      </c>
      <c r="F16" s="32">
        <v>330.06877777777777</v>
      </c>
      <c r="G16" s="32">
        <v>74.687666666666686</v>
      </c>
      <c r="H16" s="37">
        <v>0.22627910209959615</v>
      </c>
      <c r="I16" s="32">
        <v>310.53544444444447</v>
      </c>
      <c r="J16" s="32">
        <v>74.687666666666686</v>
      </c>
      <c r="K16" s="37">
        <v>0.24051253408539161</v>
      </c>
      <c r="L16" s="32">
        <v>52.309888888888899</v>
      </c>
      <c r="M16" s="32">
        <v>4.729111111111111</v>
      </c>
      <c r="N16" s="37">
        <v>9.0405680676481373E-2</v>
      </c>
      <c r="O16" s="32">
        <v>32.776555555555561</v>
      </c>
      <c r="P16" s="32">
        <v>4.729111111111111</v>
      </c>
      <c r="Q16" s="37">
        <v>0.14428334615867031</v>
      </c>
      <c r="R16" s="32">
        <v>14.333333333333334</v>
      </c>
      <c r="S16" s="32">
        <v>0</v>
      </c>
      <c r="T16" s="37">
        <v>0</v>
      </c>
      <c r="U16" s="32">
        <v>5.2</v>
      </c>
      <c r="V16" s="32">
        <v>0</v>
      </c>
      <c r="W16" s="37">
        <v>0</v>
      </c>
      <c r="X16" s="32">
        <v>38.900777777777769</v>
      </c>
      <c r="Y16" s="32">
        <v>20.344222222222221</v>
      </c>
      <c r="Z16" s="37">
        <v>0.52297726123727895</v>
      </c>
      <c r="AA16" s="32">
        <v>0</v>
      </c>
      <c r="AB16" s="32">
        <v>0</v>
      </c>
      <c r="AC16" s="37" t="s">
        <v>955</v>
      </c>
      <c r="AD16" s="32">
        <v>203.38966666666667</v>
      </c>
      <c r="AE16" s="32">
        <v>45.044111111111121</v>
      </c>
      <c r="AF16" s="37">
        <v>0.22146705803364863</v>
      </c>
      <c r="AG16" s="32">
        <v>0</v>
      </c>
      <c r="AH16" s="32">
        <v>0</v>
      </c>
      <c r="AI16" s="37" t="s">
        <v>955</v>
      </c>
      <c r="AJ16" s="32">
        <v>35.468444444444465</v>
      </c>
      <c r="AK16" s="32">
        <v>4.5702222222222231</v>
      </c>
      <c r="AL16" s="37">
        <v>0.12885319031627482</v>
      </c>
      <c r="AM16" t="s">
        <v>223</v>
      </c>
      <c r="AN16" s="34">
        <v>8</v>
      </c>
      <c r="AX16"/>
      <c r="AY16"/>
    </row>
    <row r="17" spans="1:51" x14ac:dyDescent="0.25">
      <c r="A17" t="s">
        <v>852</v>
      </c>
      <c r="B17" t="s">
        <v>505</v>
      </c>
      <c r="C17" t="s">
        <v>699</v>
      </c>
      <c r="D17" t="s">
        <v>814</v>
      </c>
      <c r="E17" s="32">
        <v>30.166666666666668</v>
      </c>
      <c r="F17" s="32">
        <v>92.562222222222218</v>
      </c>
      <c r="G17" s="32">
        <v>0</v>
      </c>
      <c r="H17" s="37">
        <v>0</v>
      </c>
      <c r="I17" s="32">
        <v>82.73277777777777</v>
      </c>
      <c r="J17" s="32">
        <v>0</v>
      </c>
      <c r="K17" s="37">
        <v>0</v>
      </c>
      <c r="L17" s="32">
        <v>25.410666666666668</v>
      </c>
      <c r="M17" s="32">
        <v>0</v>
      </c>
      <c r="N17" s="37">
        <v>0</v>
      </c>
      <c r="O17" s="32">
        <v>15.581222222222225</v>
      </c>
      <c r="P17" s="32">
        <v>0</v>
      </c>
      <c r="Q17" s="37">
        <v>0</v>
      </c>
      <c r="R17" s="32">
        <v>9.8294444444444427</v>
      </c>
      <c r="S17" s="32">
        <v>0</v>
      </c>
      <c r="T17" s="37">
        <v>0</v>
      </c>
      <c r="U17" s="32">
        <v>0</v>
      </c>
      <c r="V17" s="32">
        <v>0</v>
      </c>
      <c r="W17" s="37" t="s">
        <v>955</v>
      </c>
      <c r="X17" s="32">
        <v>6.5181111111111125</v>
      </c>
      <c r="Y17" s="32">
        <v>0</v>
      </c>
      <c r="Z17" s="37">
        <v>0</v>
      </c>
      <c r="AA17" s="32">
        <v>0</v>
      </c>
      <c r="AB17" s="32">
        <v>0</v>
      </c>
      <c r="AC17" s="37" t="s">
        <v>955</v>
      </c>
      <c r="AD17" s="32">
        <v>47.344888888888889</v>
      </c>
      <c r="AE17" s="32">
        <v>0</v>
      </c>
      <c r="AF17" s="37">
        <v>0</v>
      </c>
      <c r="AG17" s="32">
        <v>0</v>
      </c>
      <c r="AH17" s="32">
        <v>0</v>
      </c>
      <c r="AI17" s="37" t="s">
        <v>955</v>
      </c>
      <c r="AJ17" s="32">
        <v>13.288555555555549</v>
      </c>
      <c r="AK17" s="32">
        <v>0</v>
      </c>
      <c r="AL17" s="37">
        <v>0</v>
      </c>
      <c r="AM17" t="s">
        <v>243</v>
      </c>
      <c r="AN17" s="34">
        <v>8</v>
      </c>
      <c r="AX17"/>
      <c r="AY17"/>
    </row>
    <row r="18" spans="1:51" x14ac:dyDescent="0.25">
      <c r="A18" t="s">
        <v>852</v>
      </c>
      <c r="B18" t="s">
        <v>514</v>
      </c>
      <c r="C18" t="s">
        <v>678</v>
      </c>
      <c r="D18" t="s">
        <v>802</v>
      </c>
      <c r="E18" s="32">
        <v>20.166666666666668</v>
      </c>
      <c r="F18" s="32">
        <v>112.77222222222223</v>
      </c>
      <c r="G18" s="32">
        <v>70.258333333333326</v>
      </c>
      <c r="H18" s="37">
        <v>0.62301098576284542</v>
      </c>
      <c r="I18" s="32">
        <v>102.07777777777777</v>
      </c>
      <c r="J18" s="32">
        <v>70.258333333333326</v>
      </c>
      <c r="K18" s="37">
        <v>0.68828235550234029</v>
      </c>
      <c r="L18" s="32">
        <v>33.130555555555553</v>
      </c>
      <c r="M18" s="32">
        <v>16.25</v>
      </c>
      <c r="N18" s="37">
        <v>0.49048377630586071</v>
      </c>
      <c r="O18" s="32">
        <v>22.43611111111111</v>
      </c>
      <c r="P18" s="32">
        <v>16.25</v>
      </c>
      <c r="Q18" s="37">
        <v>0.72427881639222491</v>
      </c>
      <c r="R18" s="32">
        <v>5.9444444444444446</v>
      </c>
      <c r="S18" s="32">
        <v>0</v>
      </c>
      <c r="T18" s="37">
        <v>0</v>
      </c>
      <c r="U18" s="32">
        <v>4.75</v>
      </c>
      <c r="V18" s="32">
        <v>0</v>
      </c>
      <c r="W18" s="37">
        <v>0</v>
      </c>
      <c r="X18" s="32">
        <v>11.71111111111111</v>
      </c>
      <c r="Y18" s="32">
        <v>6.3472222222222223</v>
      </c>
      <c r="Z18" s="37">
        <v>0.54198292220113853</v>
      </c>
      <c r="AA18" s="32">
        <v>0</v>
      </c>
      <c r="AB18" s="32">
        <v>0</v>
      </c>
      <c r="AC18" s="37" t="s">
        <v>955</v>
      </c>
      <c r="AD18" s="32">
        <v>66.961111111111109</v>
      </c>
      <c r="AE18" s="32">
        <v>47.661111111111111</v>
      </c>
      <c r="AF18" s="37">
        <v>0.71177300257197385</v>
      </c>
      <c r="AG18" s="32">
        <v>0</v>
      </c>
      <c r="AH18" s="32">
        <v>0</v>
      </c>
      <c r="AI18" s="37" t="s">
        <v>955</v>
      </c>
      <c r="AJ18" s="32">
        <v>0.96944444444444444</v>
      </c>
      <c r="AK18" s="32">
        <v>0</v>
      </c>
      <c r="AL18" s="37">
        <v>0</v>
      </c>
      <c r="AM18" t="s">
        <v>252</v>
      </c>
      <c r="AN18" s="34">
        <v>8</v>
      </c>
      <c r="AX18"/>
      <c r="AY18"/>
    </row>
    <row r="19" spans="1:51" x14ac:dyDescent="0.25">
      <c r="A19" t="s">
        <v>852</v>
      </c>
      <c r="B19" t="s">
        <v>460</v>
      </c>
      <c r="C19" t="s">
        <v>668</v>
      </c>
      <c r="D19" t="s">
        <v>796</v>
      </c>
      <c r="E19" s="32">
        <v>51.133333333333333</v>
      </c>
      <c r="F19" s="32">
        <v>209.87055555555554</v>
      </c>
      <c r="G19" s="32">
        <v>75.125</v>
      </c>
      <c r="H19" s="37">
        <v>0.35795874176410331</v>
      </c>
      <c r="I19" s="32">
        <v>184.37055555555557</v>
      </c>
      <c r="J19" s="32">
        <v>75.125</v>
      </c>
      <c r="K19" s="37">
        <v>0.40746744930951251</v>
      </c>
      <c r="L19" s="32">
        <v>61.084444444444429</v>
      </c>
      <c r="M19" s="32">
        <v>8.3055555555555554</v>
      </c>
      <c r="N19" s="37">
        <v>0.13596842258440051</v>
      </c>
      <c r="O19" s="32">
        <v>35.584444444444443</v>
      </c>
      <c r="P19" s="32">
        <v>8.3055555555555554</v>
      </c>
      <c r="Q19" s="37">
        <v>0.23340410916130644</v>
      </c>
      <c r="R19" s="32">
        <v>19.771111111111097</v>
      </c>
      <c r="S19" s="32">
        <v>0</v>
      </c>
      <c r="T19" s="37">
        <v>0</v>
      </c>
      <c r="U19" s="32">
        <v>5.7288888888888918</v>
      </c>
      <c r="V19" s="32">
        <v>0</v>
      </c>
      <c r="W19" s="37">
        <v>0</v>
      </c>
      <c r="X19" s="32">
        <v>28.242777777777771</v>
      </c>
      <c r="Y19" s="32">
        <v>8.0472222222222225</v>
      </c>
      <c r="Z19" s="37">
        <v>0.28493026732497989</v>
      </c>
      <c r="AA19" s="32">
        <v>0</v>
      </c>
      <c r="AB19" s="32">
        <v>0</v>
      </c>
      <c r="AC19" s="37" t="s">
        <v>955</v>
      </c>
      <c r="AD19" s="32">
        <v>119.77555555555557</v>
      </c>
      <c r="AE19" s="32">
        <v>58.772222222222226</v>
      </c>
      <c r="AF19" s="37">
        <v>0.49068628360451955</v>
      </c>
      <c r="AG19" s="32">
        <v>0</v>
      </c>
      <c r="AH19" s="32">
        <v>0</v>
      </c>
      <c r="AI19" s="37" t="s">
        <v>955</v>
      </c>
      <c r="AJ19" s="32">
        <v>0.76777777777777767</v>
      </c>
      <c r="AK19" s="32">
        <v>0</v>
      </c>
      <c r="AL19" s="37">
        <v>0</v>
      </c>
      <c r="AM19" t="s">
        <v>198</v>
      </c>
      <c r="AN19" s="34">
        <v>8</v>
      </c>
      <c r="AX19"/>
      <c r="AY19"/>
    </row>
    <row r="20" spans="1:51" x14ac:dyDescent="0.25">
      <c r="A20" t="s">
        <v>852</v>
      </c>
      <c r="B20" t="s">
        <v>497</v>
      </c>
      <c r="C20" t="s">
        <v>692</v>
      </c>
      <c r="D20" t="s">
        <v>812</v>
      </c>
      <c r="E20" s="32">
        <v>40.133333333333333</v>
      </c>
      <c r="F20" s="32">
        <v>148.57200000000003</v>
      </c>
      <c r="G20" s="32">
        <v>19.797222222222221</v>
      </c>
      <c r="H20" s="37">
        <v>0.13325002168795075</v>
      </c>
      <c r="I20" s="32">
        <v>139.56755555555557</v>
      </c>
      <c r="J20" s="32">
        <v>19.797222222222221</v>
      </c>
      <c r="K20" s="37">
        <v>0.14184687940845847</v>
      </c>
      <c r="L20" s="32">
        <v>27.816222222222226</v>
      </c>
      <c r="M20" s="32">
        <v>2.6222222222222222</v>
      </c>
      <c r="N20" s="37">
        <v>9.4269530969138704E-2</v>
      </c>
      <c r="O20" s="32">
        <v>18.811777777777781</v>
      </c>
      <c r="P20" s="32">
        <v>2.6222222222222222</v>
      </c>
      <c r="Q20" s="37">
        <v>0.13939257911710157</v>
      </c>
      <c r="R20" s="32">
        <v>5.7155555555555555</v>
      </c>
      <c r="S20" s="32">
        <v>0</v>
      </c>
      <c r="T20" s="37">
        <v>0</v>
      </c>
      <c r="U20" s="32">
        <v>3.2888888888888888</v>
      </c>
      <c r="V20" s="32">
        <v>0</v>
      </c>
      <c r="W20" s="37">
        <v>0</v>
      </c>
      <c r="X20" s="32">
        <v>23.146333333333327</v>
      </c>
      <c r="Y20" s="32">
        <v>0</v>
      </c>
      <c r="Z20" s="37">
        <v>0</v>
      </c>
      <c r="AA20" s="32">
        <v>0</v>
      </c>
      <c r="AB20" s="32">
        <v>0</v>
      </c>
      <c r="AC20" s="37" t="s">
        <v>955</v>
      </c>
      <c r="AD20" s="32">
        <v>79.976777777777812</v>
      </c>
      <c r="AE20" s="32">
        <v>16.68611111111111</v>
      </c>
      <c r="AF20" s="37">
        <v>0.20863695155954981</v>
      </c>
      <c r="AG20" s="32">
        <v>0</v>
      </c>
      <c r="AH20" s="32">
        <v>0</v>
      </c>
      <c r="AI20" s="37" t="s">
        <v>955</v>
      </c>
      <c r="AJ20" s="32">
        <v>17.632666666666662</v>
      </c>
      <c r="AK20" s="32">
        <v>0.48888888888888887</v>
      </c>
      <c r="AL20" s="37">
        <v>2.7726316054797289E-2</v>
      </c>
      <c r="AM20" t="s">
        <v>235</v>
      </c>
      <c r="AN20" s="34">
        <v>8</v>
      </c>
      <c r="AX20"/>
      <c r="AY20"/>
    </row>
    <row r="21" spans="1:51" x14ac:dyDescent="0.25">
      <c r="A21" t="s">
        <v>852</v>
      </c>
      <c r="B21" t="s">
        <v>506</v>
      </c>
      <c r="C21" t="s">
        <v>700</v>
      </c>
      <c r="D21" t="s">
        <v>743</v>
      </c>
      <c r="E21" s="32">
        <v>34.033333333333331</v>
      </c>
      <c r="F21" s="32">
        <v>123.55766666666666</v>
      </c>
      <c r="G21" s="32">
        <v>3.4032222222222219</v>
      </c>
      <c r="H21" s="37">
        <v>2.7543594129237001E-2</v>
      </c>
      <c r="I21" s="32">
        <v>117.16611111111111</v>
      </c>
      <c r="J21" s="32">
        <v>2.9005555555555551</v>
      </c>
      <c r="K21" s="37">
        <v>2.4755925822313049E-2</v>
      </c>
      <c r="L21" s="32">
        <v>16.86333333333333</v>
      </c>
      <c r="M21" s="32">
        <v>0.7804444444444445</v>
      </c>
      <c r="N21" s="37">
        <v>4.6280556104632019E-2</v>
      </c>
      <c r="O21" s="32">
        <v>10.471777777777776</v>
      </c>
      <c r="P21" s="32">
        <v>0.27777777777777779</v>
      </c>
      <c r="Q21" s="37">
        <v>2.6526324724656755E-2</v>
      </c>
      <c r="R21" s="32">
        <v>0</v>
      </c>
      <c r="S21" s="32">
        <v>0</v>
      </c>
      <c r="T21" s="37" t="s">
        <v>955</v>
      </c>
      <c r="U21" s="32">
        <v>6.3915555555555557</v>
      </c>
      <c r="V21" s="32">
        <v>0.50266666666666671</v>
      </c>
      <c r="W21" s="37">
        <v>7.8645434948890897E-2</v>
      </c>
      <c r="X21" s="32">
        <v>22.405444444444448</v>
      </c>
      <c r="Y21" s="32">
        <v>0</v>
      </c>
      <c r="Z21" s="37">
        <v>0</v>
      </c>
      <c r="AA21" s="32">
        <v>0</v>
      </c>
      <c r="AB21" s="32">
        <v>0</v>
      </c>
      <c r="AC21" s="37" t="s">
        <v>955</v>
      </c>
      <c r="AD21" s="32">
        <v>70.732111111111095</v>
      </c>
      <c r="AE21" s="32">
        <v>2.4727777777777775</v>
      </c>
      <c r="AF21" s="37">
        <v>3.4959762107105219E-2</v>
      </c>
      <c r="AG21" s="32">
        <v>0</v>
      </c>
      <c r="AH21" s="32">
        <v>0</v>
      </c>
      <c r="AI21" s="37" t="s">
        <v>955</v>
      </c>
      <c r="AJ21" s="32">
        <v>13.556777777777787</v>
      </c>
      <c r="AK21" s="32">
        <v>0.15</v>
      </c>
      <c r="AL21" s="37">
        <v>1.1064576144773824E-2</v>
      </c>
      <c r="AM21" t="s">
        <v>244</v>
      </c>
      <c r="AN21" s="34">
        <v>8</v>
      </c>
      <c r="AX21"/>
      <c r="AY21"/>
    </row>
    <row r="22" spans="1:51" x14ac:dyDescent="0.25">
      <c r="A22" t="s">
        <v>852</v>
      </c>
      <c r="B22" t="s">
        <v>501</v>
      </c>
      <c r="C22" t="s">
        <v>696</v>
      </c>
      <c r="D22" t="s">
        <v>804</v>
      </c>
      <c r="E22" s="32">
        <v>40.244444444444447</v>
      </c>
      <c r="F22" s="32">
        <v>126.9548888888889</v>
      </c>
      <c r="G22" s="32">
        <v>30.319444444444443</v>
      </c>
      <c r="H22" s="37">
        <v>0.23882061344624597</v>
      </c>
      <c r="I22" s="32">
        <v>115.86077777777778</v>
      </c>
      <c r="J22" s="32">
        <v>29.663888888888888</v>
      </c>
      <c r="K22" s="37">
        <v>0.25603046568343035</v>
      </c>
      <c r="L22" s="32">
        <v>35.763222222222225</v>
      </c>
      <c r="M22" s="32">
        <v>1.1944444444444444</v>
      </c>
      <c r="N22" s="37">
        <v>3.3398680829778572E-2</v>
      </c>
      <c r="O22" s="32">
        <v>24.669111111111118</v>
      </c>
      <c r="P22" s="32">
        <v>0.53888888888888886</v>
      </c>
      <c r="Q22" s="37">
        <v>2.1844682058534733E-2</v>
      </c>
      <c r="R22" s="32">
        <v>5.6385555555555547</v>
      </c>
      <c r="S22" s="32">
        <v>0</v>
      </c>
      <c r="T22" s="37">
        <v>0</v>
      </c>
      <c r="U22" s="32">
        <v>5.4555555555555557</v>
      </c>
      <c r="V22" s="32">
        <v>0.65555555555555556</v>
      </c>
      <c r="W22" s="37">
        <v>0.12016293279022403</v>
      </c>
      <c r="X22" s="32">
        <v>28.259555555555547</v>
      </c>
      <c r="Y22" s="32">
        <v>0</v>
      </c>
      <c r="Z22" s="37">
        <v>0</v>
      </c>
      <c r="AA22" s="32">
        <v>0</v>
      </c>
      <c r="AB22" s="32">
        <v>0</v>
      </c>
      <c r="AC22" s="37" t="s">
        <v>955</v>
      </c>
      <c r="AD22" s="32">
        <v>62.365777777777787</v>
      </c>
      <c r="AE22" s="32">
        <v>29.125</v>
      </c>
      <c r="AF22" s="37">
        <v>0.46700291470393301</v>
      </c>
      <c r="AG22" s="32">
        <v>0</v>
      </c>
      <c r="AH22" s="32">
        <v>0</v>
      </c>
      <c r="AI22" s="37" t="s">
        <v>955</v>
      </c>
      <c r="AJ22" s="32">
        <v>0.56633333333333336</v>
      </c>
      <c r="AK22" s="32">
        <v>0</v>
      </c>
      <c r="AL22" s="37">
        <v>0</v>
      </c>
      <c r="AM22" t="s">
        <v>239</v>
      </c>
      <c r="AN22" s="34">
        <v>8</v>
      </c>
      <c r="AX22"/>
      <c r="AY22"/>
    </row>
    <row r="23" spans="1:51" x14ac:dyDescent="0.25">
      <c r="A23" t="s">
        <v>852</v>
      </c>
      <c r="B23" t="s">
        <v>498</v>
      </c>
      <c r="C23" t="s">
        <v>693</v>
      </c>
      <c r="D23" t="s">
        <v>749</v>
      </c>
      <c r="E23" s="32">
        <v>34.277777777777779</v>
      </c>
      <c r="F23" s="32">
        <v>116.39666666666668</v>
      </c>
      <c r="G23" s="32">
        <v>4.6301111111111126</v>
      </c>
      <c r="H23" s="37">
        <v>3.9778726003990197E-2</v>
      </c>
      <c r="I23" s="32">
        <v>105.59644444444444</v>
      </c>
      <c r="J23" s="32">
        <v>8.8888888888888892E-2</v>
      </c>
      <c r="K23" s="37">
        <v>8.4177918448432611E-4</v>
      </c>
      <c r="L23" s="32">
        <v>28.335666666666668</v>
      </c>
      <c r="M23" s="32">
        <v>4.6301111111111126</v>
      </c>
      <c r="N23" s="37">
        <v>0.16340222962030582</v>
      </c>
      <c r="O23" s="32">
        <v>17.535444444444444</v>
      </c>
      <c r="P23" s="32">
        <v>8.8888888888888892E-2</v>
      </c>
      <c r="Q23" s="37">
        <v>5.0690981440764419E-3</v>
      </c>
      <c r="R23" s="32">
        <v>3.8590000000000013</v>
      </c>
      <c r="S23" s="32">
        <v>0</v>
      </c>
      <c r="T23" s="37">
        <v>0</v>
      </c>
      <c r="U23" s="32">
        <v>6.9412222222222226</v>
      </c>
      <c r="V23" s="32">
        <v>4.541222222222224</v>
      </c>
      <c r="W23" s="37">
        <v>0.65423956715916209</v>
      </c>
      <c r="X23" s="32">
        <v>11.441444444444445</v>
      </c>
      <c r="Y23" s="32">
        <v>0</v>
      </c>
      <c r="Z23" s="37">
        <v>0</v>
      </c>
      <c r="AA23" s="32">
        <v>0</v>
      </c>
      <c r="AB23" s="32">
        <v>0</v>
      </c>
      <c r="AC23" s="37" t="s">
        <v>955</v>
      </c>
      <c r="AD23" s="32">
        <v>64.919444444444451</v>
      </c>
      <c r="AE23" s="32">
        <v>0</v>
      </c>
      <c r="AF23" s="37">
        <v>0</v>
      </c>
      <c r="AG23" s="32">
        <v>0</v>
      </c>
      <c r="AH23" s="32">
        <v>0</v>
      </c>
      <c r="AI23" s="37" t="s">
        <v>955</v>
      </c>
      <c r="AJ23" s="32">
        <v>11.700111111111109</v>
      </c>
      <c r="AK23" s="32">
        <v>0</v>
      </c>
      <c r="AL23" s="37">
        <v>0</v>
      </c>
      <c r="AM23" t="s">
        <v>236</v>
      </c>
      <c r="AN23" s="34">
        <v>8</v>
      </c>
      <c r="AX23"/>
      <c r="AY23"/>
    </row>
    <row r="24" spans="1:51" x14ac:dyDescent="0.25">
      <c r="A24" t="s">
        <v>852</v>
      </c>
      <c r="B24" t="s">
        <v>502</v>
      </c>
      <c r="C24" t="s">
        <v>697</v>
      </c>
      <c r="D24" t="s">
        <v>813</v>
      </c>
      <c r="E24" s="32">
        <v>32.722222222222221</v>
      </c>
      <c r="F24" s="32">
        <v>125.7691111111111</v>
      </c>
      <c r="G24" s="32">
        <v>0</v>
      </c>
      <c r="H24" s="37">
        <v>0</v>
      </c>
      <c r="I24" s="32">
        <v>114.49433333333333</v>
      </c>
      <c r="J24" s="32">
        <v>0</v>
      </c>
      <c r="K24" s="37">
        <v>0</v>
      </c>
      <c r="L24" s="32">
        <v>23.434666666666665</v>
      </c>
      <c r="M24" s="32">
        <v>0</v>
      </c>
      <c r="N24" s="37">
        <v>0</v>
      </c>
      <c r="O24" s="32">
        <v>12.159888888888888</v>
      </c>
      <c r="P24" s="32">
        <v>0</v>
      </c>
      <c r="Q24" s="37">
        <v>0</v>
      </c>
      <c r="R24" s="32">
        <v>5.5858888888888867</v>
      </c>
      <c r="S24" s="32">
        <v>0</v>
      </c>
      <c r="T24" s="37">
        <v>0</v>
      </c>
      <c r="U24" s="32">
        <v>5.6888888888888891</v>
      </c>
      <c r="V24" s="32">
        <v>0</v>
      </c>
      <c r="W24" s="37">
        <v>0</v>
      </c>
      <c r="X24" s="32">
        <v>30.826777777777771</v>
      </c>
      <c r="Y24" s="32">
        <v>0</v>
      </c>
      <c r="Z24" s="37">
        <v>0</v>
      </c>
      <c r="AA24" s="32">
        <v>0</v>
      </c>
      <c r="AB24" s="32">
        <v>0</v>
      </c>
      <c r="AC24" s="37" t="s">
        <v>955</v>
      </c>
      <c r="AD24" s="32">
        <v>71.090777777777774</v>
      </c>
      <c r="AE24" s="32">
        <v>0</v>
      </c>
      <c r="AF24" s="37">
        <v>0</v>
      </c>
      <c r="AG24" s="32">
        <v>0</v>
      </c>
      <c r="AH24" s="32">
        <v>0</v>
      </c>
      <c r="AI24" s="37" t="s">
        <v>955</v>
      </c>
      <c r="AJ24" s="32">
        <v>0.41688888888888892</v>
      </c>
      <c r="AK24" s="32">
        <v>0</v>
      </c>
      <c r="AL24" s="37">
        <v>0</v>
      </c>
      <c r="AM24" t="s">
        <v>240</v>
      </c>
      <c r="AN24" s="34">
        <v>8</v>
      </c>
      <c r="AX24"/>
      <c r="AY24"/>
    </row>
    <row r="25" spans="1:51" x14ac:dyDescent="0.25">
      <c r="A25" t="s">
        <v>852</v>
      </c>
      <c r="B25" t="s">
        <v>499</v>
      </c>
      <c r="C25" t="s">
        <v>694</v>
      </c>
      <c r="D25" t="s">
        <v>797</v>
      </c>
      <c r="E25" s="32">
        <v>48.288888888888891</v>
      </c>
      <c r="F25" s="32">
        <v>155.77799999999999</v>
      </c>
      <c r="G25" s="32">
        <v>0</v>
      </c>
      <c r="H25" s="37">
        <v>0</v>
      </c>
      <c r="I25" s="32">
        <v>147.76933333333332</v>
      </c>
      <c r="J25" s="32">
        <v>0</v>
      </c>
      <c r="K25" s="37">
        <v>0</v>
      </c>
      <c r="L25" s="32">
        <v>26.958111111111098</v>
      </c>
      <c r="M25" s="32">
        <v>0</v>
      </c>
      <c r="N25" s="37">
        <v>0</v>
      </c>
      <c r="O25" s="32">
        <v>18.949444444444431</v>
      </c>
      <c r="P25" s="32">
        <v>0</v>
      </c>
      <c r="Q25" s="37">
        <v>0</v>
      </c>
      <c r="R25" s="32">
        <v>2.3197777777777779</v>
      </c>
      <c r="S25" s="32">
        <v>0</v>
      </c>
      <c r="T25" s="37">
        <v>0</v>
      </c>
      <c r="U25" s="32">
        <v>5.6888888888888891</v>
      </c>
      <c r="V25" s="32">
        <v>0</v>
      </c>
      <c r="W25" s="37">
        <v>0</v>
      </c>
      <c r="X25" s="32">
        <v>47.234000000000016</v>
      </c>
      <c r="Y25" s="32">
        <v>0</v>
      </c>
      <c r="Z25" s="37">
        <v>0</v>
      </c>
      <c r="AA25" s="32">
        <v>0</v>
      </c>
      <c r="AB25" s="32">
        <v>0</v>
      </c>
      <c r="AC25" s="37" t="s">
        <v>955</v>
      </c>
      <c r="AD25" s="32">
        <v>81.504888888888871</v>
      </c>
      <c r="AE25" s="32">
        <v>0</v>
      </c>
      <c r="AF25" s="37">
        <v>0</v>
      </c>
      <c r="AG25" s="32">
        <v>0</v>
      </c>
      <c r="AH25" s="32">
        <v>0</v>
      </c>
      <c r="AI25" s="37" t="s">
        <v>955</v>
      </c>
      <c r="AJ25" s="32">
        <v>8.1000000000000003E-2</v>
      </c>
      <c r="AK25" s="32">
        <v>0</v>
      </c>
      <c r="AL25" s="37">
        <v>0</v>
      </c>
      <c r="AM25" t="s">
        <v>237</v>
      </c>
      <c r="AN25" s="34">
        <v>8</v>
      </c>
      <c r="AX25"/>
      <c r="AY25"/>
    </row>
    <row r="26" spans="1:51" x14ac:dyDescent="0.25">
      <c r="A26" t="s">
        <v>852</v>
      </c>
      <c r="B26" t="s">
        <v>493</v>
      </c>
      <c r="C26" t="s">
        <v>690</v>
      </c>
      <c r="D26" t="s">
        <v>810</v>
      </c>
      <c r="E26" s="32">
        <v>42.411111111111111</v>
      </c>
      <c r="F26" s="32">
        <v>152.20155555555559</v>
      </c>
      <c r="G26" s="32">
        <v>0.48888888888888893</v>
      </c>
      <c r="H26" s="37">
        <v>3.2121149294721762E-3</v>
      </c>
      <c r="I26" s="32">
        <v>141.3126666666667</v>
      </c>
      <c r="J26" s="32">
        <v>0.44444444444444448</v>
      </c>
      <c r="K26" s="37">
        <v>3.145113986793666E-3</v>
      </c>
      <c r="L26" s="32">
        <v>33.947777777777773</v>
      </c>
      <c r="M26" s="32">
        <v>0.13333333333333333</v>
      </c>
      <c r="N26" s="37">
        <v>3.9276012175563776E-3</v>
      </c>
      <c r="O26" s="32">
        <v>23.058888888888887</v>
      </c>
      <c r="P26" s="32">
        <v>8.8888888888888892E-2</v>
      </c>
      <c r="Q26" s="37">
        <v>3.8548643569604399E-3</v>
      </c>
      <c r="R26" s="32">
        <v>5.2</v>
      </c>
      <c r="S26" s="32">
        <v>4.4444444444444446E-2</v>
      </c>
      <c r="T26" s="37">
        <v>8.5470085470085479E-3</v>
      </c>
      <c r="U26" s="32">
        <v>5.6888888888888891</v>
      </c>
      <c r="V26" s="32">
        <v>0</v>
      </c>
      <c r="W26" s="37">
        <v>0</v>
      </c>
      <c r="X26" s="32">
        <v>19.67433333333333</v>
      </c>
      <c r="Y26" s="32">
        <v>0</v>
      </c>
      <c r="Z26" s="37">
        <v>0</v>
      </c>
      <c r="AA26" s="32">
        <v>0</v>
      </c>
      <c r="AB26" s="32">
        <v>0</v>
      </c>
      <c r="AC26" s="37" t="s">
        <v>955</v>
      </c>
      <c r="AD26" s="32">
        <v>98.532444444444479</v>
      </c>
      <c r="AE26" s="32">
        <v>0.35555555555555557</v>
      </c>
      <c r="AF26" s="37">
        <v>3.6085124809425422E-3</v>
      </c>
      <c r="AG26" s="32">
        <v>0</v>
      </c>
      <c r="AH26" s="32">
        <v>0</v>
      </c>
      <c r="AI26" s="37" t="s">
        <v>955</v>
      </c>
      <c r="AJ26" s="32">
        <v>4.7000000000000007E-2</v>
      </c>
      <c r="AK26" s="32">
        <v>0</v>
      </c>
      <c r="AL26" s="37">
        <v>0</v>
      </c>
      <c r="AM26" t="s">
        <v>231</v>
      </c>
      <c r="AN26" s="34">
        <v>8</v>
      </c>
      <c r="AX26"/>
      <c r="AY26"/>
    </row>
    <row r="27" spans="1:51" x14ac:dyDescent="0.25">
      <c r="A27" t="s">
        <v>852</v>
      </c>
      <c r="B27" t="s">
        <v>455</v>
      </c>
      <c r="C27" t="s">
        <v>657</v>
      </c>
      <c r="D27" t="s">
        <v>793</v>
      </c>
      <c r="E27" s="32">
        <v>35.733333333333334</v>
      </c>
      <c r="F27" s="32">
        <v>148.71077777777779</v>
      </c>
      <c r="G27" s="32">
        <v>18.027777777777779</v>
      </c>
      <c r="H27" s="37">
        <v>0.12122710974396983</v>
      </c>
      <c r="I27" s="32">
        <v>137.69133333333335</v>
      </c>
      <c r="J27" s="32">
        <v>18.027777777777779</v>
      </c>
      <c r="K27" s="37">
        <v>0.13092892153302635</v>
      </c>
      <c r="L27" s="32">
        <v>17.744666666666664</v>
      </c>
      <c r="M27" s="32">
        <v>0</v>
      </c>
      <c r="N27" s="37">
        <v>0</v>
      </c>
      <c r="O27" s="32">
        <v>9.0902222222222218</v>
      </c>
      <c r="P27" s="32">
        <v>0</v>
      </c>
      <c r="Q27" s="37">
        <v>0</v>
      </c>
      <c r="R27" s="32">
        <v>4.4082222222222214</v>
      </c>
      <c r="S27" s="32">
        <v>0</v>
      </c>
      <c r="T27" s="37">
        <v>0</v>
      </c>
      <c r="U27" s="32">
        <v>4.2462222222222215</v>
      </c>
      <c r="V27" s="32">
        <v>0</v>
      </c>
      <c r="W27" s="37">
        <v>0</v>
      </c>
      <c r="X27" s="32">
        <v>27.816777777777784</v>
      </c>
      <c r="Y27" s="32">
        <v>3.2250000000000001</v>
      </c>
      <c r="Z27" s="37">
        <v>0.1159372241373112</v>
      </c>
      <c r="AA27" s="32">
        <v>2.3649999999999998</v>
      </c>
      <c r="AB27" s="32">
        <v>0</v>
      </c>
      <c r="AC27" s="37">
        <v>0</v>
      </c>
      <c r="AD27" s="32">
        <v>77.928444444444438</v>
      </c>
      <c r="AE27" s="32">
        <v>14.802777777777777</v>
      </c>
      <c r="AF27" s="37">
        <v>0.18995346158013907</v>
      </c>
      <c r="AG27" s="32">
        <v>0</v>
      </c>
      <c r="AH27" s="32">
        <v>0</v>
      </c>
      <c r="AI27" s="37" t="s">
        <v>955</v>
      </c>
      <c r="AJ27" s="32">
        <v>22.855888888888892</v>
      </c>
      <c r="AK27" s="32">
        <v>0</v>
      </c>
      <c r="AL27" s="37">
        <v>0</v>
      </c>
      <c r="AM27" t="s">
        <v>193</v>
      </c>
      <c r="AN27" s="34">
        <v>8</v>
      </c>
      <c r="AX27"/>
      <c r="AY27"/>
    </row>
    <row r="28" spans="1:51" x14ac:dyDescent="0.25">
      <c r="A28" t="s">
        <v>852</v>
      </c>
      <c r="B28" t="s">
        <v>465</v>
      </c>
      <c r="C28" t="s">
        <v>672</v>
      </c>
      <c r="D28" t="s">
        <v>794</v>
      </c>
      <c r="E28" s="32">
        <v>31.266666666666666</v>
      </c>
      <c r="F28" s="32">
        <v>122.00277777777778</v>
      </c>
      <c r="G28" s="32">
        <v>0</v>
      </c>
      <c r="H28" s="37">
        <v>0</v>
      </c>
      <c r="I28" s="32">
        <v>111.37222222222223</v>
      </c>
      <c r="J28" s="32">
        <v>0</v>
      </c>
      <c r="K28" s="37">
        <v>0</v>
      </c>
      <c r="L28" s="32">
        <v>35.866666666666667</v>
      </c>
      <c r="M28" s="32">
        <v>0</v>
      </c>
      <c r="N28" s="37">
        <v>0</v>
      </c>
      <c r="O28" s="32">
        <v>26.175000000000001</v>
      </c>
      <c r="P28" s="32">
        <v>0</v>
      </c>
      <c r="Q28" s="37">
        <v>0</v>
      </c>
      <c r="R28" s="32">
        <v>4.9416666666666664</v>
      </c>
      <c r="S28" s="32">
        <v>0</v>
      </c>
      <c r="T28" s="37">
        <v>0</v>
      </c>
      <c r="U28" s="32">
        <v>4.75</v>
      </c>
      <c r="V28" s="32">
        <v>0</v>
      </c>
      <c r="W28" s="37">
        <v>0</v>
      </c>
      <c r="X28" s="32">
        <v>8.1666666666666661</v>
      </c>
      <c r="Y28" s="32">
        <v>0</v>
      </c>
      <c r="Z28" s="37">
        <v>0</v>
      </c>
      <c r="AA28" s="32">
        <v>0.93888888888888888</v>
      </c>
      <c r="AB28" s="32">
        <v>0</v>
      </c>
      <c r="AC28" s="37">
        <v>0</v>
      </c>
      <c r="AD28" s="32">
        <v>71.811111111111117</v>
      </c>
      <c r="AE28" s="32">
        <v>0</v>
      </c>
      <c r="AF28" s="37">
        <v>0</v>
      </c>
      <c r="AG28" s="32">
        <v>7.2222222222222215E-2</v>
      </c>
      <c r="AH28" s="32">
        <v>0</v>
      </c>
      <c r="AI28" s="37">
        <v>0</v>
      </c>
      <c r="AJ28" s="32">
        <v>5.1472222222222221</v>
      </c>
      <c r="AK28" s="32">
        <v>0</v>
      </c>
      <c r="AL28" s="37">
        <v>0</v>
      </c>
      <c r="AM28" t="s">
        <v>203</v>
      </c>
      <c r="AN28" s="34">
        <v>8</v>
      </c>
      <c r="AX28"/>
      <c r="AY28"/>
    </row>
    <row r="29" spans="1:51" x14ac:dyDescent="0.25">
      <c r="A29" t="s">
        <v>852</v>
      </c>
      <c r="B29" t="s">
        <v>449</v>
      </c>
      <c r="C29" t="s">
        <v>661</v>
      </c>
      <c r="D29" t="s">
        <v>770</v>
      </c>
      <c r="E29" s="32">
        <v>29.433333333333334</v>
      </c>
      <c r="F29" s="32">
        <v>179.45066666666671</v>
      </c>
      <c r="G29" s="32">
        <v>29.791333333333331</v>
      </c>
      <c r="H29" s="37">
        <v>0.16601405771688407</v>
      </c>
      <c r="I29" s="32">
        <v>165.8126666666667</v>
      </c>
      <c r="J29" s="32">
        <v>29.791333333333331</v>
      </c>
      <c r="K29" s="37">
        <v>0.17966862201922645</v>
      </c>
      <c r="L29" s="32">
        <v>36.057111111111105</v>
      </c>
      <c r="M29" s="32">
        <v>0</v>
      </c>
      <c r="N29" s="37">
        <v>0</v>
      </c>
      <c r="O29" s="32">
        <v>22.419111111111107</v>
      </c>
      <c r="P29" s="32">
        <v>0</v>
      </c>
      <c r="Q29" s="37">
        <v>0</v>
      </c>
      <c r="R29" s="32">
        <v>9.7102222222222228</v>
      </c>
      <c r="S29" s="32">
        <v>0</v>
      </c>
      <c r="T29" s="37">
        <v>0</v>
      </c>
      <c r="U29" s="32">
        <v>3.9277777777777776</v>
      </c>
      <c r="V29" s="32">
        <v>0</v>
      </c>
      <c r="W29" s="37">
        <v>0</v>
      </c>
      <c r="X29" s="32">
        <v>17.157444444444444</v>
      </c>
      <c r="Y29" s="32">
        <v>0.84166666666666667</v>
      </c>
      <c r="Z29" s="37">
        <v>4.9055479642785449E-2</v>
      </c>
      <c r="AA29" s="32">
        <v>0</v>
      </c>
      <c r="AB29" s="32">
        <v>0</v>
      </c>
      <c r="AC29" s="37" t="s">
        <v>955</v>
      </c>
      <c r="AD29" s="32">
        <v>99.469777777777807</v>
      </c>
      <c r="AE29" s="32">
        <v>20.094222222222221</v>
      </c>
      <c r="AF29" s="37">
        <v>0.20201334185257827</v>
      </c>
      <c r="AG29" s="32">
        <v>0</v>
      </c>
      <c r="AH29" s="32">
        <v>0</v>
      </c>
      <c r="AI29" s="37" t="s">
        <v>955</v>
      </c>
      <c r="AJ29" s="32">
        <v>26.766333333333325</v>
      </c>
      <c r="AK29" s="32">
        <v>8.8554444444444442</v>
      </c>
      <c r="AL29" s="37">
        <v>0.33084264229110377</v>
      </c>
      <c r="AM29" t="s">
        <v>187</v>
      </c>
      <c r="AN29" s="34">
        <v>8</v>
      </c>
      <c r="AX29"/>
      <c r="AY29"/>
    </row>
    <row r="30" spans="1:51" x14ac:dyDescent="0.25">
      <c r="A30" t="s">
        <v>852</v>
      </c>
      <c r="B30" t="s">
        <v>496</v>
      </c>
      <c r="C30" t="s">
        <v>691</v>
      </c>
      <c r="D30" t="s">
        <v>811</v>
      </c>
      <c r="E30" s="32">
        <v>54.466666666666669</v>
      </c>
      <c r="F30" s="32">
        <v>226.66299999999998</v>
      </c>
      <c r="G30" s="32">
        <v>20.744444444444444</v>
      </c>
      <c r="H30" s="37">
        <v>9.1521088331330852E-2</v>
      </c>
      <c r="I30" s="32">
        <v>212.56022222222219</v>
      </c>
      <c r="J30" s="32">
        <v>20.744444444444444</v>
      </c>
      <c r="K30" s="37">
        <v>9.7593257231153321E-2</v>
      </c>
      <c r="L30" s="32">
        <v>37.915777777777777</v>
      </c>
      <c r="M30" s="32">
        <v>0</v>
      </c>
      <c r="N30" s="37">
        <v>0</v>
      </c>
      <c r="O30" s="32">
        <v>24.082444444444445</v>
      </c>
      <c r="P30" s="32">
        <v>0</v>
      </c>
      <c r="Q30" s="37">
        <v>0</v>
      </c>
      <c r="R30" s="32">
        <v>13.833333333333334</v>
      </c>
      <c r="S30" s="32">
        <v>0</v>
      </c>
      <c r="T30" s="37">
        <v>0</v>
      </c>
      <c r="U30" s="32">
        <v>0</v>
      </c>
      <c r="V30" s="32">
        <v>0</v>
      </c>
      <c r="W30" s="37" t="s">
        <v>955</v>
      </c>
      <c r="X30" s="32">
        <v>28.461111111111112</v>
      </c>
      <c r="Y30" s="32">
        <v>0</v>
      </c>
      <c r="Z30" s="37">
        <v>0</v>
      </c>
      <c r="AA30" s="32">
        <v>0.26944444444444443</v>
      </c>
      <c r="AB30" s="32">
        <v>0</v>
      </c>
      <c r="AC30" s="37">
        <v>0</v>
      </c>
      <c r="AD30" s="32">
        <v>147.71944444444443</v>
      </c>
      <c r="AE30" s="32">
        <v>20.744444444444444</v>
      </c>
      <c r="AF30" s="37">
        <v>0.14043137328644767</v>
      </c>
      <c r="AG30" s="32">
        <v>0</v>
      </c>
      <c r="AH30" s="32">
        <v>0</v>
      </c>
      <c r="AI30" s="37" t="s">
        <v>955</v>
      </c>
      <c r="AJ30" s="32">
        <v>12.297222222222222</v>
      </c>
      <c r="AK30" s="32">
        <v>0</v>
      </c>
      <c r="AL30" s="37">
        <v>0</v>
      </c>
      <c r="AM30" t="s">
        <v>234</v>
      </c>
      <c r="AN30" s="34">
        <v>8</v>
      </c>
      <c r="AX30"/>
      <c r="AY30"/>
    </row>
    <row r="31" spans="1:51" x14ac:dyDescent="0.25">
      <c r="A31" t="s">
        <v>852</v>
      </c>
      <c r="B31" t="s">
        <v>467</v>
      </c>
      <c r="C31" t="s">
        <v>674</v>
      </c>
      <c r="D31" t="s">
        <v>730</v>
      </c>
      <c r="E31" s="32">
        <v>79.266666666666666</v>
      </c>
      <c r="F31" s="32">
        <v>340.26566666666673</v>
      </c>
      <c r="G31" s="32">
        <v>87.358777777777789</v>
      </c>
      <c r="H31" s="37">
        <v>0.25673697447517313</v>
      </c>
      <c r="I31" s="32">
        <v>309.12577777777784</v>
      </c>
      <c r="J31" s="32">
        <v>87.358777777777789</v>
      </c>
      <c r="K31" s="37">
        <v>0.28259945969493899</v>
      </c>
      <c r="L31" s="32">
        <v>59.782000000000004</v>
      </c>
      <c r="M31" s="32">
        <v>3.9694444444444446</v>
      </c>
      <c r="N31" s="37">
        <v>6.6398655857021247E-2</v>
      </c>
      <c r="O31" s="32">
        <v>28.64211111111111</v>
      </c>
      <c r="P31" s="32">
        <v>3.9694444444444446</v>
      </c>
      <c r="Q31" s="37">
        <v>0.1385877049720885</v>
      </c>
      <c r="R31" s="32">
        <v>25.71766666666667</v>
      </c>
      <c r="S31" s="32">
        <v>0</v>
      </c>
      <c r="T31" s="37">
        <v>0</v>
      </c>
      <c r="U31" s="32">
        <v>5.4222222222222225</v>
      </c>
      <c r="V31" s="32">
        <v>0</v>
      </c>
      <c r="W31" s="37">
        <v>0</v>
      </c>
      <c r="X31" s="32">
        <v>34.645000000000003</v>
      </c>
      <c r="Y31" s="32">
        <v>20.941666666666666</v>
      </c>
      <c r="Z31" s="37">
        <v>0.60446432866695521</v>
      </c>
      <c r="AA31" s="32">
        <v>0</v>
      </c>
      <c r="AB31" s="32">
        <v>0</v>
      </c>
      <c r="AC31" s="37" t="s">
        <v>955</v>
      </c>
      <c r="AD31" s="32">
        <v>222.01966666666672</v>
      </c>
      <c r="AE31" s="32">
        <v>56.856000000000002</v>
      </c>
      <c r="AF31" s="37">
        <v>0.25608542186202721</v>
      </c>
      <c r="AG31" s="32">
        <v>0.55377777777777781</v>
      </c>
      <c r="AH31" s="32">
        <v>0.46666666666666667</v>
      </c>
      <c r="AI31" s="37">
        <v>0.84269662921348309</v>
      </c>
      <c r="AJ31" s="32">
        <v>23.265222222222221</v>
      </c>
      <c r="AK31" s="32">
        <v>5.125</v>
      </c>
      <c r="AL31" s="37">
        <v>0.22028588212257688</v>
      </c>
      <c r="AM31" t="s">
        <v>205</v>
      </c>
      <c r="AN31" s="34">
        <v>8</v>
      </c>
      <c r="AX31"/>
      <c r="AY31"/>
    </row>
    <row r="32" spans="1:51" x14ac:dyDescent="0.25">
      <c r="A32" t="s">
        <v>852</v>
      </c>
      <c r="B32" t="s">
        <v>456</v>
      </c>
      <c r="C32" t="s">
        <v>578</v>
      </c>
      <c r="D32" t="s">
        <v>794</v>
      </c>
      <c r="E32" s="32">
        <v>74.955555555555549</v>
      </c>
      <c r="F32" s="32">
        <v>374.20555555555558</v>
      </c>
      <c r="G32" s="32">
        <v>20.558333333333334</v>
      </c>
      <c r="H32" s="37">
        <v>5.4938610686342919E-2</v>
      </c>
      <c r="I32" s="32">
        <v>350.92222222222222</v>
      </c>
      <c r="J32" s="32">
        <v>20.558333333333334</v>
      </c>
      <c r="K32" s="37">
        <v>5.8583731754424849E-2</v>
      </c>
      <c r="L32" s="32">
        <v>66.633333333333326</v>
      </c>
      <c r="M32" s="32">
        <v>0.17777777777777778</v>
      </c>
      <c r="N32" s="37">
        <v>2.6680006670001671E-3</v>
      </c>
      <c r="O32" s="32">
        <v>43.35</v>
      </c>
      <c r="P32" s="32">
        <v>0.17777777777777778</v>
      </c>
      <c r="Q32" s="37">
        <v>4.1009867999487375E-3</v>
      </c>
      <c r="R32" s="32">
        <v>18.038888888888888</v>
      </c>
      <c r="S32" s="32">
        <v>0</v>
      </c>
      <c r="T32" s="37">
        <v>0</v>
      </c>
      <c r="U32" s="32">
        <v>5.2444444444444445</v>
      </c>
      <c r="V32" s="32">
        <v>0</v>
      </c>
      <c r="W32" s="37">
        <v>0</v>
      </c>
      <c r="X32" s="32">
        <v>39.197222222222223</v>
      </c>
      <c r="Y32" s="32">
        <v>1.1666666666666667</v>
      </c>
      <c r="Z32" s="37">
        <v>2.976401388987315E-2</v>
      </c>
      <c r="AA32" s="32">
        <v>0</v>
      </c>
      <c r="AB32" s="32">
        <v>0</v>
      </c>
      <c r="AC32" s="37" t="s">
        <v>955</v>
      </c>
      <c r="AD32" s="32">
        <v>248.76111111111112</v>
      </c>
      <c r="AE32" s="32">
        <v>19.213888888888889</v>
      </c>
      <c r="AF32" s="37">
        <v>7.723831431315184E-2</v>
      </c>
      <c r="AG32" s="32">
        <v>0</v>
      </c>
      <c r="AH32" s="32">
        <v>0</v>
      </c>
      <c r="AI32" s="37" t="s">
        <v>955</v>
      </c>
      <c r="AJ32" s="32">
        <v>19.613888888888887</v>
      </c>
      <c r="AK32" s="32">
        <v>0</v>
      </c>
      <c r="AL32" s="37">
        <v>0</v>
      </c>
      <c r="AM32" t="s">
        <v>194</v>
      </c>
      <c r="AN32" s="34">
        <v>8</v>
      </c>
      <c r="AX32"/>
      <c r="AY32"/>
    </row>
    <row r="33" spans="1:51" x14ac:dyDescent="0.25">
      <c r="A33" t="s">
        <v>852</v>
      </c>
      <c r="B33" t="s">
        <v>457</v>
      </c>
      <c r="C33" t="s">
        <v>666</v>
      </c>
      <c r="D33" t="s">
        <v>789</v>
      </c>
      <c r="E33" s="32">
        <v>43.06666666666667</v>
      </c>
      <c r="F33" s="32">
        <v>189.54444444444445</v>
      </c>
      <c r="G33" s="32">
        <v>54.947222222222223</v>
      </c>
      <c r="H33" s="37">
        <v>0.28989096664517261</v>
      </c>
      <c r="I33" s="32">
        <v>172.69166666666666</v>
      </c>
      <c r="J33" s="32">
        <v>54.947222222222223</v>
      </c>
      <c r="K33" s="37">
        <v>0.3181810870369477</v>
      </c>
      <c r="L33" s="32">
        <v>37.163888888888891</v>
      </c>
      <c r="M33" s="32">
        <v>0.51111111111111107</v>
      </c>
      <c r="N33" s="37">
        <v>1.375289633006951E-2</v>
      </c>
      <c r="O33" s="32">
        <v>20.31111111111111</v>
      </c>
      <c r="P33" s="32">
        <v>0.51111111111111107</v>
      </c>
      <c r="Q33" s="37">
        <v>2.5164113785557985E-2</v>
      </c>
      <c r="R33" s="32">
        <v>11.341666666666667</v>
      </c>
      <c r="S33" s="32">
        <v>0</v>
      </c>
      <c r="T33" s="37">
        <v>0</v>
      </c>
      <c r="U33" s="32">
        <v>5.5111111111111111</v>
      </c>
      <c r="V33" s="32">
        <v>0</v>
      </c>
      <c r="W33" s="37">
        <v>0</v>
      </c>
      <c r="X33" s="32">
        <v>33.527777777777779</v>
      </c>
      <c r="Y33" s="32">
        <v>28.574999999999999</v>
      </c>
      <c r="Z33" s="37">
        <v>0.852278376139188</v>
      </c>
      <c r="AA33" s="32">
        <v>0</v>
      </c>
      <c r="AB33" s="32">
        <v>0</v>
      </c>
      <c r="AC33" s="37" t="s">
        <v>955</v>
      </c>
      <c r="AD33" s="32">
        <v>110.10833333333333</v>
      </c>
      <c r="AE33" s="32">
        <v>25.861111111111111</v>
      </c>
      <c r="AF33" s="37">
        <v>0.23486969903377986</v>
      </c>
      <c r="AG33" s="32">
        <v>0</v>
      </c>
      <c r="AH33" s="32">
        <v>0</v>
      </c>
      <c r="AI33" s="37" t="s">
        <v>955</v>
      </c>
      <c r="AJ33" s="32">
        <v>8.7444444444444436</v>
      </c>
      <c r="AK33" s="32">
        <v>0</v>
      </c>
      <c r="AL33" s="37">
        <v>0</v>
      </c>
      <c r="AM33" t="s">
        <v>195</v>
      </c>
      <c r="AN33" s="34">
        <v>8</v>
      </c>
      <c r="AX33"/>
      <c r="AY33"/>
    </row>
    <row r="34" spans="1:51" x14ac:dyDescent="0.25">
      <c r="A34" t="s">
        <v>852</v>
      </c>
      <c r="B34" t="s">
        <v>490</v>
      </c>
      <c r="C34" t="s">
        <v>688</v>
      </c>
      <c r="D34" t="s">
        <v>810</v>
      </c>
      <c r="E34" s="32">
        <v>80.566666666666663</v>
      </c>
      <c r="F34" s="32">
        <v>340.99455555555551</v>
      </c>
      <c r="G34" s="32">
        <v>111.40566666666669</v>
      </c>
      <c r="H34" s="37">
        <v>0.32670805105718548</v>
      </c>
      <c r="I34" s="32">
        <v>320.70011111111108</v>
      </c>
      <c r="J34" s="32">
        <v>111.17788888888892</v>
      </c>
      <c r="K34" s="37">
        <v>0.34667243645066831</v>
      </c>
      <c r="L34" s="32">
        <v>54.466111111111111</v>
      </c>
      <c r="M34" s="32">
        <v>6.1716666666666669</v>
      </c>
      <c r="N34" s="37">
        <v>0.11331204928650844</v>
      </c>
      <c r="O34" s="32">
        <v>34.171666666666667</v>
      </c>
      <c r="P34" s="32">
        <v>5.943888888888889</v>
      </c>
      <c r="Q34" s="37">
        <v>0.17394202474434636</v>
      </c>
      <c r="R34" s="32">
        <v>15.338888888888889</v>
      </c>
      <c r="S34" s="32">
        <v>0.22777777777777777</v>
      </c>
      <c r="T34" s="37">
        <v>1.4849692140528795E-2</v>
      </c>
      <c r="U34" s="32">
        <v>4.9555555555555557</v>
      </c>
      <c r="V34" s="32">
        <v>0</v>
      </c>
      <c r="W34" s="37">
        <v>0</v>
      </c>
      <c r="X34" s="32">
        <v>48.177777777777777</v>
      </c>
      <c r="Y34" s="32">
        <v>2.786111111111111</v>
      </c>
      <c r="Z34" s="37">
        <v>5.7829797047970477E-2</v>
      </c>
      <c r="AA34" s="32">
        <v>0</v>
      </c>
      <c r="AB34" s="32">
        <v>0</v>
      </c>
      <c r="AC34" s="37" t="s">
        <v>955</v>
      </c>
      <c r="AD34" s="32">
        <v>231.90899999999996</v>
      </c>
      <c r="AE34" s="32">
        <v>101.20900000000002</v>
      </c>
      <c r="AF34" s="37">
        <v>0.43641687041037663</v>
      </c>
      <c r="AG34" s="32">
        <v>0</v>
      </c>
      <c r="AH34" s="32">
        <v>0</v>
      </c>
      <c r="AI34" s="37" t="s">
        <v>955</v>
      </c>
      <c r="AJ34" s="32">
        <v>6.4416666666666664</v>
      </c>
      <c r="AK34" s="32">
        <v>1.2388888888888889</v>
      </c>
      <c r="AL34" s="37">
        <v>0.19232427770590774</v>
      </c>
      <c r="AM34" t="s">
        <v>228</v>
      </c>
      <c r="AN34" s="34">
        <v>8</v>
      </c>
      <c r="AX34"/>
      <c r="AY34"/>
    </row>
    <row r="35" spans="1:51" x14ac:dyDescent="0.25">
      <c r="A35" t="s">
        <v>852</v>
      </c>
      <c r="B35" t="s">
        <v>464</v>
      </c>
      <c r="C35" t="s">
        <v>671</v>
      </c>
      <c r="D35" t="s">
        <v>799</v>
      </c>
      <c r="E35" s="32">
        <v>42</v>
      </c>
      <c r="F35" s="32">
        <v>185.40888888888884</v>
      </c>
      <c r="G35" s="32">
        <v>66.453111111111113</v>
      </c>
      <c r="H35" s="37">
        <v>0.35841383608600819</v>
      </c>
      <c r="I35" s="32">
        <v>180.78666666666663</v>
      </c>
      <c r="J35" s="32">
        <v>66.453111111111113</v>
      </c>
      <c r="K35" s="37">
        <v>0.36757750079897739</v>
      </c>
      <c r="L35" s="32">
        <v>22.727666666666671</v>
      </c>
      <c r="M35" s="32">
        <v>2.9333333333333331</v>
      </c>
      <c r="N35" s="37">
        <v>0.12906442954988775</v>
      </c>
      <c r="O35" s="32">
        <v>18.105444444444448</v>
      </c>
      <c r="P35" s="32">
        <v>2.9333333333333331</v>
      </c>
      <c r="Q35" s="37">
        <v>0.16201388164394992</v>
      </c>
      <c r="R35" s="32">
        <v>0</v>
      </c>
      <c r="S35" s="32">
        <v>0</v>
      </c>
      <c r="T35" s="37" t="s">
        <v>955</v>
      </c>
      <c r="U35" s="32">
        <v>4.6222222222222218</v>
      </c>
      <c r="V35" s="32">
        <v>0</v>
      </c>
      <c r="W35" s="37">
        <v>0</v>
      </c>
      <c r="X35" s="32">
        <v>20.977333333333331</v>
      </c>
      <c r="Y35" s="32">
        <v>12.78888888888889</v>
      </c>
      <c r="Z35" s="37">
        <v>0.60965274688023063</v>
      </c>
      <c r="AA35" s="32">
        <v>0</v>
      </c>
      <c r="AB35" s="32">
        <v>0</v>
      </c>
      <c r="AC35" s="37" t="s">
        <v>955</v>
      </c>
      <c r="AD35" s="32">
        <v>133.54211111111107</v>
      </c>
      <c r="AE35" s="32">
        <v>46.825333333333333</v>
      </c>
      <c r="AF35" s="37">
        <v>0.35064095470509105</v>
      </c>
      <c r="AG35" s="32">
        <v>0</v>
      </c>
      <c r="AH35" s="32">
        <v>0</v>
      </c>
      <c r="AI35" s="37" t="s">
        <v>955</v>
      </c>
      <c r="AJ35" s="32">
        <v>8.1617777777777789</v>
      </c>
      <c r="AK35" s="32">
        <v>3.9055555555555554</v>
      </c>
      <c r="AL35" s="37">
        <v>0.47851775212372022</v>
      </c>
      <c r="AM35" t="s">
        <v>202</v>
      </c>
      <c r="AN35" s="34">
        <v>8</v>
      </c>
      <c r="AX35"/>
      <c r="AY35"/>
    </row>
    <row r="36" spans="1:51" x14ac:dyDescent="0.25">
      <c r="A36" t="s">
        <v>852</v>
      </c>
      <c r="B36" t="s">
        <v>452</v>
      </c>
      <c r="C36" t="s">
        <v>664</v>
      </c>
      <c r="D36" t="s">
        <v>792</v>
      </c>
      <c r="E36" s="32">
        <v>44.977777777777774</v>
      </c>
      <c r="F36" s="32">
        <v>207.31944444444446</v>
      </c>
      <c r="G36" s="32">
        <v>13.213888888888889</v>
      </c>
      <c r="H36" s="37">
        <v>6.3736852683057538E-2</v>
      </c>
      <c r="I36" s="32">
        <v>182.3</v>
      </c>
      <c r="J36" s="32">
        <v>13.213888888888889</v>
      </c>
      <c r="K36" s="37">
        <v>7.2484305479368558E-2</v>
      </c>
      <c r="L36" s="32">
        <v>43.697222222222223</v>
      </c>
      <c r="M36" s="32">
        <v>0</v>
      </c>
      <c r="N36" s="37">
        <v>0</v>
      </c>
      <c r="O36" s="32">
        <v>23.81111111111111</v>
      </c>
      <c r="P36" s="32">
        <v>0</v>
      </c>
      <c r="Q36" s="37">
        <v>0</v>
      </c>
      <c r="R36" s="32">
        <v>14.197222222222223</v>
      </c>
      <c r="S36" s="32">
        <v>0</v>
      </c>
      <c r="T36" s="37">
        <v>0</v>
      </c>
      <c r="U36" s="32">
        <v>5.6888888888888891</v>
      </c>
      <c r="V36" s="32">
        <v>0</v>
      </c>
      <c r="W36" s="37">
        <v>0</v>
      </c>
      <c r="X36" s="32">
        <v>26.425000000000001</v>
      </c>
      <c r="Y36" s="32">
        <v>0</v>
      </c>
      <c r="Z36" s="37">
        <v>0</v>
      </c>
      <c r="AA36" s="32">
        <v>5.1333333333333337</v>
      </c>
      <c r="AB36" s="32">
        <v>0</v>
      </c>
      <c r="AC36" s="37">
        <v>0</v>
      </c>
      <c r="AD36" s="32">
        <v>132.0638888888889</v>
      </c>
      <c r="AE36" s="32">
        <v>13.213888888888889</v>
      </c>
      <c r="AF36" s="37">
        <v>0.10005679069473949</v>
      </c>
      <c r="AG36" s="32">
        <v>0</v>
      </c>
      <c r="AH36" s="32">
        <v>0</v>
      </c>
      <c r="AI36" s="37" t="s">
        <v>955</v>
      </c>
      <c r="AJ36" s="32">
        <v>0</v>
      </c>
      <c r="AK36" s="32">
        <v>0</v>
      </c>
      <c r="AL36" s="37" t="s">
        <v>955</v>
      </c>
      <c r="AM36" t="s">
        <v>190</v>
      </c>
      <c r="AN36" s="34">
        <v>8</v>
      </c>
      <c r="AX36"/>
      <c r="AY36"/>
    </row>
    <row r="37" spans="1:51" x14ac:dyDescent="0.25">
      <c r="A37" t="s">
        <v>852</v>
      </c>
      <c r="B37" t="s">
        <v>481</v>
      </c>
      <c r="C37" t="s">
        <v>684</v>
      </c>
      <c r="D37" t="s">
        <v>806</v>
      </c>
      <c r="E37" s="32">
        <v>35.133333333333333</v>
      </c>
      <c r="F37" s="32">
        <v>167.13111111111112</v>
      </c>
      <c r="G37" s="32">
        <v>17.011222222222219</v>
      </c>
      <c r="H37" s="37">
        <v>0.10178369610020074</v>
      </c>
      <c r="I37" s="32">
        <v>158.78300000000002</v>
      </c>
      <c r="J37" s="32">
        <v>14.355666666666664</v>
      </c>
      <c r="K37" s="37">
        <v>9.041060231049082E-2</v>
      </c>
      <c r="L37" s="32">
        <v>34.12188888888889</v>
      </c>
      <c r="M37" s="32">
        <v>6.3381111111111101</v>
      </c>
      <c r="N37" s="37">
        <v>0.18574912812564104</v>
      </c>
      <c r="O37" s="32">
        <v>25.773777777777777</v>
      </c>
      <c r="P37" s="32">
        <v>3.6825555555555551</v>
      </c>
      <c r="Q37" s="37">
        <v>0.14287992964425514</v>
      </c>
      <c r="R37" s="32">
        <v>0</v>
      </c>
      <c r="S37" s="32">
        <v>0</v>
      </c>
      <c r="T37" s="37" t="s">
        <v>955</v>
      </c>
      <c r="U37" s="32">
        <v>8.348111111111109</v>
      </c>
      <c r="V37" s="32">
        <v>2.655555555555555</v>
      </c>
      <c r="W37" s="37">
        <v>0.31810256478511439</v>
      </c>
      <c r="X37" s="32">
        <v>39.923444444444435</v>
      </c>
      <c r="Y37" s="32">
        <v>10.673111111111108</v>
      </c>
      <c r="Z37" s="37">
        <v>0.26733943575342806</v>
      </c>
      <c r="AA37" s="32">
        <v>0</v>
      </c>
      <c r="AB37" s="32">
        <v>0</v>
      </c>
      <c r="AC37" s="37" t="s">
        <v>955</v>
      </c>
      <c r="AD37" s="32">
        <v>93.085777777777793</v>
      </c>
      <c r="AE37" s="32">
        <v>0</v>
      </c>
      <c r="AF37" s="37">
        <v>0</v>
      </c>
      <c r="AG37" s="32">
        <v>0</v>
      </c>
      <c r="AH37" s="32">
        <v>0</v>
      </c>
      <c r="AI37" s="37" t="s">
        <v>955</v>
      </c>
      <c r="AJ37" s="32">
        <v>0</v>
      </c>
      <c r="AK37" s="32">
        <v>0</v>
      </c>
      <c r="AL37" s="37" t="s">
        <v>955</v>
      </c>
      <c r="AM37" t="s">
        <v>219</v>
      </c>
      <c r="AN37" s="34">
        <v>8</v>
      </c>
      <c r="AX37"/>
      <c r="AY37"/>
    </row>
    <row r="38" spans="1:51" x14ac:dyDescent="0.25">
      <c r="A38" t="s">
        <v>852</v>
      </c>
      <c r="B38" t="s">
        <v>507</v>
      </c>
      <c r="C38" t="s">
        <v>679</v>
      </c>
      <c r="D38" t="s">
        <v>792</v>
      </c>
      <c r="E38" s="32">
        <v>116.05555555555556</v>
      </c>
      <c r="F38" s="32">
        <v>542.77955555555548</v>
      </c>
      <c r="G38" s="32">
        <v>0</v>
      </c>
      <c r="H38" s="37">
        <v>0</v>
      </c>
      <c r="I38" s="32">
        <v>526.43155555555552</v>
      </c>
      <c r="J38" s="32">
        <v>0</v>
      </c>
      <c r="K38" s="37">
        <v>0</v>
      </c>
      <c r="L38" s="32">
        <v>71.845777777777769</v>
      </c>
      <c r="M38" s="32">
        <v>0</v>
      </c>
      <c r="N38" s="37">
        <v>0</v>
      </c>
      <c r="O38" s="32">
        <v>55.497777777777777</v>
      </c>
      <c r="P38" s="32">
        <v>0</v>
      </c>
      <c r="Q38" s="37">
        <v>0</v>
      </c>
      <c r="R38" s="32">
        <v>10.659111111111113</v>
      </c>
      <c r="S38" s="32">
        <v>0</v>
      </c>
      <c r="T38" s="37">
        <v>0</v>
      </c>
      <c r="U38" s="32">
        <v>5.6888888888888891</v>
      </c>
      <c r="V38" s="32">
        <v>0</v>
      </c>
      <c r="W38" s="37">
        <v>0</v>
      </c>
      <c r="X38" s="32">
        <v>96.498777777777775</v>
      </c>
      <c r="Y38" s="32">
        <v>0</v>
      </c>
      <c r="Z38" s="37">
        <v>0</v>
      </c>
      <c r="AA38" s="32">
        <v>0</v>
      </c>
      <c r="AB38" s="32">
        <v>0</v>
      </c>
      <c r="AC38" s="37" t="s">
        <v>955</v>
      </c>
      <c r="AD38" s="32">
        <v>337.47955555555552</v>
      </c>
      <c r="AE38" s="32">
        <v>0</v>
      </c>
      <c r="AF38" s="37">
        <v>0</v>
      </c>
      <c r="AG38" s="32">
        <v>0</v>
      </c>
      <c r="AH38" s="32">
        <v>0</v>
      </c>
      <c r="AI38" s="37" t="s">
        <v>955</v>
      </c>
      <c r="AJ38" s="32">
        <v>36.95544444444446</v>
      </c>
      <c r="AK38" s="32">
        <v>0</v>
      </c>
      <c r="AL38" s="37">
        <v>0</v>
      </c>
      <c r="AM38" t="s">
        <v>245</v>
      </c>
      <c r="AN38" s="34">
        <v>8</v>
      </c>
      <c r="AX38"/>
      <c r="AY38"/>
    </row>
    <row r="39" spans="1:51" x14ac:dyDescent="0.25">
      <c r="A39" t="s">
        <v>852</v>
      </c>
      <c r="B39" t="s">
        <v>448</v>
      </c>
      <c r="C39" t="s">
        <v>660</v>
      </c>
      <c r="D39" t="s">
        <v>790</v>
      </c>
      <c r="E39" s="32">
        <v>25.18888888888889</v>
      </c>
      <c r="F39" s="32">
        <v>110.58022222222222</v>
      </c>
      <c r="G39" s="32">
        <v>14.334888888888889</v>
      </c>
      <c r="H39" s="37">
        <v>0.12963338832943805</v>
      </c>
      <c r="I39" s="32">
        <v>103.08044444444444</v>
      </c>
      <c r="J39" s="32">
        <v>14.334888888888889</v>
      </c>
      <c r="K39" s="37">
        <v>0.13906506676554667</v>
      </c>
      <c r="L39" s="32">
        <v>29.574111111111115</v>
      </c>
      <c r="M39" s="32">
        <v>8.5995555555555558</v>
      </c>
      <c r="N39" s="37">
        <v>0.29077984874157953</v>
      </c>
      <c r="O39" s="32">
        <v>22.074333333333339</v>
      </c>
      <c r="P39" s="32">
        <v>8.5995555555555558</v>
      </c>
      <c r="Q39" s="37">
        <v>0.38957260569087265</v>
      </c>
      <c r="R39" s="32">
        <v>1.5111111111111111</v>
      </c>
      <c r="S39" s="32">
        <v>0</v>
      </c>
      <c r="T39" s="37">
        <v>0</v>
      </c>
      <c r="U39" s="32">
        <v>5.988666666666667</v>
      </c>
      <c r="V39" s="32">
        <v>0</v>
      </c>
      <c r="W39" s="37">
        <v>0</v>
      </c>
      <c r="X39" s="32">
        <v>24.383111111111102</v>
      </c>
      <c r="Y39" s="32">
        <v>5.7353333333333332</v>
      </c>
      <c r="Z39" s="37">
        <v>0.23521745470453145</v>
      </c>
      <c r="AA39" s="32">
        <v>0</v>
      </c>
      <c r="AB39" s="32">
        <v>0</v>
      </c>
      <c r="AC39" s="37" t="s">
        <v>955</v>
      </c>
      <c r="AD39" s="32">
        <v>46.843555555555547</v>
      </c>
      <c r="AE39" s="32">
        <v>0</v>
      </c>
      <c r="AF39" s="37">
        <v>0</v>
      </c>
      <c r="AG39" s="32">
        <v>0</v>
      </c>
      <c r="AH39" s="32">
        <v>0</v>
      </c>
      <c r="AI39" s="37" t="s">
        <v>955</v>
      </c>
      <c r="AJ39" s="32">
        <v>9.7794444444444455</v>
      </c>
      <c r="AK39" s="32">
        <v>0</v>
      </c>
      <c r="AL39" s="37">
        <v>0</v>
      </c>
      <c r="AM39" t="s">
        <v>186</v>
      </c>
      <c r="AN39" s="34">
        <v>8</v>
      </c>
      <c r="AX39"/>
      <c r="AY39"/>
    </row>
    <row r="40" spans="1:51" x14ac:dyDescent="0.25">
      <c r="A40" t="s">
        <v>852</v>
      </c>
      <c r="B40" t="s">
        <v>470</v>
      </c>
      <c r="C40" t="s">
        <v>676</v>
      </c>
      <c r="D40" t="s">
        <v>801</v>
      </c>
      <c r="E40" s="32">
        <v>41.866666666666667</v>
      </c>
      <c r="F40" s="32">
        <v>262.238</v>
      </c>
      <c r="G40" s="32">
        <v>52.475000000000001</v>
      </c>
      <c r="H40" s="37">
        <v>0.20010448523860005</v>
      </c>
      <c r="I40" s="32">
        <v>230.97133333333335</v>
      </c>
      <c r="J40" s="32">
        <v>52.475000000000001</v>
      </c>
      <c r="K40" s="37">
        <v>0.22719269635192824</v>
      </c>
      <c r="L40" s="32">
        <v>62.569444444444443</v>
      </c>
      <c r="M40" s="32">
        <v>10.824999999999999</v>
      </c>
      <c r="N40" s="37">
        <v>0.17300776914539401</v>
      </c>
      <c r="O40" s="32">
        <v>31.302777777777777</v>
      </c>
      <c r="P40" s="32">
        <v>10.824999999999999</v>
      </c>
      <c r="Q40" s="37">
        <v>0.34581595527553466</v>
      </c>
      <c r="R40" s="32">
        <v>14.036111111111111</v>
      </c>
      <c r="S40" s="32">
        <v>0</v>
      </c>
      <c r="T40" s="37">
        <v>0</v>
      </c>
      <c r="U40" s="32">
        <v>17.230555555555554</v>
      </c>
      <c r="V40" s="32">
        <v>0</v>
      </c>
      <c r="W40" s="37">
        <v>0</v>
      </c>
      <c r="X40" s="32">
        <v>24.838888888888889</v>
      </c>
      <c r="Y40" s="32">
        <v>2.6111111111111112</v>
      </c>
      <c r="Z40" s="37">
        <v>0.10512189666741222</v>
      </c>
      <c r="AA40" s="32">
        <v>0</v>
      </c>
      <c r="AB40" s="32">
        <v>0</v>
      </c>
      <c r="AC40" s="37" t="s">
        <v>955</v>
      </c>
      <c r="AD40" s="32">
        <v>167.21577777777779</v>
      </c>
      <c r="AE40" s="32">
        <v>39.038888888888891</v>
      </c>
      <c r="AF40" s="37">
        <v>0.23346414679103913</v>
      </c>
      <c r="AG40" s="32">
        <v>0</v>
      </c>
      <c r="AH40" s="32">
        <v>0</v>
      </c>
      <c r="AI40" s="37" t="s">
        <v>955</v>
      </c>
      <c r="AJ40" s="32">
        <v>7.6138888888888889</v>
      </c>
      <c r="AK40" s="32">
        <v>0</v>
      </c>
      <c r="AL40" s="37">
        <v>0</v>
      </c>
      <c r="AM40" t="s">
        <v>208</v>
      </c>
      <c r="AN40" s="34">
        <v>8</v>
      </c>
      <c r="AX40"/>
      <c r="AY40"/>
    </row>
    <row r="41" spans="1:51" x14ac:dyDescent="0.25">
      <c r="A41" t="s">
        <v>852</v>
      </c>
      <c r="B41" t="s">
        <v>470</v>
      </c>
      <c r="C41" t="s">
        <v>676</v>
      </c>
      <c r="D41" t="s">
        <v>801</v>
      </c>
      <c r="E41" s="32">
        <v>99.9</v>
      </c>
      <c r="F41" s="32">
        <v>534.20555555555552</v>
      </c>
      <c r="G41" s="32">
        <v>113.03333333333335</v>
      </c>
      <c r="H41" s="37">
        <v>0.21159145980011859</v>
      </c>
      <c r="I41" s="32">
        <v>498.4</v>
      </c>
      <c r="J41" s="32">
        <v>113.03333333333335</v>
      </c>
      <c r="K41" s="37">
        <v>0.22679240235420015</v>
      </c>
      <c r="L41" s="32">
        <v>92.902777777777786</v>
      </c>
      <c r="M41" s="32">
        <v>22.841666666666665</v>
      </c>
      <c r="N41" s="37">
        <v>0.24586634773508742</v>
      </c>
      <c r="O41" s="32">
        <v>57.097222222222221</v>
      </c>
      <c r="P41" s="32">
        <v>22.841666666666665</v>
      </c>
      <c r="Q41" s="37">
        <v>0.40004864996351253</v>
      </c>
      <c r="R41" s="32">
        <v>14.266666666666667</v>
      </c>
      <c r="S41" s="32">
        <v>0</v>
      </c>
      <c r="T41" s="37">
        <v>0</v>
      </c>
      <c r="U41" s="32">
        <v>21.538888888888888</v>
      </c>
      <c r="V41" s="32">
        <v>0</v>
      </c>
      <c r="W41" s="37">
        <v>0</v>
      </c>
      <c r="X41" s="32">
        <v>53.944444444444443</v>
      </c>
      <c r="Y41" s="32">
        <v>5.666666666666667</v>
      </c>
      <c r="Z41" s="37">
        <v>0.10504634397528322</v>
      </c>
      <c r="AA41" s="32">
        <v>0</v>
      </c>
      <c r="AB41" s="32">
        <v>0</v>
      </c>
      <c r="AC41" s="37" t="s">
        <v>955</v>
      </c>
      <c r="AD41" s="32">
        <v>358.18055555555554</v>
      </c>
      <c r="AE41" s="32">
        <v>84.25833333333334</v>
      </c>
      <c r="AF41" s="37">
        <v>0.23523983093567027</v>
      </c>
      <c r="AG41" s="32">
        <v>0</v>
      </c>
      <c r="AH41" s="32">
        <v>0</v>
      </c>
      <c r="AI41" s="37" t="s">
        <v>955</v>
      </c>
      <c r="AJ41" s="32">
        <v>29.177777777777777</v>
      </c>
      <c r="AK41" s="32">
        <v>0.26666666666666666</v>
      </c>
      <c r="AL41" s="37">
        <v>9.13937547600914E-3</v>
      </c>
      <c r="AM41" t="s">
        <v>261</v>
      </c>
      <c r="AN41" s="34">
        <v>8</v>
      </c>
      <c r="AX41"/>
      <c r="AY41"/>
    </row>
    <row r="42" spans="1:51" x14ac:dyDescent="0.25">
      <c r="A42" t="s">
        <v>852</v>
      </c>
      <c r="B42" t="s">
        <v>459</v>
      </c>
      <c r="C42" t="s">
        <v>658</v>
      </c>
      <c r="D42" t="s">
        <v>795</v>
      </c>
      <c r="E42" s="32">
        <v>32.744444444444447</v>
      </c>
      <c r="F42" s="32">
        <v>149.46322222222221</v>
      </c>
      <c r="G42" s="32">
        <v>2.6777777777777776</v>
      </c>
      <c r="H42" s="37">
        <v>1.7915964462457877E-2</v>
      </c>
      <c r="I42" s="32">
        <v>133.31533333333334</v>
      </c>
      <c r="J42" s="32">
        <v>2.6777777777777776</v>
      </c>
      <c r="K42" s="37">
        <v>2.0086044949401499E-2</v>
      </c>
      <c r="L42" s="32">
        <v>21.908555555555552</v>
      </c>
      <c r="M42" s="32">
        <v>0.38277777777777783</v>
      </c>
      <c r="N42" s="37">
        <v>1.747161180056498E-2</v>
      </c>
      <c r="O42" s="32">
        <v>9.1053333333333342</v>
      </c>
      <c r="P42" s="32">
        <v>0.38277777777777783</v>
      </c>
      <c r="Q42" s="37">
        <v>4.2038853907355886E-2</v>
      </c>
      <c r="R42" s="32">
        <v>7.4698888888888861</v>
      </c>
      <c r="S42" s="32">
        <v>0</v>
      </c>
      <c r="T42" s="37">
        <v>0</v>
      </c>
      <c r="U42" s="32">
        <v>5.333333333333333</v>
      </c>
      <c r="V42" s="32">
        <v>0</v>
      </c>
      <c r="W42" s="37">
        <v>0</v>
      </c>
      <c r="X42" s="32">
        <v>25.570888888888895</v>
      </c>
      <c r="Y42" s="32">
        <v>0</v>
      </c>
      <c r="Z42" s="37">
        <v>0</v>
      </c>
      <c r="AA42" s="32">
        <v>3.3446666666666669</v>
      </c>
      <c r="AB42" s="32">
        <v>0</v>
      </c>
      <c r="AC42" s="37">
        <v>0</v>
      </c>
      <c r="AD42" s="32">
        <v>95.792000000000002</v>
      </c>
      <c r="AE42" s="32">
        <v>2.2949999999999999</v>
      </c>
      <c r="AF42" s="37">
        <v>2.3958159345248035E-2</v>
      </c>
      <c r="AG42" s="32">
        <v>0</v>
      </c>
      <c r="AH42" s="32">
        <v>0</v>
      </c>
      <c r="AI42" s="37" t="s">
        <v>955</v>
      </c>
      <c r="AJ42" s="32">
        <v>2.8471111111111105</v>
      </c>
      <c r="AK42" s="32">
        <v>0</v>
      </c>
      <c r="AL42" s="37">
        <v>0</v>
      </c>
      <c r="AM42" t="s">
        <v>197</v>
      </c>
      <c r="AN42" s="34">
        <v>8</v>
      </c>
      <c r="AX42"/>
      <c r="AY42"/>
    </row>
    <row r="43" spans="1:51" x14ac:dyDescent="0.25">
      <c r="A43" t="s">
        <v>852</v>
      </c>
      <c r="B43" t="s">
        <v>504</v>
      </c>
      <c r="C43" t="s">
        <v>698</v>
      </c>
      <c r="D43" t="s">
        <v>717</v>
      </c>
      <c r="E43" s="32">
        <v>29.81111111111111</v>
      </c>
      <c r="F43" s="32">
        <v>127.35277777777776</v>
      </c>
      <c r="G43" s="32">
        <v>2.4944444444444445</v>
      </c>
      <c r="H43" s="37">
        <v>1.9586886819203005E-2</v>
      </c>
      <c r="I43" s="32">
        <v>110.97499999999999</v>
      </c>
      <c r="J43" s="32">
        <v>2.4944444444444445</v>
      </c>
      <c r="K43" s="37">
        <v>2.2477534980350933E-2</v>
      </c>
      <c r="L43" s="32">
        <v>36.36944444444444</v>
      </c>
      <c r="M43" s="32">
        <v>0</v>
      </c>
      <c r="N43" s="37">
        <v>0</v>
      </c>
      <c r="O43" s="32">
        <v>19.991666666666667</v>
      </c>
      <c r="P43" s="32">
        <v>0</v>
      </c>
      <c r="Q43" s="37">
        <v>0</v>
      </c>
      <c r="R43" s="32">
        <v>6.7666666666666666</v>
      </c>
      <c r="S43" s="32">
        <v>0</v>
      </c>
      <c r="T43" s="37">
        <v>0</v>
      </c>
      <c r="U43" s="32">
        <v>9.6111111111111107</v>
      </c>
      <c r="V43" s="32">
        <v>0</v>
      </c>
      <c r="W43" s="37">
        <v>0</v>
      </c>
      <c r="X43" s="32">
        <v>4.2555555555555555</v>
      </c>
      <c r="Y43" s="32">
        <v>0.7944444444444444</v>
      </c>
      <c r="Z43" s="37">
        <v>0.1866840731070496</v>
      </c>
      <c r="AA43" s="32">
        <v>0</v>
      </c>
      <c r="AB43" s="32">
        <v>0</v>
      </c>
      <c r="AC43" s="37" t="s">
        <v>955</v>
      </c>
      <c r="AD43" s="32">
        <v>75.325000000000003</v>
      </c>
      <c r="AE43" s="32">
        <v>1.7</v>
      </c>
      <c r="AF43" s="37">
        <v>2.2568868237636906E-2</v>
      </c>
      <c r="AG43" s="32">
        <v>0</v>
      </c>
      <c r="AH43" s="32">
        <v>0</v>
      </c>
      <c r="AI43" s="37" t="s">
        <v>955</v>
      </c>
      <c r="AJ43" s="32">
        <v>11.402777777777779</v>
      </c>
      <c r="AK43" s="32">
        <v>0</v>
      </c>
      <c r="AL43" s="37">
        <v>0</v>
      </c>
      <c r="AM43" t="s">
        <v>242</v>
      </c>
      <c r="AN43" s="34">
        <v>8</v>
      </c>
      <c r="AX43"/>
      <c r="AY43"/>
    </row>
    <row r="44" spans="1:51" x14ac:dyDescent="0.25">
      <c r="A44" t="s">
        <v>852</v>
      </c>
      <c r="B44" t="s">
        <v>466</v>
      </c>
      <c r="C44" t="s">
        <v>673</v>
      </c>
      <c r="D44" t="s">
        <v>743</v>
      </c>
      <c r="E44" s="32">
        <v>28.822222222222223</v>
      </c>
      <c r="F44" s="32">
        <v>128.95288888888888</v>
      </c>
      <c r="G44" s="32">
        <v>25.011111111111113</v>
      </c>
      <c r="H44" s="37">
        <v>0.1939554152420867</v>
      </c>
      <c r="I44" s="32">
        <v>116.19455555555552</v>
      </c>
      <c r="J44" s="32">
        <v>25.011111111111113</v>
      </c>
      <c r="K44" s="37">
        <v>0.2152520054965284</v>
      </c>
      <c r="L44" s="32">
        <v>20.505555555555556</v>
      </c>
      <c r="M44" s="32">
        <v>3.1527777777777777</v>
      </c>
      <c r="N44" s="37">
        <v>0.15375237063126523</v>
      </c>
      <c r="O44" s="32">
        <v>7.7472222222222218</v>
      </c>
      <c r="P44" s="32">
        <v>3.1527777777777777</v>
      </c>
      <c r="Q44" s="37">
        <v>0.40695589817138761</v>
      </c>
      <c r="R44" s="32">
        <v>6.958333333333333</v>
      </c>
      <c r="S44" s="32">
        <v>0</v>
      </c>
      <c r="T44" s="37">
        <v>0</v>
      </c>
      <c r="U44" s="32">
        <v>5.8</v>
      </c>
      <c r="V44" s="32">
        <v>0</v>
      </c>
      <c r="W44" s="37">
        <v>0</v>
      </c>
      <c r="X44" s="32">
        <v>24.261111111111113</v>
      </c>
      <c r="Y44" s="32">
        <v>0.80833333333333335</v>
      </c>
      <c r="Z44" s="37">
        <v>3.3318067323105105E-2</v>
      </c>
      <c r="AA44" s="32">
        <v>0</v>
      </c>
      <c r="AB44" s="32">
        <v>0</v>
      </c>
      <c r="AC44" s="37" t="s">
        <v>955</v>
      </c>
      <c r="AD44" s="32">
        <v>84.186222222222199</v>
      </c>
      <c r="AE44" s="32">
        <v>21.05</v>
      </c>
      <c r="AF44" s="37">
        <v>0.25004091458618205</v>
      </c>
      <c r="AG44" s="32">
        <v>0</v>
      </c>
      <c r="AH44" s="32">
        <v>0</v>
      </c>
      <c r="AI44" s="37" t="s">
        <v>955</v>
      </c>
      <c r="AJ44" s="32">
        <v>0</v>
      </c>
      <c r="AK44" s="32">
        <v>0</v>
      </c>
      <c r="AL44" s="37" t="s">
        <v>955</v>
      </c>
      <c r="AM44" t="s">
        <v>204</v>
      </c>
      <c r="AN44" s="34">
        <v>8</v>
      </c>
      <c r="AX44"/>
      <c r="AY44"/>
    </row>
    <row r="45" spans="1:51" x14ac:dyDescent="0.25">
      <c r="A45" t="s">
        <v>852</v>
      </c>
      <c r="B45" t="s">
        <v>513</v>
      </c>
      <c r="C45" t="s">
        <v>565</v>
      </c>
      <c r="D45" t="s">
        <v>816</v>
      </c>
      <c r="E45" s="32">
        <v>41.822222222222223</v>
      </c>
      <c r="F45" s="32">
        <v>175.30377777777781</v>
      </c>
      <c r="G45" s="32">
        <v>6.3793333333333351</v>
      </c>
      <c r="H45" s="37">
        <v>3.6390164628511523E-2</v>
      </c>
      <c r="I45" s="32">
        <v>151.35933333333335</v>
      </c>
      <c r="J45" s="32">
        <v>6.3793333333333351</v>
      </c>
      <c r="K45" s="37">
        <v>4.2146943917124376E-2</v>
      </c>
      <c r="L45" s="32">
        <v>50.625</v>
      </c>
      <c r="M45" s="32">
        <v>0</v>
      </c>
      <c r="N45" s="37">
        <v>0</v>
      </c>
      <c r="O45" s="32">
        <v>26.680555555555557</v>
      </c>
      <c r="P45" s="32">
        <v>0</v>
      </c>
      <c r="Q45" s="37">
        <v>0</v>
      </c>
      <c r="R45" s="32">
        <v>19.519444444444446</v>
      </c>
      <c r="S45" s="32">
        <v>0</v>
      </c>
      <c r="T45" s="37">
        <v>0</v>
      </c>
      <c r="U45" s="32">
        <v>4.4249999999999998</v>
      </c>
      <c r="V45" s="32">
        <v>0</v>
      </c>
      <c r="W45" s="37">
        <v>0</v>
      </c>
      <c r="X45" s="32">
        <v>14.822222222222223</v>
      </c>
      <c r="Y45" s="32">
        <v>0.28611111111111109</v>
      </c>
      <c r="Z45" s="37">
        <v>1.9302848575712142E-2</v>
      </c>
      <c r="AA45" s="32">
        <v>0</v>
      </c>
      <c r="AB45" s="32">
        <v>0</v>
      </c>
      <c r="AC45" s="37" t="s">
        <v>955</v>
      </c>
      <c r="AD45" s="32">
        <v>96.884888888888909</v>
      </c>
      <c r="AE45" s="32">
        <v>6.0932222222222236</v>
      </c>
      <c r="AF45" s="37">
        <v>6.2891357900096798E-2</v>
      </c>
      <c r="AG45" s="32">
        <v>1.4188888888888886</v>
      </c>
      <c r="AH45" s="32">
        <v>0</v>
      </c>
      <c r="AI45" s="37">
        <v>0</v>
      </c>
      <c r="AJ45" s="32">
        <v>11.552777777777777</v>
      </c>
      <c r="AK45" s="32">
        <v>0</v>
      </c>
      <c r="AL45" s="37">
        <v>0</v>
      </c>
      <c r="AM45" t="s">
        <v>251</v>
      </c>
      <c r="AN45" s="34">
        <v>8</v>
      </c>
      <c r="AX45"/>
      <c r="AY45"/>
    </row>
    <row r="46" spans="1:51" x14ac:dyDescent="0.25">
      <c r="A46" t="s">
        <v>852</v>
      </c>
      <c r="B46" t="s">
        <v>483</v>
      </c>
      <c r="C46" t="s">
        <v>562</v>
      </c>
      <c r="D46" t="s">
        <v>804</v>
      </c>
      <c r="E46" s="32">
        <v>29.233333333333334</v>
      </c>
      <c r="F46" s="32">
        <v>68.37811111111111</v>
      </c>
      <c r="G46" s="32">
        <v>0</v>
      </c>
      <c r="H46" s="37">
        <v>0</v>
      </c>
      <c r="I46" s="32">
        <v>57.000333333333337</v>
      </c>
      <c r="J46" s="32">
        <v>0</v>
      </c>
      <c r="K46" s="37">
        <v>0</v>
      </c>
      <c r="L46" s="32">
        <v>28.254666666666669</v>
      </c>
      <c r="M46" s="32">
        <v>0</v>
      </c>
      <c r="N46" s="37">
        <v>0</v>
      </c>
      <c r="O46" s="32">
        <v>16.876888888888889</v>
      </c>
      <c r="P46" s="32">
        <v>0</v>
      </c>
      <c r="Q46" s="37">
        <v>0</v>
      </c>
      <c r="R46" s="32">
        <v>5.6888888888888891</v>
      </c>
      <c r="S46" s="32">
        <v>0</v>
      </c>
      <c r="T46" s="37">
        <v>0</v>
      </c>
      <c r="U46" s="32">
        <v>5.6888888888888891</v>
      </c>
      <c r="V46" s="32">
        <v>0</v>
      </c>
      <c r="W46" s="37">
        <v>0</v>
      </c>
      <c r="X46" s="32">
        <v>16.411888888888889</v>
      </c>
      <c r="Y46" s="32">
        <v>0</v>
      </c>
      <c r="Z46" s="37">
        <v>0</v>
      </c>
      <c r="AA46" s="32">
        <v>0</v>
      </c>
      <c r="AB46" s="32">
        <v>0</v>
      </c>
      <c r="AC46" s="37" t="s">
        <v>955</v>
      </c>
      <c r="AD46" s="32">
        <v>23.711555555555556</v>
      </c>
      <c r="AE46" s="32">
        <v>0</v>
      </c>
      <c r="AF46" s="37">
        <v>0</v>
      </c>
      <c r="AG46" s="32">
        <v>0</v>
      </c>
      <c r="AH46" s="32">
        <v>0</v>
      </c>
      <c r="AI46" s="37" t="s">
        <v>955</v>
      </c>
      <c r="AJ46" s="32">
        <v>0</v>
      </c>
      <c r="AK46" s="32">
        <v>0</v>
      </c>
      <c r="AL46" s="37" t="s">
        <v>955</v>
      </c>
      <c r="AM46" t="s">
        <v>221</v>
      </c>
      <c r="AN46" s="34">
        <v>8</v>
      </c>
      <c r="AX46"/>
      <c r="AY46"/>
    </row>
    <row r="47" spans="1:51" x14ac:dyDescent="0.25">
      <c r="A47" t="s">
        <v>852</v>
      </c>
      <c r="B47" t="s">
        <v>515</v>
      </c>
      <c r="C47" t="s">
        <v>565</v>
      </c>
      <c r="D47" t="s">
        <v>816</v>
      </c>
      <c r="E47" s="32">
        <v>35.844444444444441</v>
      </c>
      <c r="F47" s="32">
        <v>131.49755555555555</v>
      </c>
      <c r="G47" s="32">
        <v>32.81111111111111</v>
      </c>
      <c r="H47" s="37">
        <v>0.24951879122383347</v>
      </c>
      <c r="I47" s="32">
        <v>126.41422222222221</v>
      </c>
      <c r="J47" s="32">
        <v>32.81111111111111</v>
      </c>
      <c r="K47" s="37">
        <v>0.25955237104123308</v>
      </c>
      <c r="L47" s="32">
        <v>28.809222222222221</v>
      </c>
      <c r="M47" s="32">
        <v>3.5583333333333331</v>
      </c>
      <c r="N47" s="37">
        <v>0.12351368967498833</v>
      </c>
      <c r="O47" s="32">
        <v>23.725888888888889</v>
      </c>
      <c r="P47" s="32">
        <v>3.5583333333333331</v>
      </c>
      <c r="Q47" s="37">
        <v>0.14997681857136835</v>
      </c>
      <c r="R47" s="32">
        <v>0</v>
      </c>
      <c r="S47" s="32">
        <v>0</v>
      </c>
      <c r="T47" s="37" t="s">
        <v>955</v>
      </c>
      <c r="U47" s="32">
        <v>5.083333333333333</v>
      </c>
      <c r="V47" s="32">
        <v>0</v>
      </c>
      <c r="W47" s="37">
        <v>0</v>
      </c>
      <c r="X47" s="32">
        <v>22.87577777777777</v>
      </c>
      <c r="Y47" s="32">
        <v>1.7083333333333333</v>
      </c>
      <c r="Z47" s="37">
        <v>7.4678699449199082E-2</v>
      </c>
      <c r="AA47" s="32">
        <v>0</v>
      </c>
      <c r="AB47" s="32">
        <v>0</v>
      </c>
      <c r="AC47" s="37" t="s">
        <v>955</v>
      </c>
      <c r="AD47" s="32">
        <v>78.620888888888885</v>
      </c>
      <c r="AE47" s="32">
        <v>26.352777777777778</v>
      </c>
      <c r="AF47" s="37">
        <v>0.33518799075168038</v>
      </c>
      <c r="AG47" s="32">
        <v>0</v>
      </c>
      <c r="AH47" s="32">
        <v>0</v>
      </c>
      <c r="AI47" s="37" t="s">
        <v>955</v>
      </c>
      <c r="AJ47" s="32">
        <v>1.1916666666666667</v>
      </c>
      <c r="AK47" s="32">
        <v>1.1916666666666667</v>
      </c>
      <c r="AL47" s="37">
        <v>1</v>
      </c>
      <c r="AM47" t="s">
        <v>253</v>
      </c>
      <c r="AN47" s="34">
        <v>8</v>
      </c>
      <c r="AX47"/>
      <c r="AY47"/>
    </row>
    <row r="48" spans="1:51" x14ac:dyDescent="0.25">
      <c r="A48" t="s">
        <v>852</v>
      </c>
      <c r="B48" t="s">
        <v>468</v>
      </c>
      <c r="C48" t="s">
        <v>675</v>
      </c>
      <c r="D48" t="s">
        <v>800</v>
      </c>
      <c r="E48" s="32">
        <v>32.855555555555554</v>
      </c>
      <c r="F48" s="32">
        <v>101.27833333333331</v>
      </c>
      <c r="G48" s="32">
        <v>22.559222222222218</v>
      </c>
      <c r="H48" s="37">
        <v>0.22274480118046527</v>
      </c>
      <c r="I48" s="32">
        <v>95.547888888888849</v>
      </c>
      <c r="J48" s="32">
        <v>22.559222222222218</v>
      </c>
      <c r="K48" s="37">
        <v>0.2361038269349518</v>
      </c>
      <c r="L48" s="32">
        <v>19.422444444444452</v>
      </c>
      <c r="M48" s="32">
        <v>0.68600000000000005</v>
      </c>
      <c r="N48" s="37">
        <v>3.531996201416459E-2</v>
      </c>
      <c r="O48" s="32">
        <v>14.378000000000007</v>
      </c>
      <c r="P48" s="32">
        <v>0.68600000000000005</v>
      </c>
      <c r="Q48" s="37">
        <v>4.7711781888997058E-2</v>
      </c>
      <c r="R48" s="32">
        <v>0</v>
      </c>
      <c r="S48" s="32">
        <v>0</v>
      </c>
      <c r="T48" s="37" t="s">
        <v>955</v>
      </c>
      <c r="U48" s="32">
        <v>5.0444444444444443</v>
      </c>
      <c r="V48" s="32">
        <v>0</v>
      </c>
      <c r="W48" s="37">
        <v>0</v>
      </c>
      <c r="X48" s="32">
        <v>14.36322222222222</v>
      </c>
      <c r="Y48" s="32">
        <v>0</v>
      </c>
      <c r="Z48" s="37">
        <v>0</v>
      </c>
      <c r="AA48" s="32">
        <v>0.68600000000000005</v>
      </c>
      <c r="AB48" s="32">
        <v>0</v>
      </c>
      <c r="AC48" s="37">
        <v>0</v>
      </c>
      <c r="AD48" s="32">
        <v>66.806666666666629</v>
      </c>
      <c r="AE48" s="32">
        <v>21.873222222222218</v>
      </c>
      <c r="AF48" s="37">
        <v>0.32741077071483232</v>
      </c>
      <c r="AG48" s="32">
        <v>0</v>
      </c>
      <c r="AH48" s="32">
        <v>0</v>
      </c>
      <c r="AI48" s="37" t="s">
        <v>955</v>
      </c>
      <c r="AJ48" s="32">
        <v>0</v>
      </c>
      <c r="AK48" s="32">
        <v>0</v>
      </c>
      <c r="AL48" s="37" t="s">
        <v>955</v>
      </c>
      <c r="AM48" t="s">
        <v>206</v>
      </c>
      <c r="AN48" s="34">
        <v>8</v>
      </c>
      <c r="AX48"/>
      <c r="AY48"/>
    </row>
    <row r="49" spans="1:51" x14ac:dyDescent="0.25">
      <c r="A49" t="s">
        <v>852</v>
      </c>
      <c r="B49" t="s">
        <v>462</v>
      </c>
      <c r="C49" t="s">
        <v>669</v>
      </c>
      <c r="D49" t="s">
        <v>797</v>
      </c>
      <c r="E49" s="32">
        <v>44.922222222222224</v>
      </c>
      <c r="F49" s="32">
        <v>155.79166666666669</v>
      </c>
      <c r="G49" s="32">
        <v>69.88611111111112</v>
      </c>
      <c r="H49" s="37">
        <v>0.44858696621199967</v>
      </c>
      <c r="I49" s="32">
        <v>144.73055555555555</v>
      </c>
      <c r="J49" s="32">
        <v>69.88611111111112</v>
      </c>
      <c r="K49" s="37">
        <v>0.48287046811124124</v>
      </c>
      <c r="L49" s="32">
        <v>42.875000000000007</v>
      </c>
      <c r="M49" s="32">
        <v>0</v>
      </c>
      <c r="N49" s="37">
        <v>0</v>
      </c>
      <c r="O49" s="32">
        <v>31.81388888888889</v>
      </c>
      <c r="P49" s="32">
        <v>0</v>
      </c>
      <c r="Q49" s="37">
        <v>0</v>
      </c>
      <c r="R49" s="32">
        <v>5.8166666666666664</v>
      </c>
      <c r="S49" s="32">
        <v>0</v>
      </c>
      <c r="T49" s="37">
        <v>0</v>
      </c>
      <c r="U49" s="32">
        <v>5.2444444444444445</v>
      </c>
      <c r="V49" s="32">
        <v>0</v>
      </c>
      <c r="W49" s="37">
        <v>0</v>
      </c>
      <c r="X49" s="32">
        <v>12.122222222222222</v>
      </c>
      <c r="Y49" s="32">
        <v>1.4666666666666666</v>
      </c>
      <c r="Z49" s="37">
        <v>0.12098991750687442</v>
      </c>
      <c r="AA49" s="32">
        <v>0</v>
      </c>
      <c r="AB49" s="32">
        <v>0</v>
      </c>
      <c r="AC49" s="37" t="s">
        <v>955</v>
      </c>
      <c r="AD49" s="32">
        <v>99.211111111111109</v>
      </c>
      <c r="AE49" s="32">
        <v>68.419444444444451</v>
      </c>
      <c r="AF49" s="37">
        <v>0.68963489752491891</v>
      </c>
      <c r="AG49" s="32">
        <v>0.21111111111111111</v>
      </c>
      <c r="AH49" s="32">
        <v>0</v>
      </c>
      <c r="AI49" s="37">
        <v>0</v>
      </c>
      <c r="AJ49" s="32">
        <v>1.3722222222222222</v>
      </c>
      <c r="AK49" s="32">
        <v>0</v>
      </c>
      <c r="AL49" s="37">
        <v>0</v>
      </c>
      <c r="AM49" t="s">
        <v>200</v>
      </c>
      <c r="AN49" s="34">
        <v>8</v>
      </c>
      <c r="AX49"/>
      <c r="AY49"/>
    </row>
    <row r="50" spans="1:51" x14ac:dyDescent="0.25">
      <c r="A50" t="s">
        <v>852</v>
      </c>
      <c r="B50" t="s">
        <v>517</v>
      </c>
      <c r="C50" t="s">
        <v>705</v>
      </c>
      <c r="D50" t="s">
        <v>729</v>
      </c>
      <c r="E50" s="32">
        <v>26.111111111111111</v>
      </c>
      <c r="F50" s="32">
        <v>127.49299999999998</v>
      </c>
      <c r="G50" s="32">
        <v>27.655555555555551</v>
      </c>
      <c r="H50" s="37">
        <v>0.21691822731879834</v>
      </c>
      <c r="I50" s="32">
        <v>119.94033333333331</v>
      </c>
      <c r="J50" s="32">
        <v>27.655555555555551</v>
      </c>
      <c r="K50" s="37">
        <v>0.23057761127523593</v>
      </c>
      <c r="L50" s="32">
        <v>27.098666666666659</v>
      </c>
      <c r="M50" s="32">
        <v>5.0888888888888886</v>
      </c>
      <c r="N50" s="37">
        <v>0.1877911172341403</v>
      </c>
      <c r="O50" s="32">
        <v>19.545999999999992</v>
      </c>
      <c r="P50" s="32">
        <v>5.0888888888888886</v>
      </c>
      <c r="Q50" s="37">
        <v>0.26035449139920652</v>
      </c>
      <c r="R50" s="32">
        <v>0</v>
      </c>
      <c r="S50" s="32">
        <v>0</v>
      </c>
      <c r="T50" s="37" t="s">
        <v>955</v>
      </c>
      <c r="U50" s="32">
        <v>7.5526666666666689</v>
      </c>
      <c r="V50" s="32">
        <v>0</v>
      </c>
      <c r="W50" s="37">
        <v>0</v>
      </c>
      <c r="X50" s="32">
        <v>13.611999999999997</v>
      </c>
      <c r="Y50" s="32">
        <v>7.083333333333333</v>
      </c>
      <c r="Z50" s="37">
        <v>0.52037417964541099</v>
      </c>
      <c r="AA50" s="32">
        <v>0</v>
      </c>
      <c r="AB50" s="32">
        <v>0</v>
      </c>
      <c r="AC50" s="37" t="s">
        <v>955</v>
      </c>
      <c r="AD50" s="32">
        <v>86.782333333333327</v>
      </c>
      <c r="AE50" s="32">
        <v>15.483333333333333</v>
      </c>
      <c r="AF50" s="37">
        <v>0.17841572977602968</v>
      </c>
      <c r="AG50" s="32">
        <v>0</v>
      </c>
      <c r="AH50" s="32">
        <v>0</v>
      </c>
      <c r="AI50" s="37" t="s">
        <v>955</v>
      </c>
      <c r="AJ50" s="32">
        <v>0</v>
      </c>
      <c r="AK50" s="32">
        <v>0</v>
      </c>
      <c r="AL50" s="37" t="s">
        <v>955</v>
      </c>
      <c r="AM50" t="s">
        <v>255</v>
      </c>
      <c r="AN50" s="34">
        <v>8</v>
      </c>
      <c r="AX50"/>
      <c r="AY50"/>
    </row>
    <row r="51" spans="1:51" x14ac:dyDescent="0.25">
      <c r="A51" t="s">
        <v>852</v>
      </c>
      <c r="B51" t="s">
        <v>488</v>
      </c>
      <c r="C51" t="s">
        <v>687</v>
      </c>
      <c r="D51" t="s">
        <v>809</v>
      </c>
      <c r="E51" s="32">
        <v>26.977777777777778</v>
      </c>
      <c r="F51" s="32">
        <v>103.17666666666668</v>
      </c>
      <c r="G51" s="32">
        <v>0</v>
      </c>
      <c r="H51" s="37">
        <v>0</v>
      </c>
      <c r="I51" s="32">
        <v>102.67944444444444</v>
      </c>
      <c r="J51" s="32">
        <v>0</v>
      </c>
      <c r="K51" s="37">
        <v>0</v>
      </c>
      <c r="L51" s="32">
        <v>20.976666666666667</v>
      </c>
      <c r="M51" s="32">
        <v>0</v>
      </c>
      <c r="N51" s="37">
        <v>0</v>
      </c>
      <c r="O51" s="32">
        <v>20.479444444444443</v>
      </c>
      <c r="P51" s="32">
        <v>0</v>
      </c>
      <c r="Q51" s="37">
        <v>0</v>
      </c>
      <c r="R51" s="32">
        <v>0</v>
      </c>
      <c r="S51" s="32">
        <v>0</v>
      </c>
      <c r="T51" s="37" t="s">
        <v>955</v>
      </c>
      <c r="U51" s="32">
        <v>0.49722222222222223</v>
      </c>
      <c r="V51" s="32">
        <v>0</v>
      </c>
      <c r="W51" s="37">
        <v>0</v>
      </c>
      <c r="X51" s="32">
        <v>16.166666666666668</v>
      </c>
      <c r="Y51" s="32">
        <v>0</v>
      </c>
      <c r="Z51" s="37">
        <v>0</v>
      </c>
      <c r="AA51" s="32">
        <v>0</v>
      </c>
      <c r="AB51" s="32">
        <v>0</v>
      </c>
      <c r="AC51" s="37" t="s">
        <v>955</v>
      </c>
      <c r="AD51" s="32">
        <v>55.758333333333333</v>
      </c>
      <c r="AE51" s="32">
        <v>0</v>
      </c>
      <c r="AF51" s="37">
        <v>0</v>
      </c>
      <c r="AG51" s="32">
        <v>0</v>
      </c>
      <c r="AH51" s="32">
        <v>0</v>
      </c>
      <c r="AI51" s="37" t="s">
        <v>955</v>
      </c>
      <c r="AJ51" s="32">
        <v>10.275</v>
      </c>
      <c r="AK51" s="32">
        <v>0</v>
      </c>
      <c r="AL51" s="37">
        <v>0</v>
      </c>
      <c r="AM51" t="s">
        <v>226</v>
      </c>
      <c r="AN51" s="34">
        <v>8</v>
      </c>
      <c r="AX51"/>
      <c r="AY51"/>
    </row>
    <row r="52" spans="1:51" x14ac:dyDescent="0.25">
      <c r="A52" t="s">
        <v>852</v>
      </c>
      <c r="B52" t="s">
        <v>472</v>
      </c>
      <c r="C52" t="s">
        <v>550</v>
      </c>
      <c r="D52" t="s">
        <v>794</v>
      </c>
      <c r="E52" s="32">
        <v>29.333333333333332</v>
      </c>
      <c r="F52" s="32">
        <v>146.32211111111113</v>
      </c>
      <c r="G52" s="32">
        <v>18.038888888888888</v>
      </c>
      <c r="H52" s="37">
        <v>0.12328204364951297</v>
      </c>
      <c r="I52" s="32">
        <v>141.07766666666669</v>
      </c>
      <c r="J52" s="32">
        <v>17.594444444444445</v>
      </c>
      <c r="K52" s="37">
        <v>0.12471459771174112</v>
      </c>
      <c r="L52" s="32">
        <v>20.089111111111105</v>
      </c>
      <c r="M52" s="32">
        <v>3.8972222222222221</v>
      </c>
      <c r="N52" s="37">
        <v>0.19399674782358609</v>
      </c>
      <c r="O52" s="32">
        <v>14.844666666666662</v>
      </c>
      <c r="P52" s="32">
        <v>3.4527777777777779</v>
      </c>
      <c r="Q52" s="37">
        <v>0.23259382344575688</v>
      </c>
      <c r="R52" s="32">
        <v>5.2444444444444445</v>
      </c>
      <c r="S52" s="32">
        <v>0.44444444444444442</v>
      </c>
      <c r="T52" s="37">
        <v>8.4745762711864403E-2</v>
      </c>
      <c r="U52" s="32">
        <v>0</v>
      </c>
      <c r="V52" s="32">
        <v>0</v>
      </c>
      <c r="W52" s="37" t="s">
        <v>955</v>
      </c>
      <c r="X52" s="32">
        <v>25.100111111111115</v>
      </c>
      <c r="Y52" s="32">
        <v>6.3694444444444445</v>
      </c>
      <c r="Z52" s="37">
        <v>0.25376160353429156</v>
      </c>
      <c r="AA52" s="32">
        <v>0</v>
      </c>
      <c r="AB52" s="32">
        <v>0</v>
      </c>
      <c r="AC52" s="37" t="s">
        <v>955</v>
      </c>
      <c r="AD52" s="32">
        <v>88.807222222222222</v>
      </c>
      <c r="AE52" s="32">
        <v>7.7722222222222221</v>
      </c>
      <c r="AF52" s="37">
        <v>8.7517907077127116E-2</v>
      </c>
      <c r="AG52" s="32">
        <v>0</v>
      </c>
      <c r="AH52" s="32">
        <v>0</v>
      </c>
      <c r="AI52" s="37" t="s">
        <v>955</v>
      </c>
      <c r="AJ52" s="32">
        <v>12.325666666666669</v>
      </c>
      <c r="AK52" s="32">
        <v>0</v>
      </c>
      <c r="AL52" s="37">
        <v>0</v>
      </c>
      <c r="AM52" t="s">
        <v>210</v>
      </c>
      <c r="AN52" s="34">
        <v>8</v>
      </c>
      <c r="AX52"/>
      <c r="AY52"/>
    </row>
    <row r="53" spans="1:51" x14ac:dyDescent="0.25">
      <c r="A53" t="s">
        <v>852</v>
      </c>
      <c r="B53" t="s">
        <v>509</v>
      </c>
      <c r="C53" t="s">
        <v>702</v>
      </c>
      <c r="D53" t="s">
        <v>816</v>
      </c>
      <c r="E53" s="32">
        <v>37.955555555555556</v>
      </c>
      <c r="F53" s="32">
        <v>153.10544444444446</v>
      </c>
      <c r="G53" s="32">
        <v>28.744333333333334</v>
      </c>
      <c r="H53" s="37">
        <v>0.18774207173124693</v>
      </c>
      <c r="I53" s="32">
        <v>143.66655555555559</v>
      </c>
      <c r="J53" s="32">
        <v>28.744333333333334</v>
      </c>
      <c r="K53" s="37">
        <v>0.20007672086366651</v>
      </c>
      <c r="L53" s="32">
        <v>19.305555555555557</v>
      </c>
      <c r="M53" s="32">
        <v>0.13333333333333333</v>
      </c>
      <c r="N53" s="37">
        <v>6.9064748201438843E-3</v>
      </c>
      <c r="O53" s="32">
        <v>9.8666666666666671</v>
      </c>
      <c r="P53" s="32">
        <v>0.13333333333333333</v>
      </c>
      <c r="Q53" s="37">
        <v>1.3513513513513513E-2</v>
      </c>
      <c r="R53" s="32">
        <v>4.3972222222222221</v>
      </c>
      <c r="S53" s="32">
        <v>0</v>
      </c>
      <c r="T53" s="37">
        <v>0</v>
      </c>
      <c r="U53" s="32">
        <v>5.041666666666667</v>
      </c>
      <c r="V53" s="32">
        <v>0</v>
      </c>
      <c r="W53" s="37">
        <v>0</v>
      </c>
      <c r="X53" s="32">
        <v>16.858333333333334</v>
      </c>
      <c r="Y53" s="32">
        <v>6.3444444444444441</v>
      </c>
      <c r="Z53" s="37">
        <v>0.3763387708024386</v>
      </c>
      <c r="AA53" s="32">
        <v>0</v>
      </c>
      <c r="AB53" s="32">
        <v>0</v>
      </c>
      <c r="AC53" s="37" t="s">
        <v>955</v>
      </c>
      <c r="AD53" s="32">
        <v>84.583222222222233</v>
      </c>
      <c r="AE53" s="32">
        <v>22.266555555555556</v>
      </c>
      <c r="AF53" s="37">
        <v>0.26325026371134802</v>
      </c>
      <c r="AG53" s="32">
        <v>0</v>
      </c>
      <c r="AH53" s="32">
        <v>0</v>
      </c>
      <c r="AI53" s="37" t="s">
        <v>955</v>
      </c>
      <c r="AJ53" s="32">
        <v>32.358333333333334</v>
      </c>
      <c r="AK53" s="32">
        <v>0</v>
      </c>
      <c r="AL53" s="37">
        <v>0</v>
      </c>
      <c r="AM53" t="s">
        <v>247</v>
      </c>
      <c r="AN53" s="34">
        <v>8</v>
      </c>
      <c r="AX53"/>
      <c r="AY53"/>
    </row>
    <row r="54" spans="1:51" x14ac:dyDescent="0.25">
      <c r="A54" t="s">
        <v>852</v>
      </c>
      <c r="B54" t="s">
        <v>489</v>
      </c>
      <c r="C54" t="s">
        <v>569</v>
      </c>
      <c r="D54" t="s">
        <v>808</v>
      </c>
      <c r="E54" s="32">
        <v>95.611111111111114</v>
      </c>
      <c r="F54" s="32">
        <v>444.91388888888883</v>
      </c>
      <c r="G54" s="32">
        <v>37.813888888888883</v>
      </c>
      <c r="H54" s="37">
        <v>8.4991477751624842E-2</v>
      </c>
      <c r="I54" s="32">
        <v>435.61666666666662</v>
      </c>
      <c r="J54" s="32">
        <v>37.813888888888883</v>
      </c>
      <c r="K54" s="37">
        <v>8.6805422708548546E-2</v>
      </c>
      <c r="L54" s="32">
        <v>78.463888888888889</v>
      </c>
      <c r="M54" s="32">
        <v>1.1555555555555554</v>
      </c>
      <c r="N54" s="37">
        <v>1.4727227670195063E-2</v>
      </c>
      <c r="O54" s="32">
        <v>69.166666666666671</v>
      </c>
      <c r="P54" s="32">
        <v>1.1555555555555554</v>
      </c>
      <c r="Q54" s="37">
        <v>1.6706827309236946E-2</v>
      </c>
      <c r="R54" s="32">
        <v>4.2861111111111114</v>
      </c>
      <c r="S54" s="32">
        <v>0</v>
      </c>
      <c r="T54" s="37">
        <v>0</v>
      </c>
      <c r="U54" s="32">
        <v>5.0111111111111111</v>
      </c>
      <c r="V54" s="32">
        <v>0</v>
      </c>
      <c r="W54" s="37">
        <v>0</v>
      </c>
      <c r="X54" s="32">
        <v>42.319444444444443</v>
      </c>
      <c r="Y54" s="32">
        <v>4.2249999999999996</v>
      </c>
      <c r="Z54" s="37">
        <v>9.9835904168034131E-2</v>
      </c>
      <c r="AA54" s="32">
        <v>0</v>
      </c>
      <c r="AB54" s="32">
        <v>0</v>
      </c>
      <c r="AC54" s="37" t="s">
        <v>955</v>
      </c>
      <c r="AD54" s="32">
        <v>300.68888888888887</v>
      </c>
      <c r="AE54" s="32">
        <v>32.43333333333333</v>
      </c>
      <c r="AF54" s="37">
        <v>0.10786342472840145</v>
      </c>
      <c r="AG54" s="32">
        <v>0</v>
      </c>
      <c r="AH54" s="32">
        <v>0</v>
      </c>
      <c r="AI54" s="37" t="s">
        <v>955</v>
      </c>
      <c r="AJ54" s="32">
        <v>23.441666666666666</v>
      </c>
      <c r="AK54" s="32">
        <v>0</v>
      </c>
      <c r="AL54" s="37">
        <v>0</v>
      </c>
      <c r="AM54" t="s">
        <v>227</v>
      </c>
      <c r="AN54" s="34">
        <v>8</v>
      </c>
      <c r="AX54"/>
      <c r="AY54"/>
    </row>
    <row r="55" spans="1:51" x14ac:dyDescent="0.25">
      <c r="A55" t="s">
        <v>852</v>
      </c>
      <c r="B55" t="s">
        <v>453</v>
      </c>
      <c r="C55" t="s">
        <v>548</v>
      </c>
      <c r="D55" t="s">
        <v>732</v>
      </c>
      <c r="E55" s="32">
        <v>60.81111111111111</v>
      </c>
      <c r="F55" s="32">
        <v>296.8991111111111</v>
      </c>
      <c r="G55" s="32">
        <v>0</v>
      </c>
      <c r="H55" s="37">
        <v>0</v>
      </c>
      <c r="I55" s="32">
        <v>283.19355555555552</v>
      </c>
      <c r="J55" s="32">
        <v>0</v>
      </c>
      <c r="K55" s="37">
        <v>0</v>
      </c>
      <c r="L55" s="32">
        <v>54.838888888888896</v>
      </c>
      <c r="M55" s="32">
        <v>0</v>
      </c>
      <c r="N55" s="37">
        <v>0</v>
      </c>
      <c r="O55" s="32">
        <v>41.133333333333333</v>
      </c>
      <c r="P55" s="32">
        <v>0</v>
      </c>
      <c r="Q55" s="37">
        <v>0</v>
      </c>
      <c r="R55" s="32">
        <v>8.5500000000000007</v>
      </c>
      <c r="S55" s="32">
        <v>0</v>
      </c>
      <c r="T55" s="37">
        <v>0</v>
      </c>
      <c r="U55" s="32">
        <v>5.1555555555555559</v>
      </c>
      <c r="V55" s="32">
        <v>0</v>
      </c>
      <c r="W55" s="37">
        <v>0</v>
      </c>
      <c r="X55" s="32">
        <v>41.386111111111113</v>
      </c>
      <c r="Y55" s="32">
        <v>0</v>
      </c>
      <c r="Z55" s="37">
        <v>0</v>
      </c>
      <c r="AA55" s="32">
        <v>0</v>
      </c>
      <c r="AB55" s="32">
        <v>0</v>
      </c>
      <c r="AC55" s="37" t="s">
        <v>955</v>
      </c>
      <c r="AD55" s="32">
        <v>185.80188888888887</v>
      </c>
      <c r="AE55" s="32">
        <v>0</v>
      </c>
      <c r="AF55" s="37">
        <v>0</v>
      </c>
      <c r="AG55" s="32">
        <v>0</v>
      </c>
      <c r="AH55" s="32">
        <v>0</v>
      </c>
      <c r="AI55" s="37" t="s">
        <v>955</v>
      </c>
      <c r="AJ55" s="32">
        <v>14.872222222222222</v>
      </c>
      <c r="AK55" s="32">
        <v>0</v>
      </c>
      <c r="AL55" s="37">
        <v>0</v>
      </c>
      <c r="AM55" t="s">
        <v>191</v>
      </c>
      <c r="AN55" s="34">
        <v>8</v>
      </c>
      <c r="AX55"/>
      <c r="AY55"/>
    </row>
    <row r="56" spans="1:51" x14ac:dyDescent="0.25">
      <c r="A56" t="s">
        <v>852</v>
      </c>
      <c r="B56" t="s">
        <v>461</v>
      </c>
      <c r="C56" t="s">
        <v>659</v>
      </c>
      <c r="D56" t="s">
        <v>731</v>
      </c>
      <c r="E56" s="32">
        <v>115.95555555555555</v>
      </c>
      <c r="F56" s="32">
        <v>574.41733333333332</v>
      </c>
      <c r="G56" s="32">
        <v>87.181222222222218</v>
      </c>
      <c r="H56" s="37">
        <v>0.15177331386626369</v>
      </c>
      <c r="I56" s="32">
        <v>555.77288888888882</v>
      </c>
      <c r="J56" s="32">
        <v>87.181222222222218</v>
      </c>
      <c r="K56" s="37">
        <v>0.1568648344767527</v>
      </c>
      <c r="L56" s="32">
        <v>103.38800000000001</v>
      </c>
      <c r="M56" s="32">
        <v>0.27411111111111114</v>
      </c>
      <c r="N56" s="37">
        <v>2.6512855564583041E-3</v>
      </c>
      <c r="O56" s="32">
        <v>84.74355555555556</v>
      </c>
      <c r="P56" s="32">
        <v>0.27411111111111114</v>
      </c>
      <c r="Q56" s="37">
        <v>3.2345953543501181E-3</v>
      </c>
      <c r="R56" s="32">
        <v>10.533333333333333</v>
      </c>
      <c r="S56" s="32">
        <v>0</v>
      </c>
      <c r="T56" s="37">
        <v>0</v>
      </c>
      <c r="U56" s="32">
        <v>8.1111111111111107</v>
      </c>
      <c r="V56" s="32">
        <v>0</v>
      </c>
      <c r="W56" s="37">
        <v>0</v>
      </c>
      <c r="X56" s="32">
        <v>118.59122222222219</v>
      </c>
      <c r="Y56" s="32">
        <v>14.363444444444445</v>
      </c>
      <c r="Z56" s="37">
        <v>0.12111726462797982</v>
      </c>
      <c r="AA56" s="32">
        <v>0</v>
      </c>
      <c r="AB56" s="32">
        <v>0</v>
      </c>
      <c r="AC56" s="37" t="s">
        <v>955</v>
      </c>
      <c r="AD56" s="32">
        <v>338.22511111111112</v>
      </c>
      <c r="AE56" s="32">
        <v>71.116777777777784</v>
      </c>
      <c r="AF56" s="37">
        <v>0.21026462980276781</v>
      </c>
      <c r="AG56" s="32">
        <v>0</v>
      </c>
      <c r="AH56" s="32">
        <v>0</v>
      </c>
      <c r="AI56" s="37" t="s">
        <v>955</v>
      </c>
      <c r="AJ56" s="32">
        <v>14.213000000000001</v>
      </c>
      <c r="AK56" s="32">
        <v>1.4268888888888891</v>
      </c>
      <c r="AL56" s="37">
        <v>0.10039322373101309</v>
      </c>
      <c r="AM56" t="s">
        <v>199</v>
      </c>
      <c r="AN56" s="34">
        <v>8</v>
      </c>
      <c r="AX56"/>
      <c r="AY56"/>
    </row>
    <row r="57" spans="1:51" x14ac:dyDescent="0.25">
      <c r="A57" t="s">
        <v>852</v>
      </c>
      <c r="B57" t="s">
        <v>486</v>
      </c>
      <c r="C57" t="s">
        <v>659</v>
      </c>
      <c r="D57" t="s">
        <v>731</v>
      </c>
      <c r="E57" s="32">
        <v>80.011111111111106</v>
      </c>
      <c r="F57" s="32">
        <v>441.51944444444439</v>
      </c>
      <c r="G57" s="32">
        <v>12.558333333333334</v>
      </c>
      <c r="H57" s="37">
        <v>2.8443443411954931E-2</v>
      </c>
      <c r="I57" s="32">
        <v>426.5333333333333</v>
      </c>
      <c r="J57" s="32">
        <v>12.558333333333334</v>
      </c>
      <c r="K57" s="37">
        <v>2.9442794623319789E-2</v>
      </c>
      <c r="L57" s="32">
        <v>67.575000000000003</v>
      </c>
      <c r="M57" s="32">
        <v>0</v>
      </c>
      <c r="N57" s="37">
        <v>0</v>
      </c>
      <c r="O57" s="32">
        <v>52.588888888888889</v>
      </c>
      <c r="P57" s="32">
        <v>0</v>
      </c>
      <c r="Q57" s="37">
        <v>0</v>
      </c>
      <c r="R57" s="32">
        <v>9.5</v>
      </c>
      <c r="S57" s="32">
        <v>0</v>
      </c>
      <c r="T57" s="37">
        <v>0</v>
      </c>
      <c r="U57" s="32">
        <v>5.4861111111111107</v>
      </c>
      <c r="V57" s="32">
        <v>0</v>
      </c>
      <c r="W57" s="37">
        <v>0</v>
      </c>
      <c r="X57" s="32">
        <v>78.2</v>
      </c>
      <c r="Y57" s="32">
        <v>8.1388888888888893</v>
      </c>
      <c r="Z57" s="37">
        <v>0.10407786302926968</v>
      </c>
      <c r="AA57" s="32">
        <v>0</v>
      </c>
      <c r="AB57" s="32">
        <v>0</v>
      </c>
      <c r="AC57" s="37" t="s">
        <v>955</v>
      </c>
      <c r="AD57" s="32">
        <v>272.89999999999998</v>
      </c>
      <c r="AE57" s="32">
        <v>4.4194444444444443</v>
      </c>
      <c r="AF57" s="37">
        <v>1.6194373193273891E-2</v>
      </c>
      <c r="AG57" s="32">
        <v>0</v>
      </c>
      <c r="AH57" s="32">
        <v>0</v>
      </c>
      <c r="AI57" s="37" t="s">
        <v>955</v>
      </c>
      <c r="AJ57" s="32">
        <v>22.844444444444445</v>
      </c>
      <c r="AK57" s="32">
        <v>0</v>
      </c>
      <c r="AL57" s="37">
        <v>0</v>
      </c>
      <c r="AM57" t="s">
        <v>224</v>
      </c>
      <c r="AN57" s="34">
        <v>8</v>
      </c>
      <c r="AX57"/>
      <c r="AY57"/>
    </row>
    <row r="58" spans="1:51" x14ac:dyDescent="0.25">
      <c r="A58" t="s">
        <v>852</v>
      </c>
      <c r="B58" t="s">
        <v>484</v>
      </c>
      <c r="C58" t="s">
        <v>685</v>
      </c>
      <c r="D58" t="s">
        <v>807</v>
      </c>
      <c r="E58" s="32">
        <v>158.1888888888889</v>
      </c>
      <c r="F58" s="32">
        <v>692.90833333333342</v>
      </c>
      <c r="G58" s="32">
        <v>255.67500000000001</v>
      </c>
      <c r="H58" s="37">
        <v>0.36898820190260856</v>
      </c>
      <c r="I58" s="32">
        <v>681.625</v>
      </c>
      <c r="J58" s="32">
        <v>255.67500000000001</v>
      </c>
      <c r="K58" s="37">
        <v>0.37509627727856226</v>
      </c>
      <c r="L58" s="32">
        <v>80.311111111111103</v>
      </c>
      <c r="M58" s="32">
        <v>7.3777777777777782</v>
      </c>
      <c r="N58" s="37">
        <v>9.1864969562811302E-2</v>
      </c>
      <c r="O58" s="32">
        <v>69.027777777777771</v>
      </c>
      <c r="P58" s="32">
        <v>7.3777777777777782</v>
      </c>
      <c r="Q58" s="37">
        <v>0.10688128772635816</v>
      </c>
      <c r="R58" s="32">
        <v>5.95</v>
      </c>
      <c r="S58" s="32">
        <v>0</v>
      </c>
      <c r="T58" s="37">
        <v>0</v>
      </c>
      <c r="U58" s="32">
        <v>5.333333333333333</v>
      </c>
      <c r="V58" s="32">
        <v>0</v>
      </c>
      <c r="W58" s="37">
        <v>0</v>
      </c>
      <c r="X58" s="32">
        <v>102.1</v>
      </c>
      <c r="Y58" s="32">
        <v>39.744444444444447</v>
      </c>
      <c r="Z58" s="37">
        <v>0.38926977908368704</v>
      </c>
      <c r="AA58" s="32">
        <v>0</v>
      </c>
      <c r="AB58" s="32">
        <v>0</v>
      </c>
      <c r="AC58" s="37" t="s">
        <v>955</v>
      </c>
      <c r="AD58" s="32">
        <v>454.36666666666667</v>
      </c>
      <c r="AE58" s="32">
        <v>208.55277777777778</v>
      </c>
      <c r="AF58" s="37">
        <v>0.45899664979336313</v>
      </c>
      <c r="AG58" s="32">
        <v>4.4611111111111112</v>
      </c>
      <c r="AH58" s="32">
        <v>0</v>
      </c>
      <c r="AI58" s="37">
        <v>0</v>
      </c>
      <c r="AJ58" s="32">
        <v>51.669444444444444</v>
      </c>
      <c r="AK58" s="32">
        <v>0</v>
      </c>
      <c r="AL58" s="37">
        <v>0</v>
      </c>
      <c r="AM58" t="s">
        <v>222</v>
      </c>
      <c r="AN58" s="34">
        <v>8</v>
      </c>
      <c r="AX58"/>
      <c r="AY58"/>
    </row>
    <row r="59" spans="1:51" x14ac:dyDescent="0.25">
      <c r="A59" t="s">
        <v>852</v>
      </c>
      <c r="B59" t="s">
        <v>510</v>
      </c>
      <c r="C59" t="s">
        <v>703</v>
      </c>
      <c r="D59" t="s">
        <v>817</v>
      </c>
      <c r="E59" s="32">
        <v>38.93333333333333</v>
      </c>
      <c r="F59" s="32">
        <v>124.12822222222222</v>
      </c>
      <c r="G59" s="32">
        <v>54.783111111111104</v>
      </c>
      <c r="H59" s="37">
        <v>0.44134291243642321</v>
      </c>
      <c r="I59" s="32">
        <v>105.16755555555555</v>
      </c>
      <c r="J59" s="32">
        <v>54.783111111111104</v>
      </c>
      <c r="K59" s="37">
        <v>0.52091266000921277</v>
      </c>
      <c r="L59" s="32">
        <v>25.708666666666659</v>
      </c>
      <c r="M59" s="32">
        <v>0.13333333333333333</v>
      </c>
      <c r="N59" s="37">
        <v>5.1863184918185838E-3</v>
      </c>
      <c r="O59" s="32">
        <v>15.878555555555547</v>
      </c>
      <c r="P59" s="32">
        <v>0.13333333333333333</v>
      </c>
      <c r="Q59" s="37">
        <v>8.3970694227714568E-3</v>
      </c>
      <c r="R59" s="32">
        <v>4.1412222222222228</v>
      </c>
      <c r="S59" s="32">
        <v>0</v>
      </c>
      <c r="T59" s="37">
        <v>0</v>
      </c>
      <c r="U59" s="32">
        <v>5.6888888888888891</v>
      </c>
      <c r="V59" s="32">
        <v>0</v>
      </c>
      <c r="W59" s="37">
        <v>0</v>
      </c>
      <c r="X59" s="32">
        <v>3.6222222222222222</v>
      </c>
      <c r="Y59" s="32">
        <v>3.6222222222222222</v>
      </c>
      <c r="Z59" s="37">
        <v>1</v>
      </c>
      <c r="AA59" s="32">
        <v>9.1305555555555564</v>
      </c>
      <c r="AB59" s="32">
        <v>0</v>
      </c>
      <c r="AC59" s="37">
        <v>0</v>
      </c>
      <c r="AD59" s="32">
        <v>73.482777777777784</v>
      </c>
      <c r="AE59" s="32">
        <v>51.027555555555551</v>
      </c>
      <c r="AF59" s="37">
        <v>0.69441516908723877</v>
      </c>
      <c r="AG59" s="32">
        <v>0</v>
      </c>
      <c r="AH59" s="32">
        <v>0</v>
      </c>
      <c r="AI59" s="37" t="s">
        <v>955</v>
      </c>
      <c r="AJ59" s="32">
        <v>12.183999999999999</v>
      </c>
      <c r="AK59" s="32">
        <v>0</v>
      </c>
      <c r="AL59" s="37">
        <v>0</v>
      </c>
      <c r="AM59" t="s">
        <v>248</v>
      </c>
      <c r="AN59" s="34">
        <v>8</v>
      </c>
      <c r="AX59"/>
      <c r="AY59"/>
    </row>
    <row r="60" spans="1:51" x14ac:dyDescent="0.25">
      <c r="A60" t="s">
        <v>852</v>
      </c>
      <c r="B60" t="s">
        <v>516</v>
      </c>
      <c r="C60" t="s">
        <v>676</v>
      </c>
      <c r="D60" t="s">
        <v>801</v>
      </c>
      <c r="E60" s="32">
        <v>7.6444444444444448</v>
      </c>
      <c r="F60" s="32">
        <v>65.819444444444443</v>
      </c>
      <c r="G60" s="32">
        <v>0</v>
      </c>
      <c r="H60" s="37">
        <v>0</v>
      </c>
      <c r="I60" s="32">
        <v>60.130555555555553</v>
      </c>
      <c r="J60" s="32">
        <v>0</v>
      </c>
      <c r="K60" s="37">
        <v>0</v>
      </c>
      <c r="L60" s="32">
        <v>59.952777777777776</v>
      </c>
      <c r="M60" s="32">
        <v>0</v>
      </c>
      <c r="N60" s="37">
        <v>0</v>
      </c>
      <c r="O60" s="32">
        <v>54.263888888888886</v>
      </c>
      <c r="P60" s="32">
        <v>0</v>
      </c>
      <c r="Q60" s="37">
        <v>0</v>
      </c>
      <c r="R60" s="32">
        <v>0</v>
      </c>
      <c r="S60" s="32">
        <v>0</v>
      </c>
      <c r="T60" s="37" t="s">
        <v>955</v>
      </c>
      <c r="U60" s="32">
        <v>5.6888888888888891</v>
      </c>
      <c r="V60" s="32">
        <v>0</v>
      </c>
      <c r="W60" s="37">
        <v>0</v>
      </c>
      <c r="X60" s="32">
        <v>2.4500000000000002</v>
      </c>
      <c r="Y60" s="32">
        <v>0</v>
      </c>
      <c r="Z60" s="37">
        <v>0</v>
      </c>
      <c r="AA60" s="32">
        <v>0</v>
      </c>
      <c r="AB60" s="32">
        <v>0</v>
      </c>
      <c r="AC60" s="37" t="s">
        <v>955</v>
      </c>
      <c r="AD60" s="32">
        <v>3.4166666666666665</v>
      </c>
      <c r="AE60" s="32">
        <v>0</v>
      </c>
      <c r="AF60" s="37">
        <v>0</v>
      </c>
      <c r="AG60" s="32">
        <v>0</v>
      </c>
      <c r="AH60" s="32">
        <v>0</v>
      </c>
      <c r="AI60" s="37" t="s">
        <v>955</v>
      </c>
      <c r="AJ60" s="32">
        <v>0</v>
      </c>
      <c r="AK60" s="32">
        <v>0</v>
      </c>
      <c r="AL60" s="37" t="s">
        <v>955</v>
      </c>
      <c r="AM60" t="s">
        <v>254</v>
      </c>
      <c r="AN60" s="34">
        <v>8</v>
      </c>
      <c r="AX60"/>
      <c r="AY60"/>
    </row>
    <row r="61" spans="1:51" x14ac:dyDescent="0.25">
      <c r="A61" t="s">
        <v>852</v>
      </c>
      <c r="B61" t="s">
        <v>494</v>
      </c>
      <c r="C61" t="s">
        <v>677</v>
      </c>
      <c r="D61" t="s">
        <v>729</v>
      </c>
      <c r="E61" s="32">
        <v>80.37777777777778</v>
      </c>
      <c r="F61" s="32">
        <v>291.95833333333331</v>
      </c>
      <c r="G61" s="32">
        <v>6.0138888888888893</v>
      </c>
      <c r="H61" s="37">
        <v>2.0598449169877745E-2</v>
      </c>
      <c r="I61" s="32">
        <v>275.92777777777775</v>
      </c>
      <c r="J61" s="32">
        <v>6.0138888888888893</v>
      </c>
      <c r="K61" s="37">
        <v>2.1795155737209821E-2</v>
      </c>
      <c r="L61" s="32">
        <v>87.655555555555551</v>
      </c>
      <c r="M61" s="32">
        <v>0</v>
      </c>
      <c r="N61" s="37">
        <v>0</v>
      </c>
      <c r="O61" s="32">
        <v>71.625</v>
      </c>
      <c r="P61" s="32">
        <v>0</v>
      </c>
      <c r="Q61" s="37">
        <v>0</v>
      </c>
      <c r="R61" s="32">
        <v>10.786111111111111</v>
      </c>
      <c r="S61" s="32">
        <v>0</v>
      </c>
      <c r="T61" s="37">
        <v>0</v>
      </c>
      <c r="U61" s="32">
        <v>5.2444444444444445</v>
      </c>
      <c r="V61" s="32">
        <v>0</v>
      </c>
      <c r="W61" s="37">
        <v>0</v>
      </c>
      <c r="X61" s="32">
        <v>22.122222222222224</v>
      </c>
      <c r="Y61" s="32">
        <v>0</v>
      </c>
      <c r="Z61" s="37">
        <v>0</v>
      </c>
      <c r="AA61" s="32">
        <v>0</v>
      </c>
      <c r="AB61" s="32">
        <v>0</v>
      </c>
      <c r="AC61" s="37" t="s">
        <v>955</v>
      </c>
      <c r="AD61" s="32">
        <v>177.46944444444443</v>
      </c>
      <c r="AE61" s="32">
        <v>6.0138888888888893</v>
      </c>
      <c r="AF61" s="37">
        <v>3.38868975880042E-2</v>
      </c>
      <c r="AG61" s="32">
        <v>4.7111111111111112</v>
      </c>
      <c r="AH61" s="32">
        <v>0</v>
      </c>
      <c r="AI61" s="37">
        <v>0</v>
      </c>
      <c r="AJ61" s="32">
        <v>0</v>
      </c>
      <c r="AK61" s="32">
        <v>0</v>
      </c>
      <c r="AL61" s="37" t="s">
        <v>955</v>
      </c>
      <c r="AM61" t="s">
        <v>232</v>
      </c>
      <c r="AN61" s="34">
        <v>8</v>
      </c>
      <c r="AX61"/>
      <c r="AY61"/>
    </row>
    <row r="62" spans="1:51" x14ac:dyDescent="0.25">
      <c r="A62" t="s">
        <v>852</v>
      </c>
      <c r="B62" t="s">
        <v>450</v>
      </c>
      <c r="C62" t="s">
        <v>662</v>
      </c>
      <c r="D62" t="s">
        <v>728</v>
      </c>
      <c r="E62" s="32">
        <v>42.355555555555554</v>
      </c>
      <c r="F62" s="32">
        <v>148.68333333333331</v>
      </c>
      <c r="G62" s="32">
        <v>16.577777777777779</v>
      </c>
      <c r="H62" s="37">
        <v>0.11149721630609426</v>
      </c>
      <c r="I62" s="32">
        <v>138.63888888888886</v>
      </c>
      <c r="J62" s="32">
        <v>16.577777777777779</v>
      </c>
      <c r="K62" s="37">
        <v>0.1195752354237628</v>
      </c>
      <c r="L62" s="32">
        <v>30.833333333333329</v>
      </c>
      <c r="M62" s="32">
        <v>0</v>
      </c>
      <c r="N62" s="37">
        <v>0</v>
      </c>
      <c r="O62" s="32">
        <v>20.788888888888888</v>
      </c>
      <c r="P62" s="32">
        <v>0</v>
      </c>
      <c r="Q62" s="37">
        <v>0</v>
      </c>
      <c r="R62" s="32">
        <v>5.5111111111111111</v>
      </c>
      <c r="S62" s="32">
        <v>0</v>
      </c>
      <c r="T62" s="37">
        <v>0</v>
      </c>
      <c r="U62" s="32">
        <v>4.5333333333333332</v>
      </c>
      <c r="V62" s="32">
        <v>0</v>
      </c>
      <c r="W62" s="37">
        <v>0</v>
      </c>
      <c r="X62" s="32">
        <v>29.241666666666667</v>
      </c>
      <c r="Y62" s="32">
        <v>0</v>
      </c>
      <c r="Z62" s="37">
        <v>0</v>
      </c>
      <c r="AA62" s="32">
        <v>0</v>
      </c>
      <c r="AB62" s="32">
        <v>0</v>
      </c>
      <c r="AC62" s="37" t="s">
        <v>955</v>
      </c>
      <c r="AD62" s="32">
        <v>70.030555555555551</v>
      </c>
      <c r="AE62" s="32">
        <v>16.577777777777779</v>
      </c>
      <c r="AF62" s="37">
        <v>0.2367220657649439</v>
      </c>
      <c r="AG62" s="32">
        <v>10.594444444444445</v>
      </c>
      <c r="AH62" s="32">
        <v>0</v>
      </c>
      <c r="AI62" s="37">
        <v>0</v>
      </c>
      <c r="AJ62" s="32">
        <v>7.9833333333333334</v>
      </c>
      <c r="AK62" s="32">
        <v>0</v>
      </c>
      <c r="AL62" s="37">
        <v>0</v>
      </c>
      <c r="AM62" t="s">
        <v>188</v>
      </c>
      <c r="AN62" s="34">
        <v>8</v>
      </c>
      <c r="AX62"/>
      <c r="AY62"/>
    </row>
    <row r="63" spans="1:51" x14ac:dyDescent="0.25">
      <c r="A63" t="s">
        <v>852</v>
      </c>
      <c r="B63" t="s">
        <v>521</v>
      </c>
      <c r="C63" t="s">
        <v>676</v>
      </c>
      <c r="D63" t="s">
        <v>801</v>
      </c>
      <c r="E63" s="32">
        <v>71.233333333333334</v>
      </c>
      <c r="F63" s="32">
        <v>353.51333333333332</v>
      </c>
      <c r="G63" s="32">
        <v>0</v>
      </c>
      <c r="H63" s="37">
        <v>0</v>
      </c>
      <c r="I63" s="32">
        <v>329.1827777777778</v>
      </c>
      <c r="J63" s="32">
        <v>0</v>
      </c>
      <c r="K63" s="37">
        <v>0</v>
      </c>
      <c r="L63" s="32">
        <v>71.391666666666666</v>
      </c>
      <c r="M63" s="32">
        <v>0</v>
      </c>
      <c r="N63" s="37">
        <v>0</v>
      </c>
      <c r="O63" s="32">
        <v>47.06111111111111</v>
      </c>
      <c r="P63" s="32">
        <v>0</v>
      </c>
      <c r="Q63" s="37">
        <v>0</v>
      </c>
      <c r="R63" s="32">
        <v>18.736111111111111</v>
      </c>
      <c r="S63" s="32">
        <v>0</v>
      </c>
      <c r="T63" s="37">
        <v>0</v>
      </c>
      <c r="U63" s="32">
        <v>5.5944444444444441</v>
      </c>
      <c r="V63" s="32">
        <v>0</v>
      </c>
      <c r="W63" s="37">
        <v>0</v>
      </c>
      <c r="X63" s="32">
        <v>38.931444444444445</v>
      </c>
      <c r="Y63" s="32">
        <v>0</v>
      </c>
      <c r="Z63" s="37">
        <v>0</v>
      </c>
      <c r="AA63" s="32">
        <v>0</v>
      </c>
      <c r="AB63" s="32">
        <v>0</v>
      </c>
      <c r="AC63" s="37" t="s">
        <v>955</v>
      </c>
      <c r="AD63" s="32">
        <v>223.30133333333333</v>
      </c>
      <c r="AE63" s="32">
        <v>0</v>
      </c>
      <c r="AF63" s="37">
        <v>0</v>
      </c>
      <c r="AG63" s="32">
        <v>0</v>
      </c>
      <c r="AH63" s="32">
        <v>0</v>
      </c>
      <c r="AI63" s="37" t="s">
        <v>955</v>
      </c>
      <c r="AJ63" s="32">
        <v>19.888888888888889</v>
      </c>
      <c r="AK63" s="32">
        <v>0</v>
      </c>
      <c r="AL63" s="37">
        <v>0</v>
      </c>
      <c r="AM63" t="s">
        <v>259</v>
      </c>
      <c r="AN63" s="34">
        <v>8</v>
      </c>
      <c r="AX63"/>
      <c r="AY63"/>
    </row>
    <row r="64" spans="1:51" x14ac:dyDescent="0.25">
      <c r="A64" t="s">
        <v>852</v>
      </c>
      <c r="B64" t="s">
        <v>454</v>
      </c>
      <c r="C64" t="s">
        <v>665</v>
      </c>
      <c r="D64" t="s">
        <v>728</v>
      </c>
      <c r="E64" s="32">
        <v>29.011111111111113</v>
      </c>
      <c r="F64" s="32">
        <v>142.8811111111111</v>
      </c>
      <c r="G64" s="32">
        <v>42.248888888888885</v>
      </c>
      <c r="H64" s="37">
        <v>0.29569261157294718</v>
      </c>
      <c r="I64" s="32">
        <v>124.03999999999999</v>
      </c>
      <c r="J64" s="32">
        <v>42.248888888888885</v>
      </c>
      <c r="K64" s="37">
        <v>0.3406069726611487</v>
      </c>
      <c r="L64" s="32">
        <v>31.246666666666652</v>
      </c>
      <c r="M64" s="32">
        <v>3.7055555555555562</v>
      </c>
      <c r="N64" s="37">
        <v>0.11859042742336968</v>
      </c>
      <c r="O64" s="32">
        <v>16.719999999999988</v>
      </c>
      <c r="P64" s="32">
        <v>3.7055555555555562</v>
      </c>
      <c r="Q64" s="37">
        <v>0.2216241360978205</v>
      </c>
      <c r="R64" s="32">
        <v>9.3399999999999963</v>
      </c>
      <c r="S64" s="32">
        <v>0</v>
      </c>
      <c r="T64" s="37">
        <v>0</v>
      </c>
      <c r="U64" s="32">
        <v>5.1866666666666665</v>
      </c>
      <c r="V64" s="32">
        <v>0</v>
      </c>
      <c r="W64" s="37">
        <v>0</v>
      </c>
      <c r="X64" s="32">
        <v>18.874444444444435</v>
      </c>
      <c r="Y64" s="32">
        <v>4.7466666666666688</v>
      </c>
      <c r="Z64" s="37">
        <v>0.25148643080002381</v>
      </c>
      <c r="AA64" s="32">
        <v>4.3144444444444456</v>
      </c>
      <c r="AB64" s="32">
        <v>0</v>
      </c>
      <c r="AC64" s="37">
        <v>0</v>
      </c>
      <c r="AD64" s="32">
        <v>81.887777777777785</v>
      </c>
      <c r="AE64" s="32">
        <v>32.889999999999993</v>
      </c>
      <c r="AF64" s="37">
        <v>0.40164724080380998</v>
      </c>
      <c r="AG64" s="32">
        <v>0</v>
      </c>
      <c r="AH64" s="32">
        <v>0</v>
      </c>
      <c r="AI64" s="37" t="s">
        <v>955</v>
      </c>
      <c r="AJ64" s="32">
        <v>6.5577777777777797</v>
      </c>
      <c r="AK64" s="32">
        <v>0.90666666666666662</v>
      </c>
      <c r="AL64" s="37">
        <v>0.1382582175533717</v>
      </c>
      <c r="AM64" t="s">
        <v>192</v>
      </c>
      <c r="AN64" s="34">
        <v>8</v>
      </c>
      <c r="AX64"/>
      <c r="AY64"/>
    </row>
    <row r="65" spans="1:51" x14ac:dyDescent="0.25">
      <c r="A65" t="s">
        <v>852</v>
      </c>
      <c r="B65" t="s">
        <v>473</v>
      </c>
      <c r="C65" t="s">
        <v>677</v>
      </c>
      <c r="D65" t="s">
        <v>729</v>
      </c>
      <c r="E65" s="32">
        <v>75.3</v>
      </c>
      <c r="F65" s="32">
        <v>400.0361111111111</v>
      </c>
      <c r="G65" s="32">
        <v>75.686111111111103</v>
      </c>
      <c r="H65" s="37">
        <v>0.1891981973849583</v>
      </c>
      <c r="I65" s="32">
        <v>371.87777777777774</v>
      </c>
      <c r="J65" s="32">
        <v>75.686111111111103</v>
      </c>
      <c r="K65" s="37">
        <v>0.20352415668230303</v>
      </c>
      <c r="L65" s="32">
        <v>70.097222222222229</v>
      </c>
      <c r="M65" s="32">
        <v>1.675</v>
      </c>
      <c r="N65" s="37">
        <v>2.3895383396076875E-2</v>
      </c>
      <c r="O65" s="32">
        <v>47.297222222222224</v>
      </c>
      <c r="P65" s="32">
        <v>1.675</v>
      </c>
      <c r="Q65" s="37">
        <v>3.541434192752687E-2</v>
      </c>
      <c r="R65" s="32">
        <v>19.866666666666667</v>
      </c>
      <c r="S65" s="32">
        <v>0</v>
      </c>
      <c r="T65" s="37">
        <v>0</v>
      </c>
      <c r="U65" s="32">
        <v>2.9333333333333331</v>
      </c>
      <c r="V65" s="32">
        <v>0</v>
      </c>
      <c r="W65" s="37">
        <v>0</v>
      </c>
      <c r="X65" s="32">
        <v>44.297222222222224</v>
      </c>
      <c r="Y65" s="32">
        <v>14.230555555555556</v>
      </c>
      <c r="Z65" s="37">
        <v>0.32125164607763218</v>
      </c>
      <c r="AA65" s="32">
        <v>5.3583333333333334</v>
      </c>
      <c r="AB65" s="32">
        <v>0</v>
      </c>
      <c r="AC65" s="37">
        <v>0</v>
      </c>
      <c r="AD65" s="32">
        <v>270.20833333333331</v>
      </c>
      <c r="AE65" s="32">
        <v>58.266666666666666</v>
      </c>
      <c r="AF65" s="37">
        <v>0.21563608326908251</v>
      </c>
      <c r="AG65" s="32">
        <v>10.074999999999999</v>
      </c>
      <c r="AH65" s="32">
        <v>1.5138888888888888</v>
      </c>
      <c r="AI65" s="37">
        <v>0.15026192445547285</v>
      </c>
      <c r="AJ65" s="32">
        <v>0</v>
      </c>
      <c r="AK65" s="32">
        <v>0</v>
      </c>
      <c r="AL65" s="37" t="s">
        <v>955</v>
      </c>
      <c r="AM65" t="s">
        <v>211</v>
      </c>
      <c r="AN65" s="34">
        <v>8</v>
      </c>
      <c r="AX65"/>
      <c r="AY65"/>
    </row>
    <row r="66" spans="1:51" x14ac:dyDescent="0.25">
      <c r="A66" t="s">
        <v>852</v>
      </c>
      <c r="B66" t="s">
        <v>508</v>
      </c>
      <c r="C66" t="s">
        <v>701</v>
      </c>
      <c r="D66" t="s">
        <v>815</v>
      </c>
      <c r="E66" s="32">
        <v>30.1</v>
      </c>
      <c r="F66" s="32">
        <v>135.55000000000001</v>
      </c>
      <c r="G66" s="32">
        <v>13.261111111111111</v>
      </c>
      <c r="H66" s="37">
        <v>9.783187835567031E-2</v>
      </c>
      <c r="I66" s="32">
        <v>129.125</v>
      </c>
      <c r="J66" s="32">
        <v>13.261111111111111</v>
      </c>
      <c r="K66" s="37">
        <v>0.1026997956329999</v>
      </c>
      <c r="L66" s="32">
        <v>30.727777777777778</v>
      </c>
      <c r="M66" s="32">
        <v>0</v>
      </c>
      <c r="N66" s="37">
        <v>0</v>
      </c>
      <c r="O66" s="32">
        <v>24.302777777777777</v>
      </c>
      <c r="P66" s="32">
        <v>0</v>
      </c>
      <c r="Q66" s="37">
        <v>0</v>
      </c>
      <c r="R66" s="32">
        <v>3.4027777777777777</v>
      </c>
      <c r="S66" s="32">
        <v>0</v>
      </c>
      <c r="T66" s="37">
        <v>0</v>
      </c>
      <c r="U66" s="32">
        <v>3.0222222222222221</v>
      </c>
      <c r="V66" s="32">
        <v>0</v>
      </c>
      <c r="W66" s="37">
        <v>0</v>
      </c>
      <c r="X66" s="32">
        <v>14.741666666666667</v>
      </c>
      <c r="Y66" s="32">
        <v>0</v>
      </c>
      <c r="Z66" s="37">
        <v>0</v>
      </c>
      <c r="AA66" s="32">
        <v>0</v>
      </c>
      <c r="AB66" s="32">
        <v>0</v>
      </c>
      <c r="AC66" s="37" t="s">
        <v>955</v>
      </c>
      <c r="AD66" s="32">
        <v>73.077777777777783</v>
      </c>
      <c r="AE66" s="32">
        <v>13.261111111111111</v>
      </c>
      <c r="AF66" s="37">
        <v>0.18146571385129998</v>
      </c>
      <c r="AG66" s="32">
        <v>7.0138888888888893</v>
      </c>
      <c r="AH66" s="32">
        <v>0</v>
      </c>
      <c r="AI66" s="37">
        <v>0</v>
      </c>
      <c r="AJ66" s="32">
        <v>9.9888888888888889</v>
      </c>
      <c r="AK66" s="32">
        <v>0</v>
      </c>
      <c r="AL66" s="37">
        <v>0</v>
      </c>
      <c r="AM66" t="s">
        <v>246</v>
      </c>
      <c r="AN66" s="34">
        <v>8</v>
      </c>
      <c r="AX66"/>
      <c r="AY66"/>
    </row>
    <row r="67" spans="1:51" x14ac:dyDescent="0.25">
      <c r="A67" t="s">
        <v>852</v>
      </c>
      <c r="B67" t="s">
        <v>471</v>
      </c>
      <c r="C67" t="s">
        <v>676</v>
      </c>
      <c r="D67" t="s">
        <v>801</v>
      </c>
      <c r="E67" s="32">
        <v>85.055555555555557</v>
      </c>
      <c r="F67" s="32">
        <v>364.04122222222236</v>
      </c>
      <c r="G67" s="32">
        <v>1.7333333333333334</v>
      </c>
      <c r="H67" s="37">
        <v>4.7613655474303719E-3</v>
      </c>
      <c r="I67" s="32">
        <v>340.71055555555563</v>
      </c>
      <c r="J67" s="32">
        <v>0</v>
      </c>
      <c r="K67" s="37">
        <v>0</v>
      </c>
      <c r="L67" s="32">
        <v>83.236222222222224</v>
      </c>
      <c r="M67" s="32">
        <v>1.7333333333333334</v>
      </c>
      <c r="N67" s="37">
        <v>2.082426721272523E-2</v>
      </c>
      <c r="O67" s="32">
        <v>59.905555555555559</v>
      </c>
      <c r="P67" s="32">
        <v>0</v>
      </c>
      <c r="Q67" s="37">
        <v>0</v>
      </c>
      <c r="R67" s="32">
        <v>19.152888888888892</v>
      </c>
      <c r="S67" s="32">
        <v>1.7333333333333334</v>
      </c>
      <c r="T67" s="37">
        <v>9.0499837564394101E-2</v>
      </c>
      <c r="U67" s="32">
        <v>4.177777777777778</v>
      </c>
      <c r="V67" s="32">
        <v>0</v>
      </c>
      <c r="W67" s="37">
        <v>0</v>
      </c>
      <c r="X67" s="32">
        <v>36.512444444444441</v>
      </c>
      <c r="Y67" s="32">
        <v>0</v>
      </c>
      <c r="Z67" s="37">
        <v>0</v>
      </c>
      <c r="AA67" s="32">
        <v>0</v>
      </c>
      <c r="AB67" s="32">
        <v>0</v>
      </c>
      <c r="AC67" s="37" t="s">
        <v>955</v>
      </c>
      <c r="AD67" s="32">
        <v>211.45800000000008</v>
      </c>
      <c r="AE67" s="32">
        <v>0</v>
      </c>
      <c r="AF67" s="37">
        <v>0</v>
      </c>
      <c r="AG67" s="32">
        <v>0</v>
      </c>
      <c r="AH67" s="32">
        <v>0</v>
      </c>
      <c r="AI67" s="37" t="s">
        <v>955</v>
      </c>
      <c r="AJ67" s="32">
        <v>32.834555555555568</v>
      </c>
      <c r="AK67" s="32">
        <v>0</v>
      </c>
      <c r="AL67" s="37">
        <v>0</v>
      </c>
      <c r="AM67" t="s">
        <v>209</v>
      </c>
      <c r="AN67" s="34">
        <v>8</v>
      </c>
      <c r="AX67"/>
      <c r="AY67"/>
    </row>
    <row r="68" spans="1:51" x14ac:dyDescent="0.25">
      <c r="A68" t="s">
        <v>852</v>
      </c>
      <c r="B68" t="s">
        <v>463</v>
      </c>
      <c r="C68" t="s">
        <v>670</v>
      </c>
      <c r="D68" t="s">
        <v>798</v>
      </c>
      <c r="E68" s="32">
        <v>35.888888888888886</v>
      </c>
      <c r="F68" s="32">
        <v>166.4208888888889</v>
      </c>
      <c r="G68" s="32">
        <v>57.557444444444478</v>
      </c>
      <c r="H68" s="37">
        <v>0.34585468704516281</v>
      </c>
      <c r="I68" s="32">
        <v>153.67311111111113</v>
      </c>
      <c r="J68" s="32">
        <v>57.557444444444478</v>
      </c>
      <c r="K68" s="37">
        <v>0.37454466840870032</v>
      </c>
      <c r="L68" s="32">
        <v>24.295555555555559</v>
      </c>
      <c r="M68" s="32">
        <v>0.87711111111111106</v>
      </c>
      <c r="N68" s="37">
        <v>3.6101710418000539E-2</v>
      </c>
      <c r="O68" s="32">
        <v>18.695555555555561</v>
      </c>
      <c r="P68" s="32">
        <v>0.87711111111111106</v>
      </c>
      <c r="Q68" s="37">
        <v>4.6915487935338153E-2</v>
      </c>
      <c r="R68" s="32">
        <v>0</v>
      </c>
      <c r="S68" s="32">
        <v>0</v>
      </c>
      <c r="T68" s="37" t="s">
        <v>955</v>
      </c>
      <c r="U68" s="32">
        <v>5.6</v>
      </c>
      <c r="V68" s="32">
        <v>0</v>
      </c>
      <c r="W68" s="37">
        <v>0</v>
      </c>
      <c r="X68" s="32">
        <v>20.715555555555557</v>
      </c>
      <c r="Y68" s="32">
        <v>4.8866666666666658</v>
      </c>
      <c r="Z68" s="37">
        <v>0.23589358506758201</v>
      </c>
      <c r="AA68" s="32">
        <v>7.1477777777777769</v>
      </c>
      <c r="AB68" s="32">
        <v>0</v>
      </c>
      <c r="AC68" s="37">
        <v>0</v>
      </c>
      <c r="AD68" s="32">
        <v>114.26200000000001</v>
      </c>
      <c r="AE68" s="32">
        <v>51.793666666666702</v>
      </c>
      <c r="AF68" s="37">
        <v>0.45328864072628428</v>
      </c>
      <c r="AG68" s="32">
        <v>0</v>
      </c>
      <c r="AH68" s="32">
        <v>0</v>
      </c>
      <c r="AI68" s="37" t="s">
        <v>955</v>
      </c>
      <c r="AJ68" s="32">
        <v>0</v>
      </c>
      <c r="AK68" s="32">
        <v>0</v>
      </c>
      <c r="AL68" s="37" t="s">
        <v>955</v>
      </c>
      <c r="AM68" t="s">
        <v>201</v>
      </c>
      <c r="AN68" s="34">
        <v>8</v>
      </c>
      <c r="AX68"/>
      <c r="AY68"/>
    </row>
    <row r="69" spans="1:51" x14ac:dyDescent="0.25">
      <c r="A69" t="s">
        <v>852</v>
      </c>
      <c r="B69" t="s">
        <v>475</v>
      </c>
      <c r="C69" t="s">
        <v>679</v>
      </c>
      <c r="D69" t="s">
        <v>792</v>
      </c>
      <c r="E69" s="32">
        <v>118.33333333333333</v>
      </c>
      <c r="F69" s="32">
        <v>545.4475555555556</v>
      </c>
      <c r="G69" s="32">
        <v>0.505</v>
      </c>
      <c r="H69" s="37">
        <v>9.2584519786809117E-4</v>
      </c>
      <c r="I69" s="32">
        <v>527.11477777777782</v>
      </c>
      <c r="J69" s="32">
        <v>0.505</v>
      </c>
      <c r="K69" s="37">
        <v>9.5804561224595189E-4</v>
      </c>
      <c r="L69" s="32">
        <v>99.697333333333319</v>
      </c>
      <c r="M69" s="32">
        <v>0</v>
      </c>
      <c r="N69" s="37">
        <v>0</v>
      </c>
      <c r="O69" s="32">
        <v>81.364555555555555</v>
      </c>
      <c r="P69" s="32">
        <v>0</v>
      </c>
      <c r="Q69" s="37">
        <v>0</v>
      </c>
      <c r="R69" s="32">
        <v>12.643888888888887</v>
      </c>
      <c r="S69" s="32">
        <v>0</v>
      </c>
      <c r="T69" s="37">
        <v>0</v>
      </c>
      <c r="U69" s="32">
        <v>5.6888888888888891</v>
      </c>
      <c r="V69" s="32">
        <v>0</v>
      </c>
      <c r="W69" s="37">
        <v>0</v>
      </c>
      <c r="X69" s="32">
        <v>65.530222222222221</v>
      </c>
      <c r="Y69" s="32">
        <v>0</v>
      </c>
      <c r="Z69" s="37">
        <v>0</v>
      </c>
      <c r="AA69" s="32">
        <v>0</v>
      </c>
      <c r="AB69" s="32">
        <v>0</v>
      </c>
      <c r="AC69" s="37" t="s">
        <v>955</v>
      </c>
      <c r="AD69" s="32">
        <v>332.83144444444446</v>
      </c>
      <c r="AE69" s="32">
        <v>0.505</v>
      </c>
      <c r="AF69" s="37">
        <v>1.5172845247327393E-3</v>
      </c>
      <c r="AG69" s="32">
        <v>0</v>
      </c>
      <c r="AH69" s="32">
        <v>0</v>
      </c>
      <c r="AI69" s="37" t="s">
        <v>955</v>
      </c>
      <c r="AJ69" s="32">
        <v>47.388555555555577</v>
      </c>
      <c r="AK69" s="32">
        <v>0</v>
      </c>
      <c r="AL69" s="37">
        <v>0</v>
      </c>
      <c r="AM69" t="s">
        <v>213</v>
      </c>
      <c r="AN69" s="34">
        <v>8</v>
      </c>
      <c r="AX69"/>
      <c r="AY69"/>
    </row>
    <row r="70" spans="1:51" x14ac:dyDescent="0.25">
      <c r="A70" t="s">
        <v>852</v>
      </c>
      <c r="B70" t="s">
        <v>447</v>
      </c>
      <c r="C70" t="s">
        <v>659</v>
      </c>
      <c r="D70" t="s">
        <v>731</v>
      </c>
      <c r="E70" s="32">
        <v>65.055555555555557</v>
      </c>
      <c r="F70" s="32">
        <v>290.98633333333328</v>
      </c>
      <c r="G70" s="32">
        <v>9.8149999999999977</v>
      </c>
      <c r="H70" s="37">
        <v>3.3730106454025903E-2</v>
      </c>
      <c r="I70" s="32">
        <v>270.34255555555552</v>
      </c>
      <c r="J70" s="32">
        <v>9.8149999999999977</v>
      </c>
      <c r="K70" s="37">
        <v>3.6305789814815193E-2</v>
      </c>
      <c r="L70" s="32">
        <v>27.93</v>
      </c>
      <c r="M70" s="32">
        <v>0</v>
      </c>
      <c r="N70" s="37">
        <v>0</v>
      </c>
      <c r="O70" s="32">
        <v>7.2862222222222224</v>
      </c>
      <c r="P70" s="32">
        <v>0</v>
      </c>
      <c r="Q70" s="37">
        <v>0</v>
      </c>
      <c r="R70" s="32">
        <v>20.643777777777778</v>
      </c>
      <c r="S70" s="32">
        <v>0</v>
      </c>
      <c r="T70" s="37">
        <v>0</v>
      </c>
      <c r="U70" s="32">
        <v>0</v>
      </c>
      <c r="V70" s="32">
        <v>0</v>
      </c>
      <c r="W70" s="37" t="s">
        <v>955</v>
      </c>
      <c r="X70" s="32">
        <v>89.311111111111117</v>
      </c>
      <c r="Y70" s="32">
        <v>1.2222222222222223</v>
      </c>
      <c r="Z70" s="37">
        <v>1.3684996267728291E-2</v>
      </c>
      <c r="AA70" s="32">
        <v>0</v>
      </c>
      <c r="AB70" s="32">
        <v>0</v>
      </c>
      <c r="AC70" s="37" t="s">
        <v>955</v>
      </c>
      <c r="AD70" s="32">
        <v>163.26511111111108</v>
      </c>
      <c r="AE70" s="32">
        <v>8.5927777777777763</v>
      </c>
      <c r="AF70" s="37">
        <v>5.2630826753487514E-2</v>
      </c>
      <c r="AG70" s="32">
        <v>0</v>
      </c>
      <c r="AH70" s="32">
        <v>0</v>
      </c>
      <c r="AI70" s="37" t="s">
        <v>955</v>
      </c>
      <c r="AJ70" s="32">
        <v>10.480111111111109</v>
      </c>
      <c r="AK70" s="32">
        <v>0</v>
      </c>
      <c r="AL70" s="37">
        <v>0</v>
      </c>
      <c r="AM70" t="s">
        <v>185</v>
      </c>
      <c r="AN70" s="34">
        <v>8</v>
      </c>
      <c r="AX70"/>
      <c r="AY70"/>
    </row>
    <row r="71" spans="1:51" x14ac:dyDescent="0.25">
      <c r="A71" t="s">
        <v>852</v>
      </c>
      <c r="B71" t="s">
        <v>451</v>
      </c>
      <c r="C71" t="s">
        <v>663</v>
      </c>
      <c r="D71" t="s">
        <v>791</v>
      </c>
      <c r="E71" s="32">
        <v>27.9</v>
      </c>
      <c r="F71" s="32">
        <v>109.46944444444445</v>
      </c>
      <c r="G71" s="32">
        <v>29.31111111111111</v>
      </c>
      <c r="H71" s="37">
        <v>0.26775609632317487</v>
      </c>
      <c r="I71" s="32">
        <v>103.96944444444445</v>
      </c>
      <c r="J71" s="32">
        <v>29.31111111111111</v>
      </c>
      <c r="K71" s="37">
        <v>0.28192043602554168</v>
      </c>
      <c r="L71" s="32">
        <v>24.066666666666666</v>
      </c>
      <c r="M71" s="32">
        <v>9.6999999999999993</v>
      </c>
      <c r="N71" s="37">
        <v>0.40304709141274236</v>
      </c>
      <c r="O71" s="32">
        <v>18.566666666666666</v>
      </c>
      <c r="P71" s="32">
        <v>9.6999999999999993</v>
      </c>
      <c r="Q71" s="37">
        <v>0.52244165170556545</v>
      </c>
      <c r="R71" s="32">
        <v>5.5</v>
      </c>
      <c r="S71" s="32">
        <v>0</v>
      </c>
      <c r="T71" s="37">
        <v>0</v>
      </c>
      <c r="U71" s="32">
        <v>0</v>
      </c>
      <c r="V71" s="32">
        <v>0</v>
      </c>
      <c r="W71" s="37" t="s">
        <v>955</v>
      </c>
      <c r="X71" s="32">
        <v>10.305555555555555</v>
      </c>
      <c r="Y71" s="32">
        <v>5.5666666666666664</v>
      </c>
      <c r="Z71" s="37">
        <v>0.54016172506738547</v>
      </c>
      <c r="AA71" s="32">
        <v>0</v>
      </c>
      <c r="AB71" s="32">
        <v>0</v>
      </c>
      <c r="AC71" s="37" t="s">
        <v>955</v>
      </c>
      <c r="AD71" s="32">
        <v>75.097222222222229</v>
      </c>
      <c r="AE71" s="32">
        <v>14.044444444444444</v>
      </c>
      <c r="AF71" s="37">
        <v>0.18701683003513961</v>
      </c>
      <c r="AG71" s="32">
        <v>0</v>
      </c>
      <c r="AH71" s="32">
        <v>0</v>
      </c>
      <c r="AI71" s="37" t="s">
        <v>955</v>
      </c>
      <c r="AJ71" s="32">
        <v>0</v>
      </c>
      <c r="AK71" s="32">
        <v>0</v>
      </c>
      <c r="AL71" s="37" t="s">
        <v>955</v>
      </c>
      <c r="AM71" t="s">
        <v>189</v>
      </c>
      <c r="AN71" s="34">
        <v>8</v>
      </c>
      <c r="AX71"/>
      <c r="AY71"/>
    </row>
    <row r="72" spans="1:51" x14ac:dyDescent="0.25">
      <c r="A72" t="s">
        <v>852</v>
      </c>
      <c r="B72" t="s">
        <v>478</v>
      </c>
      <c r="C72" t="s">
        <v>682</v>
      </c>
      <c r="D72" t="s">
        <v>805</v>
      </c>
      <c r="E72" s="32">
        <v>21.344444444444445</v>
      </c>
      <c r="F72" s="32">
        <v>77.910555555555533</v>
      </c>
      <c r="G72" s="32">
        <v>0</v>
      </c>
      <c r="H72" s="37">
        <v>0</v>
      </c>
      <c r="I72" s="32">
        <v>70.08777777777776</v>
      </c>
      <c r="J72" s="32">
        <v>0</v>
      </c>
      <c r="K72" s="37">
        <v>0</v>
      </c>
      <c r="L72" s="32">
        <v>21.841444444444434</v>
      </c>
      <c r="M72" s="32">
        <v>0</v>
      </c>
      <c r="N72" s="37">
        <v>0</v>
      </c>
      <c r="O72" s="32">
        <v>14.018666666666658</v>
      </c>
      <c r="P72" s="32">
        <v>0</v>
      </c>
      <c r="Q72" s="37">
        <v>0</v>
      </c>
      <c r="R72" s="32">
        <v>1.6721111111111111</v>
      </c>
      <c r="S72" s="32">
        <v>0</v>
      </c>
      <c r="T72" s="37">
        <v>0</v>
      </c>
      <c r="U72" s="32">
        <v>6.1506666666666652</v>
      </c>
      <c r="V72" s="32">
        <v>0</v>
      </c>
      <c r="W72" s="37">
        <v>0</v>
      </c>
      <c r="X72" s="32">
        <v>8.4636666666666649</v>
      </c>
      <c r="Y72" s="32">
        <v>0</v>
      </c>
      <c r="Z72" s="37">
        <v>0</v>
      </c>
      <c r="AA72" s="32">
        <v>0</v>
      </c>
      <c r="AB72" s="32">
        <v>0</v>
      </c>
      <c r="AC72" s="37" t="s">
        <v>955</v>
      </c>
      <c r="AD72" s="32">
        <v>47.207666666666661</v>
      </c>
      <c r="AE72" s="32">
        <v>0</v>
      </c>
      <c r="AF72" s="37">
        <v>0</v>
      </c>
      <c r="AG72" s="32">
        <v>0</v>
      </c>
      <c r="AH72" s="32">
        <v>0</v>
      </c>
      <c r="AI72" s="37" t="s">
        <v>955</v>
      </c>
      <c r="AJ72" s="32">
        <v>0.39777777777777773</v>
      </c>
      <c r="AK72" s="32">
        <v>0</v>
      </c>
      <c r="AL72" s="37">
        <v>0</v>
      </c>
      <c r="AM72" t="s">
        <v>216</v>
      </c>
      <c r="AN72" s="34">
        <v>8</v>
      </c>
      <c r="AX72"/>
      <c r="AY72"/>
    </row>
    <row r="73" spans="1:51" x14ac:dyDescent="0.25">
      <c r="A73" t="s">
        <v>852</v>
      </c>
      <c r="B73" t="s">
        <v>482</v>
      </c>
      <c r="C73" t="s">
        <v>660</v>
      </c>
      <c r="D73" t="s">
        <v>790</v>
      </c>
      <c r="E73" s="32">
        <v>130.33333333333334</v>
      </c>
      <c r="F73" s="32">
        <v>616.49588888888889</v>
      </c>
      <c r="G73" s="32">
        <v>206.77122222222221</v>
      </c>
      <c r="H73" s="37">
        <v>0.33539756866000547</v>
      </c>
      <c r="I73" s="32">
        <v>579.09811111111105</v>
      </c>
      <c r="J73" s="32">
        <v>206.77122222222221</v>
      </c>
      <c r="K73" s="37">
        <v>0.35705732457923556</v>
      </c>
      <c r="L73" s="32">
        <v>154.50755555555554</v>
      </c>
      <c r="M73" s="32">
        <v>37.637666666666654</v>
      </c>
      <c r="N73" s="37">
        <v>0.24359758026935749</v>
      </c>
      <c r="O73" s="32">
        <v>122.91755555555554</v>
      </c>
      <c r="P73" s="32">
        <v>37.637666666666654</v>
      </c>
      <c r="Q73" s="37">
        <v>0.30620253141672188</v>
      </c>
      <c r="R73" s="32">
        <v>26.256666666666671</v>
      </c>
      <c r="S73" s="32">
        <v>0</v>
      </c>
      <c r="T73" s="37">
        <v>0</v>
      </c>
      <c r="U73" s="32">
        <v>5.333333333333333</v>
      </c>
      <c r="V73" s="32">
        <v>0</v>
      </c>
      <c r="W73" s="37">
        <v>0</v>
      </c>
      <c r="X73" s="32">
        <v>52.084000000000003</v>
      </c>
      <c r="Y73" s="32">
        <v>40.926444444444449</v>
      </c>
      <c r="Z73" s="37">
        <v>0.78577767537908849</v>
      </c>
      <c r="AA73" s="32">
        <v>5.8077777777777797</v>
      </c>
      <c r="AB73" s="32">
        <v>0</v>
      </c>
      <c r="AC73" s="37">
        <v>0</v>
      </c>
      <c r="AD73" s="32">
        <v>374.88411111111105</v>
      </c>
      <c r="AE73" s="32">
        <v>128.20711111111109</v>
      </c>
      <c r="AF73" s="37">
        <v>0.34199131761311719</v>
      </c>
      <c r="AG73" s="32">
        <v>7.615555555555555</v>
      </c>
      <c r="AH73" s="32">
        <v>0</v>
      </c>
      <c r="AI73" s="37">
        <v>0</v>
      </c>
      <c r="AJ73" s="32">
        <v>21.596888888888898</v>
      </c>
      <c r="AK73" s="32">
        <v>0</v>
      </c>
      <c r="AL73" s="37">
        <v>0</v>
      </c>
      <c r="AM73" t="s">
        <v>220</v>
      </c>
      <c r="AN73" s="34">
        <v>8</v>
      </c>
      <c r="AX73"/>
      <c r="AY73"/>
    </row>
    <row r="74" spans="1:51" x14ac:dyDescent="0.25">
      <c r="A74" t="s">
        <v>852</v>
      </c>
      <c r="B74" t="s">
        <v>477</v>
      </c>
      <c r="C74" t="s">
        <v>681</v>
      </c>
      <c r="D74" t="s">
        <v>804</v>
      </c>
      <c r="E74" s="32">
        <v>181.17777777777778</v>
      </c>
      <c r="F74" s="32">
        <v>903.68700000000001</v>
      </c>
      <c r="G74" s="32">
        <v>0</v>
      </c>
      <c r="H74" s="37">
        <v>0</v>
      </c>
      <c r="I74" s="32">
        <v>838.03822222222209</v>
      </c>
      <c r="J74" s="32">
        <v>0</v>
      </c>
      <c r="K74" s="37">
        <v>0</v>
      </c>
      <c r="L74" s="32">
        <v>193.22777777777776</v>
      </c>
      <c r="M74" s="32">
        <v>0</v>
      </c>
      <c r="N74" s="37">
        <v>0</v>
      </c>
      <c r="O74" s="32">
        <v>127.57899999999997</v>
      </c>
      <c r="P74" s="32">
        <v>0</v>
      </c>
      <c r="Q74" s="37">
        <v>0</v>
      </c>
      <c r="R74" s="32">
        <v>60.493222222222215</v>
      </c>
      <c r="S74" s="32">
        <v>0</v>
      </c>
      <c r="T74" s="37">
        <v>0</v>
      </c>
      <c r="U74" s="32">
        <v>5.1555555555555559</v>
      </c>
      <c r="V74" s="32">
        <v>0</v>
      </c>
      <c r="W74" s="37">
        <v>0</v>
      </c>
      <c r="X74" s="32">
        <v>141.30199999999996</v>
      </c>
      <c r="Y74" s="32">
        <v>0</v>
      </c>
      <c r="Z74" s="37">
        <v>0</v>
      </c>
      <c r="AA74" s="32">
        <v>0</v>
      </c>
      <c r="AB74" s="32">
        <v>0</v>
      </c>
      <c r="AC74" s="37" t="s">
        <v>955</v>
      </c>
      <c r="AD74" s="32">
        <v>548.62111111111108</v>
      </c>
      <c r="AE74" s="32">
        <v>0</v>
      </c>
      <c r="AF74" s="37">
        <v>0</v>
      </c>
      <c r="AG74" s="32">
        <v>20.536111111111122</v>
      </c>
      <c r="AH74" s="32">
        <v>0</v>
      </c>
      <c r="AI74" s="37">
        <v>0</v>
      </c>
      <c r="AJ74" s="32">
        <v>0</v>
      </c>
      <c r="AK74" s="32">
        <v>0</v>
      </c>
      <c r="AL74" s="37" t="s">
        <v>955</v>
      </c>
      <c r="AM74" t="s">
        <v>215</v>
      </c>
      <c r="AN74" s="34">
        <v>8</v>
      </c>
      <c r="AX74"/>
      <c r="AY74"/>
    </row>
    <row r="75" spans="1:51" x14ac:dyDescent="0.25">
      <c r="A75" t="s">
        <v>852</v>
      </c>
      <c r="B75" t="s">
        <v>492</v>
      </c>
      <c r="C75" t="s">
        <v>689</v>
      </c>
      <c r="D75" t="s">
        <v>800</v>
      </c>
      <c r="E75" s="32">
        <v>35.9</v>
      </c>
      <c r="F75" s="32">
        <v>127.90522222222219</v>
      </c>
      <c r="G75" s="32">
        <v>59.613888888888894</v>
      </c>
      <c r="H75" s="37">
        <v>0.46607861550262492</v>
      </c>
      <c r="I75" s="32">
        <v>116.88855555555554</v>
      </c>
      <c r="J75" s="32">
        <v>59.613888888888894</v>
      </c>
      <c r="K75" s="37">
        <v>0.51000620724203594</v>
      </c>
      <c r="L75" s="32">
        <v>27.991666666666667</v>
      </c>
      <c r="M75" s="32">
        <v>4.9083333333333332</v>
      </c>
      <c r="N75" s="37">
        <v>0.17534980649002679</v>
      </c>
      <c r="O75" s="32">
        <v>16.975000000000001</v>
      </c>
      <c r="P75" s="32">
        <v>4.9083333333333332</v>
      </c>
      <c r="Q75" s="37">
        <v>0.28915071183112417</v>
      </c>
      <c r="R75" s="32">
        <v>5.333333333333333</v>
      </c>
      <c r="S75" s="32">
        <v>0</v>
      </c>
      <c r="T75" s="37">
        <v>0</v>
      </c>
      <c r="U75" s="32">
        <v>5.6833333333333336</v>
      </c>
      <c r="V75" s="32">
        <v>0</v>
      </c>
      <c r="W75" s="37">
        <v>0</v>
      </c>
      <c r="X75" s="32">
        <v>5.2777777777777777</v>
      </c>
      <c r="Y75" s="32">
        <v>0.11944444444444445</v>
      </c>
      <c r="Z75" s="37">
        <v>2.2631578947368423E-2</v>
      </c>
      <c r="AA75" s="32">
        <v>0</v>
      </c>
      <c r="AB75" s="32">
        <v>0</v>
      </c>
      <c r="AC75" s="37" t="s">
        <v>955</v>
      </c>
      <c r="AD75" s="32">
        <v>69.400444444444418</v>
      </c>
      <c r="AE75" s="32">
        <v>39.76466666666667</v>
      </c>
      <c r="AF75" s="37">
        <v>0.57297423647623158</v>
      </c>
      <c r="AG75" s="32">
        <v>12.824999999999999</v>
      </c>
      <c r="AH75" s="32">
        <v>2.411111111111111</v>
      </c>
      <c r="AI75" s="37">
        <v>0.18800086636343946</v>
      </c>
      <c r="AJ75" s="32">
        <v>12.410333333333334</v>
      </c>
      <c r="AK75" s="32">
        <v>12.410333333333334</v>
      </c>
      <c r="AL75" s="37">
        <v>1</v>
      </c>
      <c r="AM75" t="s">
        <v>230</v>
      </c>
      <c r="AN75" s="34">
        <v>8</v>
      </c>
      <c r="AX75"/>
      <c r="AY75"/>
    </row>
    <row r="76" spans="1:51" x14ac:dyDescent="0.25">
      <c r="A76" t="s">
        <v>852</v>
      </c>
      <c r="B76" t="s">
        <v>458</v>
      </c>
      <c r="C76" t="s">
        <v>667</v>
      </c>
      <c r="D76" t="s">
        <v>719</v>
      </c>
      <c r="E76" s="32">
        <v>37.677777777777777</v>
      </c>
      <c r="F76" s="32">
        <v>133.27377777777778</v>
      </c>
      <c r="G76" s="32">
        <v>86.571888888888893</v>
      </c>
      <c r="H76" s="37">
        <v>0.64957931209273478</v>
      </c>
      <c r="I76" s="32">
        <v>115.32777777777778</v>
      </c>
      <c r="J76" s="32">
        <v>86.394111111111101</v>
      </c>
      <c r="K76" s="37">
        <v>0.7491179729274049</v>
      </c>
      <c r="L76" s="32">
        <v>22.816999999999997</v>
      </c>
      <c r="M76" s="32">
        <v>5.5447777777777763</v>
      </c>
      <c r="N76" s="37">
        <v>0.2430108155225392</v>
      </c>
      <c r="O76" s="32">
        <v>10.311111111111112</v>
      </c>
      <c r="P76" s="32">
        <v>5.3669999999999982</v>
      </c>
      <c r="Q76" s="37">
        <v>0.52050646551724122</v>
      </c>
      <c r="R76" s="32">
        <v>11.455222222222217</v>
      </c>
      <c r="S76" s="32">
        <v>0.17777777777777778</v>
      </c>
      <c r="T76" s="37">
        <v>1.5519365257960958E-2</v>
      </c>
      <c r="U76" s="32">
        <v>1.0506666666666666</v>
      </c>
      <c r="V76" s="32">
        <v>0</v>
      </c>
      <c r="W76" s="37">
        <v>0</v>
      </c>
      <c r="X76" s="32">
        <v>18.123666666666665</v>
      </c>
      <c r="Y76" s="32">
        <v>16.58411111111111</v>
      </c>
      <c r="Z76" s="37">
        <v>0.9150527548386701</v>
      </c>
      <c r="AA76" s="32">
        <v>5.4401111111111122</v>
      </c>
      <c r="AB76" s="32">
        <v>0</v>
      </c>
      <c r="AC76" s="37">
        <v>0</v>
      </c>
      <c r="AD76" s="32">
        <v>72.317666666666682</v>
      </c>
      <c r="AE76" s="32">
        <v>64.076333333333338</v>
      </c>
      <c r="AF76" s="37">
        <v>0.8860398335123274</v>
      </c>
      <c r="AG76" s="32">
        <v>10.180555555555555</v>
      </c>
      <c r="AH76" s="32">
        <v>0</v>
      </c>
      <c r="AI76" s="37">
        <v>0</v>
      </c>
      <c r="AJ76" s="32">
        <v>4.3947777777777777</v>
      </c>
      <c r="AK76" s="32">
        <v>0.36666666666666664</v>
      </c>
      <c r="AL76" s="37">
        <v>8.3432356584835526E-2</v>
      </c>
      <c r="AM76" t="s">
        <v>196</v>
      </c>
      <c r="AN76" s="34">
        <v>8</v>
      </c>
      <c r="AX76"/>
      <c r="AY76"/>
    </row>
    <row r="77" spans="1:51" x14ac:dyDescent="0.25">
      <c r="A77" t="s">
        <v>852</v>
      </c>
      <c r="B77" t="s">
        <v>476</v>
      </c>
      <c r="C77" t="s">
        <v>680</v>
      </c>
      <c r="D77" t="s">
        <v>803</v>
      </c>
      <c r="E77" s="32">
        <v>46.322222222222223</v>
      </c>
      <c r="F77" s="32">
        <v>191.18866666666665</v>
      </c>
      <c r="G77" s="32">
        <v>61.920333333333296</v>
      </c>
      <c r="H77" s="37">
        <v>0.32387031309387221</v>
      </c>
      <c r="I77" s="32">
        <v>170.20477777777776</v>
      </c>
      <c r="J77" s="32">
        <v>61.920333333333296</v>
      </c>
      <c r="K77" s="37">
        <v>0.36379903162399785</v>
      </c>
      <c r="L77" s="32">
        <v>37.267222222222216</v>
      </c>
      <c r="M77" s="32">
        <v>2.4611111111111112</v>
      </c>
      <c r="N77" s="37">
        <v>6.6039564109062199E-2</v>
      </c>
      <c r="O77" s="32">
        <v>22.722222222222221</v>
      </c>
      <c r="P77" s="32">
        <v>2.4611111111111112</v>
      </c>
      <c r="Q77" s="37">
        <v>0.10831295843520783</v>
      </c>
      <c r="R77" s="32">
        <v>9.4588888888888896</v>
      </c>
      <c r="S77" s="32">
        <v>0</v>
      </c>
      <c r="T77" s="37">
        <v>0</v>
      </c>
      <c r="U77" s="32">
        <v>5.0861111111111112</v>
      </c>
      <c r="V77" s="32">
        <v>0</v>
      </c>
      <c r="W77" s="37">
        <v>0</v>
      </c>
      <c r="X77" s="32">
        <v>26.419444444444444</v>
      </c>
      <c r="Y77" s="32">
        <v>7.2505555555555548</v>
      </c>
      <c r="Z77" s="37">
        <v>0.27444012196404161</v>
      </c>
      <c r="AA77" s="32">
        <v>6.43888888888889</v>
      </c>
      <c r="AB77" s="32">
        <v>0</v>
      </c>
      <c r="AC77" s="37">
        <v>0</v>
      </c>
      <c r="AD77" s="32">
        <v>112.39977777777777</v>
      </c>
      <c r="AE77" s="32">
        <v>52.20866666666663</v>
      </c>
      <c r="AF77" s="37">
        <v>0.46449083529227986</v>
      </c>
      <c r="AG77" s="32">
        <v>0</v>
      </c>
      <c r="AH77" s="32">
        <v>0</v>
      </c>
      <c r="AI77" s="37" t="s">
        <v>955</v>
      </c>
      <c r="AJ77" s="32">
        <v>8.6633333333333304</v>
      </c>
      <c r="AK77" s="32">
        <v>0</v>
      </c>
      <c r="AL77" s="37">
        <v>0</v>
      </c>
      <c r="AM77" t="s">
        <v>214</v>
      </c>
      <c r="AN77" s="34">
        <v>8</v>
      </c>
      <c r="AX77"/>
      <c r="AY77"/>
    </row>
    <row r="78" spans="1:51" x14ac:dyDescent="0.25">
      <c r="A78" t="s">
        <v>852</v>
      </c>
      <c r="B78" t="s">
        <v>512</v>
      </c>
      <c r="C78" t="s">
        <v>681</v>
      </c>
      <c r="D78" t="s">
        <v>804</v>
      </c>
      <c r="E78" s="32">
        <v>129.84444444444443</v>
      </c>
      <c r="F78" s="32">
        <v>644.12044444444439</v>
      </c>
      <c r="G78" s="32">
        <v>0</v>
      </c>
      <c r="H78" s="37">
        <v>0</v>
      </c>
      <c r="I78" s="32">
        <v>600.26622222222215</v>
      </c>
      <c r="J78" s="32">
        <v>0</v>
      </c>
      <c r="K78" s="37">
        <v>0</v>
      </c>
      <c r="L78" s="32">
        <v>118.72733333333332</v>
      </c>
      <c r="M78" s="32">
        <v>0</v>
      </c>
      <c r="N78" s="37">
        <v>0</v>
      </c>
      <c r="O78" s="32">
        <v>80.177999999999983</v>
      </c>
      <c r="P78" s="32">
        <v>0</v>
      </c>
      <c r="Q78" s="37">
        <v>0</v>
      </c>
      <c r="R78" s="32">
        <v>33.482666666666667</v>
      </c>
      <c r="S78" s="32">
        <v>0</v>
      </c>
      <c r="T78" s="37">
        <v>0</v>
      </c>
      <c r="U78" s="32">
        <v>5.0666666666666664</v>
      </c>
      <c r="V78" s="32">
        <v>0</v>
      </c>
      <c r="W78" s="37">
        <v>0</v>
      </c>
      <c r="X78" s="32">
        <v>90.690777777777754</v>
      </c>
      <c r="Y78" s="32">
        <v>0</v>
      </c>
      <c r="Z78" s="37">
        <v>0</v>
      </c>
      <c r="AA78" s="32">
        <v>5.3048888888888897</v>
      </c>
      <c r="AB78" s="32">
        <v>0</v>
      </c>
      <c r="AC78" s="37">
        <v>0</v>
      </c>
      <c r="AD78" s="32">
        <v>416.14833333333326</v>
      </c>
      <c r="AE78" s="32">
        <v>0</v>
      </c>
      <c r="AF78" s="37">
        <v>0</v>
      </c>
      <c r="AG78" s="32">
        <v>11.909444444444452</v>
      </c>
      <c r="AH78" s="32">
        <v>0</v>
      </c>
      <c r="AI78" s="37">
        <v>0</v>
      </c>
      <c r="AJ78" s="32">
        <v>1.3396666666666666</v>
      </c>
      <c r="AK78" s="32">
        <v>0</v>
      </c>
      <c r="AL78" s="37">
        <v>0</v>
      </c>
      <c r="AM78" t="s">
        <v>250</v>
      </c>
      <c r="AN78" s="34">
        <v>8</v>
      </c>
      <c r="AX78"/>
      <c r="AY78"/>
    </row>
    <row r="79" spans="1:51" x14ac:dyDescent="0.25">
      <c r="AX79"/>
      <c r="AY79"/>
    </row>
    <row r="80" spans="1:51" x14ac:dyDescent="0.25">
      <c r="AX80"/>
      <c r="AY80"/>
    </row>
    <row r="81" spans="50:51" x14ac:dyDescent="0.25">
      <c r="AX81"/>
      <c r="AY81"/>
    </row>
    <row r="82" spans="50:51" x14ac:dyDescent="0.25">
      <c r="AX82"/>
      <c r="AY82"/>
    </row>
    <row r="83" spans="50:51" x14ac:dyDescent="0.25">
      <c r="AX83"/>
      <c r="AY83"/>
    </row>
    <row r="84" spans="50:51" x14ac:dyDescent="0.25">
      <c r="AX84"/>
      <c r="AY84"/>
    </row>
    <row r="85" spans="50:51" x14ac:dyDescent="0.25">
      <c r="AX85"/>
      <c r="AY85"/>
    </row>
    <row r="86" spans="50:51" x14ac:dyDescent="0.25">
      <c r="AX86"/>
      <c r="AY86"/>
    </row>
    <row r="87" spans="50:51" x14ac:dyDescent="0.25">
      <c r="AX87"/>
      <c r="AY87"/>
    </row>
    <row r="88" spans="50:51" x14ac:dyDescent="0.25">
      <c r="AX88"/>
      <c r="AY88"/>
    </row>
    <row r="89" spans="50:51" x14ac:dyDescent="0.25">
      <c r="AX89"/>
      <c r="AY89"/>
    </row>
    <row r="90" spans="50:51" x14ac:dyDescent="0.25">
      <c r="AX90"/>
      <c r="AY90"/>
    </row>
    <row r="91" spans="50:51" x14ac:dyDescent="0.25">
      <c r="AX91"/>
      <c r="AY91"/>
    </row>
    <row r="92" spans="50:51" x14ac:dyDescent="0.25">
      <c r="AX92"/>
      <c r="AY92"/>
    </row>
    <row r="93" spans="50:51" x14ac:dyDescent="0.25">
      <c r="AX93"/>
      <c r="AY93"/>
    </row>
    <row r="94" spans="50:51" x14ac:dyDescent="0.25">
      <c r="AX94"/>
      <c r="AY94"/>
    </row>
    <row r="95" spans="50:51" x14ac:dyDescent="0.25">
      <c r="AX95"/>
      <c r="AY95"/>
    </row>
    <row r="96" spans="50:51" x14ac:dyDescent="0.25">
      <c r="AX96"/>
      <c r="AY96"/>
    </row>
    <row r="97" spans="50:51" x14ac:dyDescent="0.25">
      <c r="AX97"/>
      <c r="AY97"/>
    </row>
    <row r="98" spans="50:51" x14ac:dyDescent="0.25">
      <c r="AX98"/>
      <c r="AY98"/>
    </row>
    <row r="99" spans="50:51" x14ac:dyDescent="0.25">
      <c r="AX99"/>
      <c r="AY99"/>
    </row>
    <row r="100" spans="50:51" x14ac:dyDescent="0.25">
      <c r="AX100"/>
      <c r="AY100"/>
    </row>
    <row r="101" spans="50:51" x14ac:dyDescent="0.25">
      <c r="AX101"/>
      <c r="AY101"/>
    </row>
    <row r="102" spans="50:51" x14ac:dyDescent="0.25">
      <c r="AX102"/>
      <c r="AY102"/>
    </row>
    <row r="103" spans="50:51" x14ac:dyDescent="0.25">
      <c r="AX103"/>
      <c r="AY103"/>
    </row>
    <row r="104" spans="50:51" x14ac:dyDescent="0.25">
      <c r="AX104"/>
      <c r="AY104"/>
    </row>
    <row r="105" spans="50:51" x14ac:dyDescent="0.25">
      <c r="AX105"/>
      <c r="AY105"/>
    </row>
    <row r="106" spans="50:51" x14ac:dyDescent="0.25">
      <c r="AX106"/>
      <c r="AY106"/>
    </row>
    <row r="107" spans="50:51" x14ac:dyDescent="0.25">
      <c r="AX107"/>
      <c r="AY107"/>
    </row>
    <row r="108" spans="50:51" x14ac:dyDescent="0.25">
      <c r="AX108"/>
      <c r="AY108"/>
    </row>
    <row r="109" spans="50:51" x14ac:dyDescent="0.25">
      <c r="AX109"/>
      <c r="AY109"/>
    </row>
    <row r="110" spans="50:51" x14ac:dyDescent="0.25">
      <c r="AX110"/>
      <c r="AY110"/>
    </row>
    <row r="111" spans="50:51" x14ac:dyDescent="0.25">
      <c r="AX111"/>
      <c r="AY111"/>
    </row>
    <row r="112" spans="50:51" x14ac:dyDescent="0.25">
      <c r="AX112"/>
      <c r="AY112"/>
    </row>
    <row r="113" spans="50:51" x14ac:dyDescent="0.25">
      <c r="AX113"/>
      <c r="AY113"/>
    </row>
    <row r="114" spans="50:51" x14ac:dyDescent="0.25">
      <c r="AX114"/>
      <c r="AY114"/>
    </row>
    <row r="115" spans="50:51" x14ac:dyDescent="0.25">
      <c r="AX115"/>
      <c r="AY115"/>
    </row>
    <row r="116" spans="50:51" x14ac:dyDescent="0.25">
      <c r="AX116"/>
      <c r="AY116"/>
    </row>
    <row r="117" spans="50:51" x14ac:dyDescent="0.25">
      <c r="AX117"/>
      <c r="AY117"/>
    </row>
    <row r="118" spans="50:51" x14ac:dyDescent="0.25">
      <c r="AX118"/>
      <c r="AY118"/>
    </row>
    <row r="119" spans="50:51" x14ac:dyDescent="0.25">
      <c r="AX119"/>
      <c r="AY119"/>
    </row>
    <row r="120" spans="50:51" x14ac:dyDescent="0.25">
      <c r="AX120"/>
      <c r="AY120"/>
    </row>
    <row r="121" spans="50:51" x14ac:dyDescent="0.25">
      <c r="AX121"/>
      <c r="AY121"/>
    </row>
    <row r="122" spans="50:51" x14ac:dyDescent="0.25">
      <c r="AX122"/>
      <c r="AY122"/>
    </row>
    <row r="123" spans="50:51" x14ac:dyDescent="0.25">
      <c r="AX123"/>
      <c r="AY123"/>
    </row>
    <row r="124" spans="50:51" x14ac:dyDescent="0.25">
      <c r="AX124"/>
      <c r="AY124"/>
    </row>
    <row r="125" spans="50:51" x14ac:dyDescent="0.25">
      <c r="AX125"/>
      <c r="AY125"/>
    </row>
    <row r="126" spans="50:51" x14ac:dyDescent="0.25">
      <c r="AX126"/>
      <c r="AY126"/>
    </row>
    <row r="127" spans="50:51" x14ac:dyDescent="0.25">
      <c r="AX127"/>
      <c r="AY127"/>
    </row>
    <row r="128" spans="50:51" x14ac:dyDescent="0.25">
      <c r="AX128"/>
      <c r="AY128"/>
    </row>
    <row r="129" spans="50:51" x14ac:dyDescent="0.25">
      <c r="AX129"/>
      <c r="AY129"/>
    </row>
    <row r="130" spans="50:51" x14ac:dyDescent="0.25">
      <c r="AX130"/>
      <c r="AY130"/>
    </row>
    <row r="131" spans="50:51" x14ac:dyDescent="0.25">
      <c r="AX131"/>
      <c r="AY131"/>
    </row>
    <row r="132" spans="50:51" x14ac:dyDescent="0.25">
      <c r="AX132"/>
      <c r="AY132"/>
    </row>
    <row r="133" spans="50:51" x14ac:dyDescent="0.25">
      <c r="AX133"/>
      <c r="AY133"/>
    </row>
    <row r="134" spans="50:51" x14ac:dyDescent="0.25">
      <c r="AX134"/>
      <c r="AY134"/>
    </row>
    <row r="135" spans="50:51" x14ac:dyDescent="0.25">
      <c r="AX135"/>
      <c r="AY135"/>
    </row>
    <row r="136" spans="50:51" x14ac:dyDescent="0.25">
      <c r="AX136"/>
      <c r="AY136"/>
    </row>
    <row r="137" spans="50:51" x14ac:dyDescent="0.25">
      <c r="AX137"/>
      <c r="AY137"/>
    </row>
    <row r="138" spans="50:51" x14ac:dyDescent="0.25">
      <c r="AX138"/>
      <c r="AY138"/>
    </row>
    <row r="139" spans="50:51" x14ac:dyDescent="0.25">
      <c r="AX139"/>
      <c r="AY139"/>
    </row>
    <row r="140" spans="50:51" x14ac:dyDescent="0.25">
      <c r="AX140"/>
      <c r="AY140"/>
    </row>
    <row r="141" spans="50:51" x14ac:dyDescent="0.25">
      <c r="AX141"/>
      <c r="AY141"/>
    </row>
    <row r="142" spans="50:51" x14ac:dyDescent="0.25">
      <c r="AX142"/>
      <c r="AY142"/>
    </row>
    <row r="143" spans="50:51" x14ac:dyDescent="0.25">
      <c r="AX143"/>
      <c r="AY143"/>
    </row>
    <row r="144" spans="50:51" x14ac:dyDescent="0.25">
      <c r="AX144"/>
      <c r="AY144"/>
    </row>
    <row r="145" spans="50:51" x14ac:dyDescent="0.25">
      <c r="AX145"/>
      <c r="AY145"/>
    </row>
    <row r="146" spans="50:51" x14ac:dyDescent="0.25">
      <c r="AX146"/>
      <c r="AY146"/>
    </row>
    <row r="147" spans="50:51" x14ac:dyDescent="0.25">
      <c r="AX147"/>
      <c r="AY147"/>
    </row>
    <row r="148" spans="50:51" x14ac:dyDescent="0.25">
      <c r="AX148"/>
      <c r="AY148"/>
    </row>
    <row r="149" spans="50:51" x14ac:dyDescent="0.25">
      <c r="AX149"/>
      <c r="AY149"/>
    </row>
    <row r="150" spans="50:51" x14ac:dyDescent="0.25">
      <c r="AX150"/>
      <c r="AY150"/>
    </row>
    <row r="151" spans="50:51" x14ac:dyDescent="0.25">
      <c r="AX151"/>
      <c r="AY151"/>
    </row>
    <row r="152" spans="50:51" x14ac:dyDescent="0.25">
      <c r="AX152"/>
      <c r="AY152"/>
    </row>
    <row r="153" spans="50:51" x14ac:dyDescent="0.25">
      <c r="AX153"/>
      <c r="AY153"/>
    </row>
    <row r="154" spans="50:51" x14ac:dyDescent="0.25">
      <c r="AX154"/>
      <c r="AY154"/>
    </row>
    <row r="155" spans="50:51" x14ac:dyDescent="0.25">
      <c r="AX155"/>
      <c r="AY155"/>
    </row>
    <row r="156" spans="50:51" x14ac:dyDescent="0.25">
      <c r="AX156"/>
      <c r="AY156"/>
    </row>
    <row r="157" spans="50:51" x14ac:dyDescent="0.25">
      <c r="AX157"/>
      <c r="AY157"/>
    </row>
    <row r="158" spans="50:51" x14ac:dyDescent="0.25">
      <c r="AX158"/>
      <c r="AY158"/>
    </row>
    <row r="159" spans="50:51" x14ac:dyDescent="0.25">
      <c r="AX159"/>
      <c r="AY159"/>
    </row>
    <row r="160" spans="50:51" x14ac:dyDescent="0.25">
      <c r="AX160"/>
      <c r="AY160"/>
    </row>
    <row r="161" spans="50:51" x14ac:dyDescent="0.25">
      <c r="AX161"/>
      <c r="AY161"/>
    </row>
    <row r="162" spans="50:51" x14ac:dyDescent="0.25">
      <c r="AX162"/>
      <c r="AY162"/>
    </row>
    <row r="163" spans="50:51" x14ac:dyDescent="0.25">
      <c r="AX163"/>
      <c r="AY163"/>
    </row>
    <row r="164" spans="50:51" x14ac:dyDescent="0.25">
      <c r="AX164"/>
      <c r="AY164"/>
    </row>
    <row r="165" spans="50:51" x14ac:dyDescent="0.25">
      <c r="AX165"/>
      <c r="AY165"/>
    </row>
    <row r="166" spans="50:51" x14ac:dyDescent="0.25">
      <c r="AX166"/>
      <c r="AY166"/>
    </row>
    <row r="167" spans="50:51" x14ac:dyDescent="0.25">
      <c r="AX167"/>
      <c r="AY167"/>
    </row>
    <row r="168" spans="50:51" x14ac:dyDescent="0.25">
      <c r="AX168"/>
      <c r="AY168"/>
    </row>
    <row r="169" spans="50:51" x14ac:dyDescent="0.25">
      <c r="AX169"/>
      <c r="AY169"/>
    </row>
    <row r="170" spans="50:51" x14ac:dyDescent="0.25">
      <c r="AX170"/>
      <c r="AY170"/>
    </row>
    <row r="171" spans="50:51" x14ac:dyDescent="0.25">
      <c r="AX171"/>
      <c r="AY171"/>
    </row>
    <row r="172" spans="50:51" x14ac:dyDescent="0.25">
      <c r="AX172"/>
      <c r="AY172"/>
    </row>
    <row r="173" spans="50:51" x14ac:dyDescent="0.25">
      <c r="AX173"/>
      <c r="AY173"/>
    </row>
    <row r="174" spans="50:51" x14ac:dyDescent="0.25">
      <c r="AX174"/>
      <c r="AY174"/>
    </row>
    <row r="175" spans="50:51" x14ac:dyDescent="0.25">
      <c r="AX175"/>
      <c r="AY175"/>
    </row>
    <row r="176" spans="50:51" x14ac:dyDescent="0.25">
      <c r="AX176"/>
      <c r="AY176"/>
    </row>
    <row r="177" spans="50:51" x14ac:dyDescent="0.25">
      <c r="AX177"/>
      <c r="AY177"/>
    </row>
    <row r="178" spans="50:51" x14ac:dyDescent="0.25">
      <c r="AX178"/>
      <c r="AY178"/>
    </row>
    <row r="179" spans="50:51" x14ac:dyDescent="0.25">
      <c r="AX179"/>
      <c r="AY179"/>
    </row>
    <row r="180" spans="50:51" x14ac:dyDescent="0.25">
      <c r="AX180"/>
      <c r="AY180"/>
    </row>
    <row r="181" spans="50:51" x14ac:dyDescent="0.25">
      <c r="AX181"/>
      <c r="AY181"/>
    </row>
    <row r="182" spans="50:51" x14ac:dyDescent="0.25">
      <c r="AX182"/>
      <c r="AY182"/>
    </row>
    <row r="183" spans="50:51" x14ac:dyDescent="0.25">
      <c r="AX183"/>
      <c r="AY183"/>
    </row>
    <row r="184" spans="50:51" x14ac:dyDescent="0.25">
      <c r="AX184"/>
      <c r="AY184"/>
    </row>
    <row r="185" spans="50:51" x14ac:dyDescent="0.25">
      <c r="AX185"/>
      <c r="AY185"/>
    </row>
    <row r="186" spans="50:51" x14ac:dyDescent="0.25">
      <c r="AX186"/>
      <c r="AY186"/>
    </row>
    <row r="187" spans="50:51" x14ac:dyDescent="0.25">
      <c r="AX187"/>
      <c r="AY187"/>
    </row>
    <row r="188" spans="50:51" x14ac:dyDescent="0.25">
      <c r="AX188"/>
      <c r="AY188"/>
    </row>
    <row r="189" spans="50:51" x14ac:dyDescent="0.25">
      <c r="AX189"/>
      <c r="AY189"/>
    </row>
    <row r="190" spans="50:51" x14ac:dyDescent="0.25">
      <c r="AX190"/>
      <c r="AY190"/>
    </row>
    <row r="191" spans="50:51" x14ac:dyDescent="0.25">
      <c r="AX191"/>
      <c r="AY191"/>
    </row>
    <row r="192" spans="50:51" x14ac:dyDescent="0.25">
      <c r="AX192"/>
      <c r="AY192"/>
    </row>
    <row r="193" spans="50:51" x14ac:dyDescent="0.25">
      <c r="AX193"/>
      <c r="AY193"/>
    </row>
    <row r="194" spans="50:51" x14ac:dyDescent="0.25">
      <c r="AX194"/>
      <c r="AY194"/>
    </row>
    <row r="195" spans="50:51" x14ac:dyDescent="0.25">
      <c r="AX195"/>
      <c r="AY195"/>
    </row>
    <row r="196" spans="50:51" x14ac:dyDescent="0.25">
      <c r="AX196"/>
      <c r="AY196"/>
    </row>
    <row r="197" spans="50:51" x14ac:dyDescent="0.25">
      <c r="AX197"/>
      <c r="AY197"/>
    </row>
    <row r="198" spans="50:51" x14ac:dyDescent="0.25">
      <c r="AX198"/>
      <c r="AY198"/>
    </row>
    <row r="199" spans="50:51" x14ac:dyDescent="0.25">
      <c r="AX199"/>
      <c r="AY199"/>
    </row>
    <row r="200" spans="50:51" x14ac:dyDescent="0.25">
      <c r="AX200"/>
      <c r="AY200"/>
    </row>
    <row r="201" spans="50:51" x14ac:dyDescent="0.25">
      <c r="AX201"/>
      <c r="AY201"/>
    </row>
    <row r="202" spans="50:51" x14ac:dyDescent="0.25">
      <c r="AX202"/>
      <c r="AY202"/>
    </row>
    <row r="203" spans="50:51" x14ac:dyDescent="0.25">
      <c r="AX203"/>
      <c r="AY203"/>
    </row>
    <row r="204" spans="50:51" x14ac:dyDescent="0.25">
      <c r="AX204"/>
      <c r="AY204"/>
    </row>
    <row r="205" spans="50:51" x14ac:dyDescent="0.25">
      <c r="AX205"/>
      <c r="AY205"/>
    </row>
    <row r="206" spans="50:51" x14ac:dyDescent="0.25">
      <c r="AX206"/>
      <c r="AY206"/>
    </row>
    <row r="207" spans="50:51" x14ac:dyDescent="0.25">
      <c r="AX207"/>
      <c r="AY207"/>
    </row>
    <row r="208" spans="50:51" x14ac:dyDescent="0.25">
      <c r="AX208"/>
      <c r="AY208"/>
    </row>
    <row r="209" spans="50:51" x14ac:dyDescent="0.25">
      <c r="AX209"/>
      <c r="AY209"/>
    </row>
    <row r="210" spans="50:51" x14ac:dyDescent="0.25">
      <c r="AX210"/>
      <c r="AY210"/>
    </row>
    <row r="211" spans="50:51" x14ac:dyDescent="0.25">
      <c r="AX211"/>
      <c r="AY211"/>
    </row>
    <row r="212" spans="50:51" x14ac:dyDescent="0.25">
      <c r="AX212"/>
      <c r="AY212"/>
    </row>
    <row r="213" spans="50:51" x14ac:dyDescent="0.25">
      <c r="AX213"/>
      <c r="AY213"/>
    </row>
    <row r="214" spans="50:51" x14ac:dyDescent="0.25">
      <c r="AX214"/>
      <c r="AY214"/>
    </row>
    <row r="215" spans="50:51" x14ac:dyDescent="0.25">
      <c r="AX215"/>
      <c r="AY215"/>
    </row>
    <row r="216" spans="50:51" x14ac:dyDescent="0.25">
      <c r="AX216"/>
      <c r="AY216"/>
    </row>
    <row r="217" spans="50:51" x14ac:dyDescent="0.25">
      <c r="AX217"/>
      <c r="AY217"/>
    </row>
    <row r="218" spans="50:51" x14ac:dyDescent="0.25">
      <c r="AX218"/>
      <c r="AY218"/>
    </row>
    <row r="219" spans="50:51" x14ac:dyDescent="0.25">
      <c r="AX219"/>
      <c r="AY219"/>
    </row>
    <row r="220" spans="50:51" x14ac:dyDescent="0.25">
      <c r="AX220"/>
      <c r="AY220"/>
    </row>
    <row r="221" spans="50:51" x14ac:dyDescent="0.25">
      <c r="AX221"/>
      <c r="AY221"/>
    </row>
    <row r="222" spans="50:51" x14ac:dyDescent="0.25">
      <c r="AX222"/>
      <c r="AY222"/>
    </row>
    <row r="223" spans="50:51" x14ac:dyDescent="0.25">
      <c r="AX223"/>
      <c r="AY223"/>
    </row>
    <row r="224" spans="50:51" x14ac:dyDescent="0.25">
      <c r="AX224"/>
      <c r="AY224"/>
    </row>
    <row r="225" spans="50:51" x14ac:dyDescent="0.25">
      <c r="AX225"/>
      <c r="AY225"/>
    </row>
    <row r="226" spans="50:51" x14ac:dyDescent="0.25">
      <c r="AX226"/>
      <c r="AY226"/>
    </row>
    <row r="227" spans="50:51" x14ac:dyDescent="0.25">
      <c r="AX227"/>
      <c r="AY227"/>
    </row>
    <row r="228" spans="50:51" x14ac:dyDescent="0.25">
      <c r="AX228"/>
      <c r="AY228"/>
    </row>
    <row r="229" spans="50:51" x14ac:dyDescent="0.25">
      <c r="AX229"/>
      <c r="AY229"/>
    </row>
    <row r="230" spans="50:51" x14ac:dyDescent="0.25">
      <c r="AX230"/>
      <c r="AY230"/>
    </row>
    <row r="231" spans="50:51" x14ac:dyDescent="0.25">
      <c r="AX231"/>
      <c r="AY231"/>
    </row>
    <row r="232" spans="50:51" x14ac:dyDescent="0.25">
      <c r="AX232"/>
      <c r="AY232"/>
    </row>
    <row r="233" spans="50:51" x14ac:dyDescent="0.25">
      <c r="AX233"/>
      <c r="AY233"/>
    </row>
    <row r="234" spans="50:51" x14ac:dyDescent="0.25">
      <c r="AX234"/>
      <c r="AY234"/>
    </row>
    <row r="235" spans="50:51" x14ac:dyDescent="0.25">
      <c r="AX235"/>
      <c r="AY235"/>
    </row>
    <row r="236" spans="50:51" x14ac:dyDescent="0.25">
      <c r="AX236"/>
      <c r="AY236"/>
    </row>
    <row r="237" spans="50:51" x14ac:dyDescent="0.25">
      <c r="AX237"/>
      <c r="AY237"/>
    </row>
    <row r="238" spans="50:51" x14ac:dyDescent="0.25">
      <c r="AX238"/>
      <c r="AY238"/>
    </row>
    <row r="239" spans="50:51" x14ac:dyDescent="0.25">
      <c r="AX239"/>
      <c r="AY239"/>
    </row>
    <row r="240" spans="50:51" x14ac:dyDescent="0.25">
      <c r="AX240"/>
      <c r="AY240"/>
    </row>
    <row r="241" spans="50:51" x14ac:dyDescent="0.25">
      <c r="AX241"/>
      <c r="AY241"/>
    </row>
    <row r="242" spans="50:51" x14ac:dyDescent="0.25">
      <c r="AX242"/>
      <c r="AY242"/>
    </row>
    <row r="243" spans="50:51" x14ac:dyDescent="0.25">
      <c r="AX243"/>
      <c r="AY243"/>
    </row>
    <row r="244" spans="50:51" x14ac:dyDescent="0.25">
      <c r="AX244"/>
      <c r="AY244"/>
    </row>
    <row r="245" spans="50:51" x14ac:dyDescent="0.25">
      <c r="AX245"/>
      <c r="AY245"/>
    </row>
    <row r="246" spans="50:51" x14ac:dyDescent="0.25">
      <c r="AX246"/>
      <c r="AY246"/>
    </row>
    <row r="247" spans="50:51" x14ac:dyDescent="0.25">
      <c r="AX247"/>
      <c r="AY247"/>
    </row>
    <row r="248" spans="50:51" x14ac:dyDescent="0.25">
      <c r="AX248"/>
      <c r="AY248"/>
    </row>
    <row r="249" spans="50:51" x14ac:dyDescent="0.25">
      <c r="AX249"/>
      <c r="AY249"/>
    </row>
    <row r="250" spans="50:51" x14ac:dyDescent="0.25">
      <c r="AX250"/>
      <c r="AY250"/>
    </row>
    <row r="251" spans="50:51" x14ac:dyDescent="0.25">
      <c r="AX251"/>
      <c r="AY251"/>
    </row>
    <row r="252" spans="50:51" x14ac:dyDescent="0.25">
      <c r="AX252"/>
      <c r="AY252"/>
    </row>
    <row r="253" spans="50:51" x14ac:dyDescent="0.25">
      <c r="AX253"/>
      <c r="AY253"/>
    </row>
    <row r="254" spans="50:51" x14ac:dyDescent="0.25">
      <c r="AX254"/>
      <c r="AY254"/>
    </row>
    <row r="255" spans="50:51" x14ac:dyDescent="0.25">
      <c r="AX255"/>
      <c r="AY255"/>
    </row>
    <row r="256" spans="50:51" x14ac:dyDescent="0.25">
      <c r="AX256"/>
      <c r="AY256"/>
    </row>
    <row r="257" spans="50:51" x14ac:dyDescent="0.25">
      <c r="AX257"/>
      <c r="AY257"/>
    </row>
    <row r="258" spans="50:51" x14ac:dyDescent="0.25">
      <c r="AX258"/>
      <c r="AY258"/>
    </row>
    <row r="259" spans="50:51" x14ac:dyDescent="0.25">
      <c r="AX259"/>
      <c r="AY259"/>
    </row>
    <row r="260" spans="50:51" x14ac:dyDescent="0.25">
      <c r="AX260"/>
      <c r="AY260"/>
    </row>
    <row r="261" spans="50:51" x14ac:dyDescent="0.25">
      <c r="AX261"/>
      <c r="AY261"/>
    </row>
    <row r="262" spans="50:51" x14ac:dyDescent="0.25">
      <c r="AX262"/>
      <c r="AY262"/>
    </row>
    <row r="263" spans="50:51" x14ac:dyDescent="0.25">
      <c r="AX263"/>
      <c r="AY263"/>
    </row>
    <row r="264" spans="50:51" x14ac:dyDescent="0.25">
      <c r="AX264"/>
      <c r="AY264"/>
    </row>
    <row r="265" spans="50:51" x14ac:dyDescent="0.25">
      <c r="AX265"/>
      <c r="AY265"/>
    </row>
    <row r="266" spans="50:51" x14ac:dyDescent="0.25">
      <c r="AX266"/>
      <c r="AY266"/>
    </row>
    <row r="267" spans="50:51" x14ac:dyDescent="0.25">
      <c r="AX267"/>
      <c r="AY267"/>
    </row>
    <row r="268" spans="50:51" x14ac:dyDescent="0.25">
      <c r="AX268"/>
      <c r="AY268"/>
    </row>
    <row r="269" spans="50:51" x14ac:dyDescent="0.25">
      <c r="AX269"/>
      <c r="AY269"/>
    </row>
    <row r="270" spans="50:51" x14ac:dyDescent="0.25">
      <c r="AX270"/>
      <c r="AY270"/>
    </row>
    <row r="271" spans="50:51" x14ac:dyDescent="0.25">
      <c r="AX271"/>
      <c r="AY271"/>
    </row>
    <row r="272" spans="50:51" x14ac:dyDescent="0.25">
      <c r="AX272"/>
      <c r="AY272"/>
    </row>
    <row r="273" spans="50:51" x14ac:dyDescent="0.25">
      <c r="AX273"/>
      <c r="AY273"/>
    </row>
    <row r="274" spans="50:51" x14ac:dyDescent="0.25">
      <c r="AX274"/>
      <c r="AY274"/>
    </row>
    <row r="275" spans="50:51" x14ac:dyDescent="0.25">
      <c r="AX275"/>
      <c r="AY275"/>
    </row>
    <row r="276" spans="50:51" x14ac:dyDescent="0.25">
      <c r="AX276"/>
      <c r="AY276"/>
    </row>
    <row r="277" spans="50:51" x14ac:dyDescent="0.25">
      <c r="AX277"/>
      <c r="AY277"/>
    </row>
    <row r="278" spans="50:51" x14ac:dyDescent="0.25">
      <c r="AX278"/>
      <c r="AY278"/>
    </row>
    <row r="279" spans="50:51" x14ac:dyDescent="0.25">
      <c r="AX279"/>
      <c r="AY279"/>
    </row>
    <row r="280" spans="50:51" x14ac:dyDescent="0.25">
      <c r="AX280"/>
      <c r="AY280"/>
    </row>
    <row r="281" spans="50:51" x14ac:dyDescent="0.25">
      <c r="AX281"/>
      <c r="AY281"/>
    </row>
    <row r="282" spans="50:51" x14ac:dyDescent="0.25">
      <c r="AX282"/>
      <c r="AY282"/>
    </row>
    <row r="283" spans="50:51" x14ac:dyDescent="0.25">
      <c r="AX283"/>
      <c r="AY283"/>
    </row>
    <row r="284" spans="50:51" x14ac:dyDescent="0.25">
      <c r="AX284"/>
      <c r="AY284"/>
    </row>
    <row r="285" spans="50:51" x14ac:dyDescent="0.25">
      <c r="AX285"/>
      <c r="AY285"/>
    </row>
    <row r="286" spans="50:51" x14ac:dyDescent="0.25">
      <c r="AX286"/>
      <c r="AY286"/>
    </row>
    <row r="287" spans="50:51" x14ac:dyDescent="0.25">
      <c r="AX287"/>
      <c r="AY287"/>
    </row>
    <row r="288" spans="50:51" x14ac:dyDescent="0.25">
      <c r="AX288"/>
      <c r="AY288"/>
    </row>
    <row r="289" spans="50:51" x14ac:dyDescent="0.25">
      <c r="AX289"/>
      <c r="AY289"/>
    </row>
    <row r="290" spans="50:51" x14ac:dyDescent="0.25">
      <c r="AX290"/>
      <c r="AY290"/>
    </row>
    <row r="291" spans="50:51" x14ac:dyDescent="0.25">
      <c r="AX291"/>
      <c r="AY291"/>
    </row>
    <row r="292" spans="50:51" x14ac:dyDescent="0.25">
      <c r="AX292"/>
      <c r="AY292"/>
    </row>
    <row r="293" spans="50:51" x14ac:dyDescent="0.25">
      <c r="AX293"/>
      <c r="AY293"/>
    </row>
    <row r="294" spans="50:51" x14ac:dyDescent="0.25">
      <c r="AX294"/>
      <c r="AY294"/>
    </row>
    <row r="295" spans="50:51" x14ac:dyDescent="0.25">
      <c r="AX295"/>
      <c r="AY295"/>
    </row>
    <row r="296" spans="50:51" x14ac:dyDescent="0.25">
      <c r="AX296"/>
      <c r="AY296"/>
    </row>
    <row r="297" spans="50:51" x14ac:dyDescent="0.25">
      <c r="AX297"/>
      <c r="AY297"/>
    </row>
    <row r="298" spans="50:51" x14ac:dyDescent="0.25">
      <c r="AX298"/>
      <c r="AY298"/>
    </row>
    <row r="299" spans="50:51" x14ac:dyDescent="0.25">
      <c r="AX299"/>
      <c r="AY299"/>
    </row>
    <row r="300" spans="50:51" x14ac:dyDescent="0.25">
      <c r="AX300"/>
      <c r="AY300"/>
    </row>
    <row r="301" spans="50:51" x14ac:dyDescent="0.25">
      <c r="AX301"/>
      <c r="AY301"/>
    </row>
    <row r="302" spans="50:51" x14ac:dyDescent="0.25">
      <c r="AX302"/>
      <c r="AY302"/>
    </row>
    <row r="303" spans="50:51" x14ac:dyDescent="0.25">
      <c r="AX303"/>
      <c r="AY303"/>
    </row>
    <row r="304" spans="50:51" x14ac:dyDescent="0.25">
      <c r="AX304"/>
      <c r="AY304"/>
    </row>
    <row r="305" spans="50:51" x14ac:dyDescent="0.25">
      <c r="AX305"/>
      <c r="AY305"/>
    </row>
    <row r="306" spans="50:51" x14ac:dyDescent="0.25">
      <c r="AX306"/>
      <c r="AY306"/>
    </row>
    <row r="307" spans="50:51" x14ac:dyDescent="0.25">
      <c r="AX307"/>
      <c r="AY307"/>
    </row>
    <row r="308" spans="50:51" x14ac:dyDescent="0.25">
      <c r="AX308"/>
      <c r="AY308"/>
    </row>
    <row r="309" spans="50:51" x14ac:dyDescent="0.25">
      <c r="AX309"/>
      <c r="AY309"/>
    </row>
    <row r="310" spans="50:51" x14ac:dyDescent="0.25">
      <c r="AX310"/>
      <c r="AY310"/>
    </row>
    <row r="311" spans="50:51" x14ac:dyDescent="0.25">
      <c r="AX311"/>
      <c r="AY311"/>
    </row>
    <row r="312" spans="50:51" x14ac:dyDescent="0.25">
      <c r="AX312"/>
      <c r="AY312"/>
    </row>
    <row r="313" spans="50:51" x14ac:dyDescent="0.25">
      <c r="AX313"/>
      <c r="AY313"/>
    </row>
    <row r="314" spans="50:51" x14ac:dyDescent="0.25">
      <c r="AX314"/>
      <c r="AY314"/>
    </row>
    <row r="315" spans="50:51" x14ac:dyDescent="0.25">
      <c r="AX315"/>
      <c r="AY315"/>
    </row>
    <row r="316" spans="50:51" x14ac:dyDescent="0.25">
      <c r="AX316"/>
      <c r="AY316"/>
    </row>
    <row r="317" spans="50:51" x14ac:dyDescent="0.25">
      <c r="AX317"/>
      <c r="AY317"/>
    </row>
    <row r="318" spans="50:51" x14ac:dyDescent="0.25">
      <c r="AX318"/>
      <c r="AY318"/>
    </row>
    <row r="319" spans="50:51" x14ac:dyDescent="0.25">
      <c r="AX319"/>
      <c r="AY319"/>
    </row>
    <row r="320" spans="50:51" x14ac:dyDescent="0.25">
      <c r="AX320"/>
      <c r="AY320"/>
    </row>
    <row r="321" spans="50:51" x14ac:dyDescent="0.25">
      <c r="AX321"/>
      <c r="AY321"/>
    </row>
    <row r="322" spans="50:51" x14ac:dyDescent="0.25">
      <c r="AX322"/>
      <c r="AY322"/>
    </row>
    <row r="323" spans="50:51" x14ac:dyDescent="0.25">
      <c r="AX323"/>
      <c r="AY323"/>
    </row>
    <row r="324" spans="50:51" x14ac:dyDescent="0.25">
      <c r="AX324"/>
      <c r="AY324"/>
    </row>
    <row r="325" spans="50:51" x14ac:dyDescent="0.25">
      <c r="AX325"/>
      <c r="AY325"/>
    </row>
    <row r="326" spans="50:51" x14ac:dyDescent="0.25">
      <c r="AX326"/>
      <c r="AY326"/>
    </row>
    <row r="327" spans="50:51" x14ac:dyDescent="0.25">
      <c r="AX327"/>
      <c r="AY327"/>
    </row>
    <row r="328" spans="50:51" x14ac:dyDescent="0.25">
      <c r="AX328"/>
      <c r="AY328"/>
    </row>
    <row r="329" spans="50:51" x14ac:dyDescent="0.25">
      <c r="AX329"/>
      <c r="AY329"/>
    </row>
    <row r="330" spans="50:51" x14ac:dyDescent="0.25">
      <c r="AX330"/>
      <c r="AY330"/>
    </row>
    <row r="331" spans="50:51" x14ac:dyDescent="0.25">
      <c r="AX331"/>
      <c r="AY331"/>
    </row>
    <row r="332" spans="50:51" x14ac:dyDescent="0.25">
      <c r="AX332"/>
      <c r="AY332"/>
    </row>
    <row r="333" spans="50:51" x14ac:dyDescent="0.25">
      <c r="AX333"/>
      <c r="AY333"/>
    </row>
    <row r="334" spans="50:51" x14ac:dyDescent="0.25">
      <c r="AX334"/>
      <c r="AY334"/>
    </row>
    <row r="335" spans="50:51" x14ac:dyDescent="0.25">
      <c r="AX335"/>
      <c r="AY335"/>
    </row>
    <row r="336" spans="50:51" x14ac:dyDescent="0.25">
      <c r="AX336"/>
      <c r="AY336"/>
    </row>
    <row r="337" spans="50:51" x14ac:dyDescent="0.25">
      <c r="AX337"/>
      <c r="AY337"/>
    </row>
    <row r="338" spans="50:51" x14ac:dyDescent="0.25">
      <c r="AX338"/>
      <c r="AY338"/>
    </row>
    <row r="339" spans="50:51" x14ac:dyDescent="0.25">
      <c r="AX339"/>
      <c r="AY339"/>
    </row>
    <row r="340" spans="50:51" x14ac:dyDescent="0.25">
      <c r="AX340"/>
      <c r="AY340"/>
    </row>
    <row r="341" spans="50:51" x14ac:dyDescent="0.25">
      <c r="AX341"/>
      <c r="AY341"/>
    </row>
    <row r="342" spans="50:51" x14ac:dyDescent="0.25">
      <c r="AX342"/>
      <c r="AY342"/>
    </row>
    <row r="343" spans="50:51" x14ac:dyDescent="0.25">
      <c r="AX343"/>
      <c r="AY343"/>
    </row>
    <row r="344" spans="50:51" x14ac:dyDescent="0.25">
      <c r="AX344"/>
      <c r="AY344"/>
    </row>
    <row r="345" spans="50:51" x14ac:dyDescent="0.25">
      <c r="AX345"/>
      <c r="AY345"/>
    </row>
    <row r="346" spans="50:51" x14ac:dyDescent="0.25">
      <c r="AX346"/>
      <c r="AY346"/>
    </row>
    <row r="347" spans="50:51" x14ac:dyDescent="0.25">
      <c r="AX347"/>
      <c r="AY347"/>
    </row>
    <row r="348" spans="50:51" x14ac:dyDescent="0.25">
      <c r="AX348"/>
      <c r="AY348"/>
    </row>
    <row r="349" spans="50:51" x14ac:dyDescent="0.25">
      <c r="AX349"/>
      <c r="AY349"/>
    </row>
    <row r="350" spans="50:51" x14ac:dyDescent="0.25">
      <c r="AX350"/>
      <c r="AY350"/>
    </row>
    <row r="351" spans="50:51" x14ac:dyDescent="0.25">
      <c r="AX351"/>
      <c r="AY351"/>
    </row>
    <row r="352" spans="50:51" x14ac:dyDescent="0.25">
      <c r="AX352"/>
      <c r="AY352"/>
    </row>
    <row r="353" spans="50:51" x14ac:dyDescent="0.25">
      <c r="AX353"/>
      <c r="AY353"/>
    </row>
    <row r="354" spans="50:51" x14ac:dyDescent="0.25">
      <c r="AX354"/>
      <c r="AY354"/>
    </row>
    <row r="355" spans="50:51" x14ac:dyDescent="0.25">
      <c r="AX355"/>
      <c r="AY355"/>
    </row>
    <row r="356" spans="50:51" x14ac:dyDescent="0.25">
      <c r="AX356"/>
      <c r="AY356"/>
    </row>
    <row r="357" spans="50:51" x14ac:dyDescent="0.25">
      <c r="AX357"/>
      <c r="AY357"/>
    </row>
    <row r="358" spans="50:51" x14ac:dyDescent="0.25">
      <c r="AX358"/>
      <c r="AY358"/>
    </row>
    <row r="359" spans="50:51" x14ac:dyDescent="0.25">
      <c r="AX359"/>
      <c r="AY359"/>
    </row>
    <row r="360" spans="50:51" x14ac:dyDescent="0.25">
      <c r="AX360"/>
      <c r="AY360"/>
    </row>
    <row r="361" spans="50:51" x14ac:dyDescent="0.25">
      <c r="AX361"/>
      <c r="AY361"/>
    </row>
    <row r="362" spans="50:51" x14ac:dyDescent="0.25">
      <c r="AX362"/>
      <c r="AY362"/>
    </row>
    <row r="363" spans="50:51" x14ac:dyDescent="0.25">
      <c r="AX363"/>
      <c r="AY363"/>
    </row>
    <row r="364" spans="50:51" x14ac:dyDescent="0.25">
      <c r="AX364"/>
      <c r="AY364"/>
    </row>
    <row r="365" spans="50:51" x14ac:dyDescent="0.25">
      <c r="AX365"/>
      <c r="AY365"/>
    </row>
    <row r="366" spans="50:51" x14ac:dyDescent="0.25">
      <c r="AX366"/>
      <c r="AY366"/>
    </row>
    <row r="367" spans="50:51" x14ac:dyDescent="0.25">
      <c r="AX367"/>
      <c r="AY367"/>
    </row>
    <row r="368" spans="50:51" x14ac:dyDescent="0.25">
      <c r="AX368"/>
      <c r="AY368"/>
    </row>
    <row r="369" spans="50:51" x14ac:dyDescent="0.25">
      <c r="AX369"/>
      <c r="AY369"/>
    </row>
    <row r="370" spans="50:51" x14ac:dyDescent="0.25">
      <c r="AX370"/>
      <c r="AY370"/>
    </row>
    <row r="371" spans="50:51" x14ac:dyDescent="0.25">
      <c r="AX371"/>
      <c r="AY371"/>
    </row>
    <row r="372" spans="50:51" x14ac:dyDescent="0.25">
      <c r="AX372"/>
      <c r="AY372"/>
    </row>
    <row r="373" spans="50:51" x14ac:dyDescent="0.25">
      <c r="AX373"/>
      <c r="AY373"/>
    </row>
    <row r="374" spans="50:51" x14ac:dyDescent="0.25">
      <c r="AX374"/>
      <c r="AY374"/>
    </row>
    <row r="375" spans="50:51" x14ac:dyDescent="0.25">
      <c r="AX375"/>
      <c r="AY375"/>
    </row>
    <row r="376" spans="50:51" x14ac:dyDescent="0.25">
      <c r="AX376"/>
      <c r="AY376"/>
    </row>
    <row r="377" spans="50:51" x14ac:dyDescent="0.25">
      <c r="AX377"/>
      <c r="AY377"/>
    </row>
    <row r="378" spans="50:51" x14ac:dyDescent="0.25">
      <c r="AX378"/>
      <c r="AY378"/>
    </row>
    <row r="379" spans="50:51" x14ac:dyDescent="0.25">
      <c r="AX379"/>
      <c r="AY379"/>
    </row>
    <row r="380" spans="50:51" x14ac:dyDescent="0.25">
      <c r="AX380"/>
      <c r="AY380"/>
    </row>
    <row r="381" spans="50:51" x14ac:dyDescent="0.25">
      <c r="AX381"/>
      <c r="AY381"/>
    </row>
    <row r="382" spans="50:51" x14ac:dyDescent="0.25">
      <c r="AX382"/>
      <c r="AY382"/>
    </row>
    <row r="383" spans="50:51" x14ac:dyDescent="0.25">
      <c r="AX383"/>
      <c r="AY383"/>
    </row>
    <row r="384" spans="50:51" x14ac:dyDescent="0.25">
      <c r="AX384"/>
      <c r="AY384"/>
    </row>
    <row r="385" spans="50:51" x14ac:dyDescent="0.25">
      <c r="AX385"/>
      <c r="AY385"/>
    </row>
    <row r="386" spans="50:51" x14ac:dyDescent="0.25">
      <c r="AX386"/>
      <c r="AY386"/>
    </row>
    <row r="387" spans="50:51" x14ac:dyDescent="0.25">
      <c r="AX387"/>
      <c r="AY387"/>
    </row>
    <row r="388" spans="50:51" x14ac:dyDescent="0.25">
      <c r="AX388"/>
      <c r="AY388"/>
    </row>
    <row r="389" spans="50:51" x14ac:dyDescent="0.25">
      <c r="AX389"/>
      <c r="AY389"/>
    </row>
    <row r="390" spans="50:51" x14ac:dyDescent="0.25">
      <c r="AX390"/>
      <c r="AY390"/>
    </row>
    <row r="391" spans="50:51" x14ac:dyDescent="0.25">
      <c r="AX391"/>
      <c r="AY391"/>
    </row>
    <row r="392" spans="50:51" x14ac:dyDescent="0.25">
      <c r="AX392"/>
      <c r="AY392"/>
    </row>
    <row r="393" spans="50:51" x14ac:dyDescent="0.25">
      <c r="AX393"/>
      <c r="AY393"/>
    </row>
    <row r="394" spans="50:51" x14ac:dyDescent="0.25">
      <c r="AX394"/>
      <c r="AY394"/>
    </row>
    <row r="395" spans="50:51" x14ac:dyDescent="0.25">
      <c r="AX395"/>
      <c r="AY395"/>
    </row>
    <row r="396" spans="50:51" x14ac:dyDescent="0.25">
      <c r="AX396"/>
      <c r="AY396"/>
    </row>
    <row r="397" spans="50:51" x14ac:dyDescent="0.25">
      <c r="AX397"/>
      <c r="AY397"/>
    </row>
    <row r="398" spans="50:51" x14ac:dyDescent="0.25">
      <c r="AX398"/>
      <c r="AY398"/>
    </row>
    <row r="399" spans="50:51" x14ac:dyDescent="0.25">
      <c r="AX399"/>
      <c r="AY399"/>
    </row>
    <row r="400" spans="50:51" x14ac:dyDescent="0.25">
      <c r="AX400"/>
      <c r="AY400"/>
    </row>
    <row r="401" spans="50:51" x14ac:dyDescent="0.25">
      <c r="AX401"/>
      <c r="AY401"/>
    </row>
    <row r="402" spans="50:51" x14ac:dyDescent="0.25">
      <c r="AX402"/>
      <c r="AY402"/>
    </row>
    <row r="403" spans="50:51" x14ac:dyDescent="0.25">
      <c r="AX403"/>
      <c r="AY403"/>
    </row>
    <row r="404" spans="50:51" x14ac:dyDescent="0.25">
      <c r="AX404"/>
      <c r="AY404"/>
    </row>
    <row r="405" spans="50:51" x14ac:dyDescent="0.25">
      <c r="AX405"/>
      <c r="AY405"/>
    </row>
    <row r="406" spans="50:51" x14ac:dyDescent="0.25">
      <c r="AX406"/>
      <c r="AY406"/>
    </row>
    <row r="407" spans="50:51" x14ac:dyDescent="0.25">
      <c r="AX407"/>
      <c r="AY407"/>
    </row>
    <row r="408" spans="50:51" x14ac:dyDescent="0.25">
      <c r="AX408"/>
      <c r="AY408"/>
    </row>
    <row r="409" spans="50:51" x14ac:dyDescent="0.25">
      <c r="AX409"/>
      <c r="AY409"/>
    </row>
    <row r="410" spans="50:51" x14ac:dyDescent="0.25">
      <c r="AX410"/>
      <c r="AY410"/>
    </row>
    <row r="411" spans="50:51" x14ac:dyDescent="0.25">
      <c r="AX411"/>
      <c r="AY411"/>
    </row>
    <row r="412" spans="50:51" x14ac:dyDescent="0.25">
      <c r="AX412"/>
      <c r="AY412"/>
    </row>
    <row r="413" spans="50:51" x14ac:dyDescent="0.25">
      <c r="AX413"/>
      <c r="AY413"/>
    </row>
    <row r="414" spans="50:51" x14ac:dyDescent="0.25">
      <c r="AX414"/>
      <c r="AY414"/>
    </row>
    <row r="415" spans="50:51" x14ac:dyDescent="0.25">
      <c r="AX415"/>
      <c r="AY415"/>
    </row>
    <row r="416" spans="50:51" x14ac:dyDescent="0.25">
      <c r="AX416"/>
      <c r="AY416"/>
    </row>
    <row r="417" spans="50:51" x14ac:dyDescent="0.25">
      <c r="AX417"/>
      <c r="AY417"/>
    </row>
    <row r="418" spans="50:51" x14ac:dyDescent="0.25">
      <c r="AX418"/>
      <c r="AY418"/>
    </row>
    <row r="419" spans="50:51" x14ac:dyDescent="0.25">
      <c r="AX419"/>
      <c r="AY419"/>
    </row>
    <row r="420" spans="50:51" x14ac:dyDescent="0.25">
      <c r="AX420"/>
      <c r="AY420"/>
    </row>
    <row r="421" spans="50:51" x14ac:dyDescent="0.25">
      <c r="AX421"/>
      <c r="AY421"/>
    </row>
    <row r="422" spans="50:51" x14ac:dyDescent="0.25">
      <c r="AX422"/>
      <c r="AY422"/>
    </row>
    <row r="423" spans="50:51" x14ac:dyDescent="0.25">
      <c r="AX423"/>
      <c r="AY423"/>
    </row>
    <row r="424" spans="50:51" x14ac:dyDescent="0.25">
      <c r="AX424"/>
      <c r="AY424"/>
    </row>
    <row r="425" spans="50:51" x14ac:dyDescent="0.25">
      <c r="AX425"/>
      <c r="AY425"/>
    </row>
    <row r="426" spans="50:51" x14ac:dyDescent="0.25">
      <c r="AX426"/>
      <c r="AY426"/>
    </row>
    <row r="427" spans="50:51" x14ac:dyDescent="0.25">
      <c r="AX427"/>
      <c r="AY427"/>
    </row>
    <row r="428" spans="50:51" x14ac:dyDescent="0.25">
      <c r="AX428"/>
      <c r="AY428"/>
    </row>
    <row r="429" spans="50:51" x14ac:dyDescent="0.25">
      <c r="AX429"/>
      <c r="AY429"/>
    </row>
    <row r="430" spans="50:51" x14ac:dyDescent="0.25">
      <c r="AX430"/>
      <c r="AY430"/>
    </row>
    <row r="431" spans="50:51" x14ac:dyDescent="0.25">
      <c r="AX431"/>
      <c r="AY431"/>
    </row>
    <row r="432" spans="50:51" x14ac:dyDescent="0.25">
      <c r="AX432"/>
      <c r="AY432"/>
    </row>
    <row r="433" spans="50:51" x14ac:dyDescent="0.25">
      <c r="AX433"/>
      <c r="AY433"/>
    </row>
    <row r="434" spans="50:51" x14ac:dyDescent="0.25">
      <c r="AX434"/>
      <c r="AY434"/>
    </row>
    <row r="435" spans="50:51" x14ac:dyDescent="0.25">
      <c r="AX435"/>
      <c r="AY435"/>
    </row>
    <row r="436" spans="50:51" x14ac:dyDescent="0.25">
      <c r="AX436"/>
      <c r="AY436"/>
    </row>
    <row r="437" spans="50:51" x14ac:dyDescent="0.25">
      <c r="AX437"/>
      <c r="AY437"/>
    </row>
    <row r="438" spans="50:51" x14ac:dyDescent="0.25">
      <c r="AX438"/>
      <c r="AY438"/>
    </row>
    <row r="439" spans="50:51" x14ac:dyDescent="0.25">
      <c r="AX439"/>
      <c r="AY439"/>
    </row>
    <row r="440" spans="50:51" x14ac:dyDescent="0.25">
      <c r="AX440"/>
      <c r="AY440"/>
    </row>
    <row r="441" spans="50:51" x14ac:dyDescent="0.25">
      <c r="AX441"/>
      <c r="AY441"/>
    </row>
    <row r="442" spans="50:51" x14ac:dyDescent="0.25">
      <c r="AX442"/>
      <c r="AY442"/>
    </row>
    <row r="443" spans="50:51" x14ac:dyDescent="0.25">
      <c r="AX443"/>
      <c r="AY443"/>
    </row>
    <row r="444" spans="50:51" x14ac:dyDescent="0.25">
      <c r="AX444"/>
      <c r="AY444"/>
    </row>
    <row r="445" spans="50:51" x14ac:dyDescent="0.25">
      <c r="AX445"/>
      <c r="AY445"/>
    </row>
    <row r="446" spans="50:51" x14ac:dyDescent="0.25">
      <c r="AX446"/>
      <c r="AY446"/>
    </row>
    <row r="447" spans="50:51" x14ac:dyDescent="0.25">
      <c r="AX447"/>
      <c r="AY447"/>
    </row>
    <row r="448" spans="50:51" x14ac:dyDescent="0.25">
      <c r="AX448"/>
      <c r="AY448"/>
    </row>
    <row r="449" spans="50:51" x14ac:dyDescent="0.25">
      <c r="AX449"/>
      <c r="AY449"/>
    </row>
    <row r="450" spans="50:51" x14ac:dyDescent="0.25">
      <c r="AX450"/>
      <c r="AY450"/>
    </row>
    <row r="451" spans="50:51" x14ac:dyDescent="0.25">
      <c r="AX451"/>
      <c r="AY451"/>
    </row>
    <row r="452" spans="50:51" x14ac:dyDescent="0.25">
      <c r="AX452"/>
      <c r="AY452"/>
    </row>
    <row r="453" spans="50:51" x14ac:dyDescent="0.25">
      <c r="AX453"/>
      <c r="AY453"/>
    </row>
    <row r="454" spans="50:51" x14ac:dyDescent="0.25">
      <c r="AX454"/>
      <c r="AY454"/>
    </row>
    <row r="455" spans="50:51" x14ac:dyDescent="0.25">
      <c r="AX455"/>
      <c r="AY455"/>
    </row>
    <row r="456" spans="50:51" x14ac:dyDescent="0.25">
      <c r="AX456"/>
      <c r="AY456"/>
    </row>
    <row r="457" spans="50:51" x14ac:dyDescent="0.25">
      <c r="AX457"/>
      <c r="AY457"/>
    </row>
    <row r="458" spans="50:51" x14ac:dyDescent="0.25">
      <c r="AX458"/>
      <c r="AY458"/>
    </row>
    <row r="459" spans="50:51" x14ac:dyDescent="0.25">
      <c r="AX459"/>
      <c r="AY459"/>
    </row>
    <row r="460" spans="50:51" x14ac:dyDescent="0.25">
      <c r="AX460"/>
      <c r="AY460"/>
    </row>
    <row r="461" spans="50:51" x14ac:dyDescent="0.25">
      <c r="AX461"/>
      <c r="AY461"/>
    </row>
    <row r="462" spans="50:51" x14ac:dyDescent="0.25">
      <c r="AX462"/>
      <c r="AY462"/>
    </row>
    <row r="463" spans="50:51" x14ac:dyDescent="0.25">
      <c r="AX463"/>
      <c r="AY463"/>
    </row>
    <row r="464" spans="50:51" x14ac:dyDescent="0.25">
      <c r="AX464"/>
      <c r="AY464"/>
    </row>
    <row r="465" spans="50:51" x14ac:dyDescent="0.25">
      <c r="AX465"/>
      <c r="AY465"/>
    </row>
    <row r="466" spans="50:51" x14ac:dyDescent="0.25">
      <c r="AX466"/>
      <c r="AY466"/>
    </row>
    <row r="467" spans="50:51" x14ac:dyDescent="0.25">
      <c r="AX467"/>
      <c r="AY467"/>
    </row>
    <row r="468" spans="50:51" x14ac:dyDescent="0.25">
      <c r="AX468"/>
      <c r="AY468"/>
    </row>
    <row r="469" spans="50:51" x14ac:dyDescent="0.25">
      <c r="AX469"/>
      <c r="AY469"/>
    </row>
    <row r="470" spans="50:51" x14ac:dyDescent="0.25">
      <c r="AX470"/>
      <c r="AY470"/>
    </row>
    <row r="471" spans="50:51" x14ac:dyDescent="0.25">
      <c r="AX471"/>
      <c r="AY471"/>
    </row>
    <row r="472" spans="50:51" x14ac:dyDescent="0.25">
      <c r="AX472"/>
      <c r="AY472"/>
    </row>
    <row r="473" spans="50:51" x14ac:dyDescent="0.25">
      <c r="AX473"/>
      <c r="AY473"/>
    </row>
    <row r="474" spans="50:51" x14ac:dyDescent="0.25">
      <c r="AX474"/>
      <c r="AY474"/>
    </row>
    <row r="475" spans="50:51" x14ac:dyDescent="0.25">
      <c r="AX475"/>
      <c r="AY475"/>
    </row>
    <row r="476" spans="50:51" x14ac:dyDescent="0.25">
      <c r="AX476"/>
      <c r="AY476"/>
    </row>
    <row r="477" spans="50:51" x14ac:dyDescent="0.25">
      <c r="AX477"/>
      <c r="AY477"/>
    </row>
    <row r="478" spans="50:51" x14ac:dyDescent="0.25">
      <c r="AX478"/>
      <c r="AY478"/>
    </row>
    <row r="479" spans="50:51" x14ac:dyDescent="0.25">
      <c r="AX479"/>
      <c r="AY479"/>
    </row>
    <row r="480" spans="50:51" x14ac:dyDescent="0.25">
      <c r="AX480"/>
      <c r="AY480"/>
    </row>
    <row r="481" spans="50:51" x14ac:dyDescent="0.25">
      <c r="AX481"/>
      <c r="AY481"/>
    </row>
    <row r="482" spans="50:51" x14ac:dyDescent="0.25">
      <c r="AX482"/>
      <c r="AY482"/>
    </row>
    <row r="483" spans="50:51" x14ac:dyDescent="0.25">
      <c r="AX483"/>
      <c r="AY483"/>
    </row>
    <row r="484" spans="50:51" x14ac:dyDescent="0.25">
      <c r="AX484"/>
      <c r="AY484"/>
    </row>
    <row r="485" spans="50:51" x14ac:dyDescent="0.25">
      <c r="AX485"/>
      <c r="AY485"/>
    </row>
    <row r="486" spans="50:51" x14ac:dyDescent="0.25">
      <c r="AX486"/>
      <c r="AY486"/>
    </row>
    <row r="487" spans="50:51" x14ac:dyDescent="0.25">
      <c r="AX487"/>
      <c r="AY487"/>
    </row>
    <row r="488" spans="50:51" x14ac:dyDescent="0.25">
      <c r="AX488"/>
      <c r="AY488"/>
    </row>
    <row r="489" spans="50:51" x14ac:dyDescent="0.25">
      <c r="AX489"/>
      <c r="AY489"/>
    </row>
    <row r="490" spans="50:51" x14ac:dyDescent="0.25">
      <c r="AX490"/>
      <c r="AY490"/>
    </row>
    <row r="491" spans="50:51" x14ac:dyDescent="0.25">
      <c r="AX491"/>
      <c r="AY491"/>
    </row>
    <row r="492" spans="50:51" x14ac:dyDescent="0.25">
      <c r="AX492"/>
      <c r="AY492"/>
    </row>
    <row r="493" spans="50:51" x14ac:dyDescent="0.25">
      <c r="AX493"/>
      <c r="AY493"/>
    </row>
    <row r="494" spans="50:51" x14ac:dyDescent="0.25">
      <c r="AX494"/>
      <c r="AY494"/>
    </row>
    <row r="495" spans="50:51" x14ac:dyDescent="0.25">
      <c r="AX495"/>
      <c r="AY495"/>
    </row>
    <row r="496" spans="50:51" x14ac:dyDescent="0.25">
      <c r="AX496"/>
      <c r="AY496"/>
    </row>
    <row r="497" spans="50:51" x14ac:dyDescent="0.25">
      <c r="AX497"/>
      <c r="AY497"/>
    </row>
    <row r="498" spans="50:51" x14ac:dyDescent="0.25">
      <c r="AX498"/>
      <c r="AY498"/>
    </row>
    <row r="499" spans="50:51" x14ac:dyDescent="0.25">
      <c r="AX499"/>
      <c r="AY499"/>
    </row>
    <row r="500" spans="50:51" x14ac:dyDescent="0.25">
      <c r="AX500"/>
      <c r="AY500"/>
    </row>
    <row r="501" spans="50:51" x14ac:dyDescent="0.25">
      <c r="AX501"/>
      <c r="AY501"/>
    </row>
    <row r="502" spans="50:51" x14ac:dyDescent="0.25">
      <c r="AX502"/>
      <c r="AY502"/>
    </row>
    <row r="503" spans="50:51" x14ac:dyDescent="0.25">
      <c r="AX503"/>
      <c r="AY503"/>
    </row>
    <row r="504" spans="50:51" x14ac:dyDescent="0.25">
      <c r="AX504"/>
      <c r="AY504"/>
    </row>
    <row r="505" spans="50:51" x14ac:dyDescent="0.25">
      <c r="AX505"/>
      <c r="AY505"/>
    </row>
    <row r="506" spans="50:51" x14ac:dyDescent="0.25">
      <c r="AX506"/>
      <c r="AY506"/>
    </row>
    <row r="507" spans="50:51" x14ac:dyDescent="0.25">
      <c r="AX507"/>
      <c r="AY507"/>
    </row>
    <row r="508" spans="50:51" x14ac:dyDescent="0.25">
      <c r="AX508"/>
      <c r="AY508"/>
    </row>
    <row r="509" spans="50:51" x14ac:dyDescent="0.25">
      <c r="AX509"/>
      <c r="AY509"/>
    </row>
    <row r="510" spans="50:51" x14ac:dyDescent="0.25">
      <c r="AX510"/>
      <c r="AY510"/>
    </row>
    <row r="511" spans="50:51" x14ac:dyDescent="0.25">
      <c r="AX511"/>
      <c r="AY511"/>
    </row>
    <row r="512" spans="50:51" x14ac:dyDescent="0.25">
      <c r="AX512"/>
      <c r="AY512"/>
    </row>
    <row r="513" spans="50:51" x14ac:dyDescent="0.25">
      <c r="AX513"/>
      <c r="AY513"/>
    </row>
    <row r="514" spans="50:51" x14ac:dyDescent="0.25">
      <c r="AX514"/>
      <c r="AY514"/>
    </row>
    <row r="515" spans="50:51" x14ac:dyDescent="0.25">
      <c r="AX515"/>
      <c r="AY515"/>
    </row>
    <row r="516" spans="50:51" x14ac:dyDescent="0.25">
      <c r="AX516"/>
      <c r="AY516"/>
    </row>
    <row r="517" spans="50:51" x14ac:dyDescent="0.25">
      <c r="AX517"/>
      <c r="AY517"/>
    </row>
    <row r="518" spans="50:51" x14ac:dyDescent="0.25">
      <c r="AX518"/>
      <c r="AY518"/>
    </row>
    <row r="519" spans="50:51" x14ac:dyDescent="0.25">
      <c r="AX519"/>
      <c r="AY519"/>
    </row>
    <row r="520" spans="50:51" x14ac:dyDescent="0.25">
      <c r="AX520"/>
      <c r="AY520"/>
    </row>
    <row r="521" spans="50:51" x14ac:dyDescent="0.25">
      <c r="AX521"/>
      <c r="AY521"/>
    </row>
    <row r="522" spans="50:51" x14ac:dyDescent="0.25">
      <c r="AX522"/>
      <c r="AY522"/>
    </row>
    <row r="523" spans="50:51" x14ac:dyDescent="0.25">
      <c r="AX523"/>
      <c r="AY523"/>
    </row>
    <row r="524" spans="50:51" x14ac:dyDescent="0.25">
      <c r="AX524"/>
      <c r="AY524"/>
    </row>
    <row r="525" spans="50:51" x14ac:dyDescent="0.25">
      <c r="AX525"/>
      <c r="AY525"/>
    </row>
    <row r="526" spans="50:51" x14ac:dyDescent="0.25">
      <c r="AX526"/>
      <c r="AY526"/>
    </row>
    <row r="527" spans="50:51" x14ac:dyDescent="0.25">
      <c r="AX527"/>
      <c r="AY527"/>
    </row>
    <row r="528" spans="50:51" x14ac:dyDescent="0.25">
      <c r="AX528"/>
      <c r="AY528"/>
    </row>
    <row r="529" spans="50:51" x14ac:dyDescent="0.25">
      <c r="AX529"/>
      <c r="AY529"/>
    </row>
    <row r="530" spans="50:51" x14ac:dyDescent="0.25">
      <c r="AX530"/>
      <c r="AY530"/>
    </row>
    <row r="531" spans="50:51" x14ac:dyDescent="0.25">
      <c r="AX531"/>
      <c r="AY531"/>
    </row>
    <row r="532" spans="50:51" x14ac:dyDescent="0.25">
      <c r="AX532"/>
      <c r="AY532"/>
    </row>
    <row r="533" spans="50:51" x14ac:dyDescent="0.25">
      <c r="AX533"/>
      <c r="AY533"/>
    </row>
    <row r="534" spans="50:51" x14ac:dyDescent="0.25">
      <c r="AX534"/>
      <c r="AY534"/>
    </row>
    <row r="535" spans="50:51" x14ac:dyDescent="0.25">
      <c r="AX535"/>
      <c r="AY535"/>
    </row>
    <row r="536" spans="50:51" x14ac:dyDescent="0.25">
      <c r="AX536"/>
      <c r="AY536"/>
    </row>
    <row r="537" spans="50:51" x14ac:dyDescent="0.25">
      <c r="AX537"/>
      <c r="AY537"/>
    </row>
    <row r="538" spans="50:51" x14ac:dyDescent="0.25">
      <c r="AX538"/>
      <c r="AY538"/>
    </row>
    <row r="539" spans="50:51" x14ac:dyDescent="0.25">
      <c r="AX539"/>
      <c r="AY539"/>
    </row>
    <row r="540" spans="50:51" x14ac:dyDescent="0.25">
      <c r="AX540"/>
      <c r="AY540"/>
    </row>
    <row r="541" spans="50:51" x14ac:dyDescent="0.25">
      <c r="AX541"/>
      <c r="AY541"/>
    </row>
    <row r="542" spans="50:51" x14ac:dyDescent="0.25">
      <c r="AX542"/>
      <c r="AY542"/>
    </row>
    <row r="543" spans="50:51" x14ac:dyDescent="0.25">
      <c r="AX543"/>
      <c r="AY543"/>
    </row>
    <row r="544" spans="50:51" x14ac:dyDescent="0.25">
      <c r="AX544"/>
      <c r="AY544"/>
    </row>
    <row r="545" spans="50:51" x14ac:dyDescent="0.25">
      <c r="AX545"/>
      <c r="AY545"/>
    </row>
    <row r="546" spans="50:51" x14ac:dyDescent="0.25">
      <c r="AX546"/>
      <c r="AY546"/>
    </row>
    <row r="547" spans="50:51" x14ac:dyDescent="0.25">
      <c r="AX547"/>
      <c r="AY547"/>
    </row>
    <row r="548" spans="50:51" x14ac:dyDescent="0.25">
      <c r="AX548"/>
      <c r="AY548"/>
    </row>
    <row r="549" spans="50:51" x14ac:dyDescent="0.25">
      <c r="AX549"/>
      <c r="AY549"/>
    </row>
    <row r="550" spans="50:51" x14ac:dyDescent="0.25">
      <c r="AX550"/>
      <c r="AY550"/>
    </row>
    <row r="551" spans="50:51" x14ac:dyDescent="0.25">
      <c r="AX551"/>
      <c r="AY551"/>
    </row>
    <row r="552" spans="50:51" x14ac:dyDescent="0.25">
      <c r="AX552"/>
      <c r="AY552"/>
    </row>
    <row r="553" spans="50:51" x14ac:dyDescent="0.25">
      <c r="AX553"/>
      <c r="AY553"/>
    </row>
    <row r="554" spans="50:51" x14ac:dyDescent="0.25">
      <c r="AX554"/>
      <c r="AY554"/>
    </row>
    <row r="555" spans="50:51" x14ac:dyDescent="0.25">
      <c r="AX555"/>
      <c r="AY555"/>
    </row>
    <row r="556" spans="50:51" x14ac:dyDescent="0.25">
      <c r="AX556"/>
      <c r="AY556"/>
    </row>
    <row r="557" spans="50:51" x14ac:dyDescent="0.25">
      <c r="AX557"/>
      <c r="AY557"/>
    </row>
    <row r="558" spans="50:51" x14ac:dyDescent="0.25">
      <c r="AX558"/>
      <c r="AY558"/>
    </row>
    <row r="559" spans="50:51" x14ac:dyDescent="0.25">
      <c r="AX559"/>
      <c r="AY559"/>
    </row>
    <row r="560" spans="50:51" x14ac:dyDescent="0.25">
      <c r="AX560"/>
      <c r="AY560"/>
    </row>
    <row r="561" spans="50:51" x14ac:dyDescent="0.25">
      <c r="AX561"/>
      <c r="AY561"/>
    </row>
    <row r="562" spans="50:51" x14ac:dyDescent="0.25">
      <c r="AX562"/>
      <c r="AY562"/>
    </row>
    <row r="563" spans="50:51" x14ac:dyDescent="0.25">
      <c r="AX563"/>
      <c r="AY563"/>
    </row>
    <row r="564" spans="50:51" x14ac:dyDescent="0.25">
      <c r="AX564"/>
      <c r="AY564"/>
    </row>
    <row r="565" spans="50:51" x14ac:dyDescent="0.25">
      <c r="AX565"/>
      <c r="AY565"/>
    </row>
    <row r="566" spans="50:51" x14ac:dyDescent="0.25">
      <c r="AX566"/>
      <c r="AY566"/>
    </row>
    <row r="567" spans="50:51" x14ac:dyDescent="0.25">
      <c r="AX567"/>
      <c r="AY567"/>
    </row>
    <row r="568" spans="50:51" x14ac:dyDescent="0.25">
      <c r="AX568"/>
      <c r="AY568"/>
    </row>
    <row r="569" spans="50:51" x14ac:dyDescent="0.25">
      <c r="AX569"/>
      <c r="AY569"/>
    </row>
    <row r="570" spans="50:51" x14ac:dyDescent="0.25">
      <c r="AX570"/>
      <c r="AY570"/>
    </row>
    <row r="571" spans="50:51" x14ac:dyDescent="0.25">
      <c r="AX571"/>
      <c r="AY571"/>
    </row>
    <row r="572" spans="50:51" x14ac:dyDescent="0.25">
      <c r="AX572"/>
      <c r="AY572"/>
    </row>
    <row r="573" spans="50:51" x14ac:dyDescent="0.25">
      <c r="AX573"/>
      <c r="AY573"/>
    </row>
    <row r="574" spans="50:51" x14ac:dyDescent="0.25">
      <c r="AX574"/>
      <c r="AY574"/>
    </row>
    <row r="575" spans="50:51" x14ac:dyDescent="0.25">
      <c r="AX575"/>
      <c r="AY575"/>
    </row>
    <row r="576" spans="50:51" x14ac:dyDescent="0.25">
      <c r="AX576"/>
      <c r="AY576"/>
    </row>
    <row r="577" spans="50:51" x14ac:dyDescent="0.25">
      <c r="AX577"/>
      <c r="AY577"/>
    </row>
    <row r="578" spans="50:51" x14ac:dyDescent="0.25">
      <c r="AX578"/>
      <c r="AY578"/>
    </row>
    <row r="579" spans="50:51" x14ac:dyDescent="0.25">
      <c r="AX579"/>
      <c r="AY579"/>
    </row>
    <row r="580" spans="50:51" x14ac:dyDescent="0.25">
      <c r="AX580"/>
      <c r="AY580"/>
    </row>
    <row r="581" spans="50:51" x14ac:dyDescent="0.25">
      <c r="AX581"/>
      <c r="AY581"/>
    </row>
    <row r="582" spans="50:51" x14ac:dyDescent="0.25">
      <c r="AX582"/>
      <c r="AY582"/>
    </row>
    <row r="583" spans="50:51" x14ac:dyDescent="0.25">
      <c r="AX583"/>
      <c r="AY583"/>
    </row>
    <row r="584" spans="50:51" x14ac:dyDescent="0.25">
      <c r="AX584"/>
      <c r="AY584"/>
    </row>
    <row r="585" spans="50:51" x14ac:dyDescent="0.25">
      <c r="AX585"/>
      <c r="AY585"/>
    </row>
    <row r="586" spans="50:51" x14ac:dyDescent="0.25">
      <c r="AX586"/>
      <c r="AY586"/>
    </row>
    <row r="587" spans="50:51" x14ac:dyDescent="0.25">
      <c r="AX587"/>
      <c r="AY587"/>
    </row>
    <row r="588" spans="50:51" x14ac:dyDescent="0.25">
      <c r="AX588"/>
      <c r="AY588"/>
    </row>
    <row r="589" spans="50:51" x14ac:dyDescent="0.25">
      <c r="AX589"/>
      <c r="AY589"/>
    </row>
    <row r="590" spans="50:51" x14ac:dyDescent="0.25">
      <c r="AX590"/>
      <c r="AY590"/>
    </row>
    <row r="591" spans="50:51" x14ac:dyDescent="0.25">
      <c r="AX591"/>
      <c r="AY591"/>
    </row>
    <row r="592" spans="50:51" x14ac:dyDescent="0.25">
      <c r="AX592"/>
      <c r="AY592"/>
    </row>
    <row r="593" spans="50:51" x14ac:dyDescent="0.25">
      <c r="AX593"/>
      <c r="AY593"/>
    </row>
    <row r="594" spans="50:51" x14ac:dyDescent="0.25">
      <c r="AX594"/>
      <c r="AY594"/>
    </row>
    <row r="595" spans="50:51" x14ac:dyDescent="0.25">
      <c r="AX595"/>
      <c r="AY595"/>
    </row>
    <row r="596" spans="50:51" x14ac:dyDescent="0.25">
      <c r="AX596"/>
      <c r="AY596"/>
    </row>
    <row r="597" spans="50:51" x14ac:dyDescent="0.25">
      <c r="AX597"/>
      <c r="AY597"/>
    </row>
    <row r="598" spans="50:51" x14ac:dyDescent="0.25">
      <c r="AX598"/>
      <c r="AY598"/>
    </row>
    <row r="599" spans="50:51" x14ac:dyDescent="0.25">
      <c r="AX599"/>
      <c r="AY599"/>
    </row>
    <row r="600" spans="50:51" x14ac:dyDescent="0.25">
      <c r="AX600"/>
      <c r="AY600"/>
    </row>
    <row r="601" spans="50:51" x14ac:dyDescent="0.25">
      <c r="AX601"/>
      <c r="AY601"/>
    </row>
    <row r="602" spans="50:51" x14ac:dyDescent="0.25">
      <c r="AX602"/>
      <c r="AY602"/>
    </row>
    <row r="603" spans="50:51" x14ac:dyDescent="0.25">
      <c r="AX603"/>
      <c r="AY603"/>
    </row>
    <row r="604" spans="50:51" x14ac:dyDescent="0.25">
      <c r="AX604"/>
      <c r="AY604"/>
    </row>
    <row r="605" spans="50:51" x14ac:dyDescent="0.25">
      <c r="AX605"/>
      <c r="AY605"/>
    </row>
    <row r="606" spans="50:51" x14ac:dyDescent="0.25">
      <c r="AX606"/>
      <c r="AY606"/>
    </row>
    <row r="607" spans="50:51" x14ac:dyDescent="0.25">
      <c r="AX607"/>
      <c r="AY607"/>
    </row>
    <row r="608" spans="50: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X3186"/>
      <c r="AY3186"/>
    </row>
    <row r="3187" spans="50:51" x14ac:dyDescent="0.25">
      <c r="AY3187"/>
    </row>
    <row r="3188" spans="50:51" x14ac:dyDescent="0.25">
      <c r="AY3188"/>
    </row>
    <row r="3189" spans="50:51" x14ac:dyDescent="0.25">
      <c r="AY3189"/>
    </row>
    <row r="3190" spans="50:51" x14ac:dyDescent="0.25">
      <c r="AY3190"/>
    </row>
    <row r="3191" spans="50:51" x14ac:dyDescent="0.25">
      <c r="AY3191"/>
    </row>
    <row r="3192" spans="50:51" x14ac:dyDescent="0.25">
      <c r="AY3192"/>
    </row>
    <row r="3193" spans="50:51" x14ac:dyDescent="0.25">
      <c r="AY3193"/>
    </row>
    <row r="3194" spans="50:51" x14ac:dyDescent="0.25">
      <c r="AY3194"/>
    </row>
    <row r="3195" spans="50:51" x14ac:dyDescent="0.25">
      <c r="AY3195"/>
    </row>
    <row r="3196" spans="50:51" x14ac:dyDescent="0.25">
      <c r="AY3196"/>
    </row>
    <row r="3197" spans="50:51" x14ac:dyDescent="0.25">
      <c r="AY3197"/>
    </row>
    <row r="3198" spans="50:51" x14ac:dyDescent="0.25">
      <c r="AY3198"/>
    </row>
    <row r="3199" spans="50:51" x14ac:dyDescent="0.25">
      <c r="AY3199"/>
    </row>
    <row r="3200" spans="50:51" x14ac:dyDescent="0.25">
      <c r="AY3200"/>
    </row>
    <row r="3201" spans="51:51" x14ac:dyDescent="0.25">
      <c r="AY3201"/>
    </row>
    <row r="3202" spans="51:51" x14ac:dyDescent="0.25">
      <c r="AY3202"/>
    </row>
    <row r="3203" spans="51:51" x14ac:dyDescent="0.25">
      <c r="AY3203"/>
    </row>
    <row r="3204" spans="51:51" x14ac:dyDescent="0.25">
      <c r="AY3204"/>
    </row>
    <row r="3205" spans="51:51" x14ac:dyDescent="0.25">
      <c r="AY3205"/>
    </row>
    <row r="3206" spans="51:51" x14ac:dyDescent="0.25">
      <c r="AY3206"/>
    </row>
    <row r="3207" spans="51:51" x14ac:dyDescent="0.25">
      <c r="AY3207"/>
    </row>
    <row r="3208" spans="51:51" x14ac:dyDescent="0.25">
      <c r="AY3208"/>
    </row>
    <row r="3209" spans="51:51" x14ac:dyDescent="0.25">
      <c r="AY3209"/>
    </row>
    <row r="3210" spans="51:51" x14ac:dyDescent="0.25">
      <c r="AY3210"/>
    </row>
    <row r="3211" spans="51:51" x14ac:dyDescent="0.25">
      <c r="AY3211"/>
    </row>
    <row r="3212" spans="51:51" x14ac:dyDescent="0.25">
      <c r="AY3212"/>
    </row>
    <row r="3213" spans="51:51" x14ac:dyDescent="0.25">
      <c r="AY3213"/>
    </row>
    <row r="3214" spans="51:51" x14ac:dyDescent="0.25">
      <c r="AY3214"/>
    </row>
    <row r="3215" spans="51:51" x14ac:dyDescent="0.25">
      <c r="AY3215"/>
    </row>
    <row r="3216" spans="51:51" x14ac:dyDescent="0.25">
      <c r="AY3216"/>
    </row>
    <row r="3217" spans="51:51" x14ac:dyDescent="0.25">
      <c r="AY3217"/>
    </row>
    <row r="3218" spans="51:51" x14ac:dyDescent="0.25">
      <c r="AY3218"/>
    </row>
    <row r="3219" spans="51:51" x14ac:dyDescent="0.25">
      <c r="AY3219"/>
    </row>
    <row r="3220" spans="51:51" x14ac:dyDescent="0.25">
      <c r="AY3220"/>
    </row>
    <row r="3221" spans="51:51" x14ac:dyDescent="0.25">
      <c r="AY3221"/>
    </row>
    <row r="3222" spans="51:51" x14ac:dyDescent="0.25">
      <c r="AY3222"/>
    </row>
    <row r="3223" spans="51:51" x14ac:dyDescent="0.25">
      <c r="AY3223"/>
    </row>
    <row r="3224" spans="51:51" x14ac:dyDescent="0.25">
      <c r="AY3224"/>
    </row>
    <row r="3225" spans="51:51" x14ac:dyDescent="0.25">
      <c r="AY3225"/>
    </row>
    <row r="3226" spans="51:51" x14ac:dyDescent="0.25">
      <c r="AY3226"/>
    </row>
    <row r="3227" spans="51:51" x14ac:dyDescent="0.25">
      <c r="AY3227"/>
    </row>
    <row r="3228" spans="51:51" x14ac:dyDescent="0.25">
      <c r="AY3228"/>
    </row>
    <row r="3229" spans="51:51" x14ac:dyDescent="0.25">
      <c r="AY3229"/>
    </row>
    <row r="3230" spans="51:51" x14ac:dyDescent="0.25">
      <c r="AY3230"/>
    </row>
    <row r="3231" spans="51:51" x14ac:dyDescent="0.25">
      <c r="AY3231"/>
    </row>
    <row r="3232" spans="51:51" x14ac:dyDescent="0.25">
      <c r="AY3232"/>
    </row>
    <row r="3233" spans="51:51" x14ac:dyDescent="0.25">
      <c r="AY3233"/>
    </row>
    <row r="3234" spans="51:51" x14ac:dyDescent="0.25">
      <c r="AY3234"/>
    </row>
    <row r="3235" spans="51:51" x14ac:dyDescent="0.25">
      <c r="AY3235"/>
    </row>
    <row r="3236" spans="51:51" x14ac:dyDescent="0.25">
      <c r="AY3236"/>
    </row>
    <row r="3237" spans="51:51" x14ac:dyDescent="0.25">
      <c r="AY3237"/>
    </row>
    <row r="3238" spans="51:51" x14ac:dyDescent="0.25">
      <c r="AY3238"/>
    </row>
    <row r="3239" spans="51:51" x14ac:dyDescent="0.25">
      <c r="AY3239"/>
    </row>
    <row r="3240" spans="51:51" x14ac:dyDescent="0.25">
      <c r="AY3240"/>
    </row>
    <row r="3241" spans="51:51" x14ac:dyDescent="0.25">
      <c r="AY3241"/>
    </row>
    <row r="3242" spans="51:51" x14ac:dyDescent="0.25">
      <c r="AY3242"/>
    </row>
    <row r="3243" spans="51:51" x14ac:dyDescent="0.25">
      <c r="AY3243"/>
    </row>
    <row r="3244" spans="51:51" x14ac:dyDescent="0.25">
      <c r="AY3244"/>
    </row>
    <row r="3245" spans="51:51" x14ac:dyDescent="0.25">
      <c r="AY3245"/>
    </row>
    <row r="3246" spans="51:51" x14ac:dyDescent="0.25">
      <c r="AY3246"/>
    </row>
    <row r="3247" spans="51:51" x14ac:dyDescent="0.25">
      <c r="AY3247"/>
    </row>
    <row r="3248" spans="51:51" x14ac:dyDescent="0.25">
      <c r="AY3248"/>
    </row>
    <row r="3249" spans="51:51" x14ac:dyDescent="0.25">
      <c r="AY3249"/>
    </row>
    <row r="3250" spans="51:51" x14ac:dyDescent="0.25">
      <c r="AY3250"/>
    </row>
    <row r="3251" spans="51:51" x14ac:dyDescent="0.25">
      <c r="AY3251"/>
    </row>
    <row r="3252" spans="51:51" x14ac:dyDescent="0.25">
      <c r="AY3252"/>
    </row>
    <row r="3253" spans="51:51" x14ac:dyDescent="0.25">
      <c r="AY3253"/>
    </row>
    <row r="3254" spans="51:51" x14ac:dyDescent="0.25">
      <c r="AY3254"/>
    </row>
    <row r="3255" spans="51:51" x14ac:dyDescent="0.25">
      <c r="AY3255"/>
    </row>
    <row r="3256" spans="51:51" x14ac:dyDescent="0.25">
      <c r="AY3256"/>
    </row>
    <row r="3257" spans="51:51" x14ac:dyDescent="0.25">
      <c r="AY3257"/>
    </row>
    <row r="3258" spans="51:51" x14ac:dyDescent="0.25">
      <c r="AY3258"/>
    </row>
    <row r="3259" spans="51:51" x14ac:dyDescent="0.25">
      <c r="AY3259"/>
    </row>
    <row r="3260" spans="51:51" x14ac:dyDescent="0.25">
      <c r="AY3260"/>
    </row>
    <row r="3261" spans="51:51" x14ac:dyDescent="0.25">
      <c r="AY3261"/>
    </row>
    <row r="3262" spans="51:51" x14ac:dyDescent="0.25">
      <c r="AY3262"/>
    </row>
    <row r="3263" spans="51:51" x14ac:dyDescent="0.25">
      <c r="AY3263"/>
    </row>
    <row r="3264" spans="51:51" x14ac:dyDescent="0.25">
      <c r="AY3264"/>
    </row>
    <row r="3265" spans="51:51" x14ac:dyDescent="0.25">
      <c r="AY3265"/>
    </row>
    <row r="3266" spans="51:51" x14ac:dyDescent="0.25">
      <c r="AY3266"/>
    </row>
    <row r="3267" spans="51:51" x14ac:dyDescent="0.25">
      <c r="AY3267"/>
    </row>
    <row r="3268" spans="51:51" x14ac:dyDescent="0.25">
      <c r="AY3268"/>
    </row>
    <row r="3269" spans="51:51" x14ac:dyDescent="0.25">
      <c r="AY3269"/>
    </row>
    <row r="3270" spans="51:51" x14ac:dyDescent="0.25">
      <c r="AY3270"/>
    </row>
    <row r="3271" spans="51:51" x14ac:dyDescent="0.25">
      <c r="AY3271"/>
    </row>
    <row r="3272" spans="51:51" x14ac:dyDescent="0.25">
      <c r="AY3272"/>
    </row>
    <row r="3273" spans="51:51" x14ac:dyDescent="0.25">
      <c r="AY3273"/>
    </row>
    <row r="3274" spans="51:51" x14ac:dyDescent="0.25">
      <c r="AY3274"/>
    </row>
    <row r="3275" spans="51:51" x14ac:dyDescent="0.25">
      <c r="AY3275"/>
    </row>
    <row r="3276" spans="51:51" x14ac:dyDescent="0.25">
      <c r="AY3276"/>
    </row>
    <row r="3277" spans="51:51" x14ac:dyDescent="0.25">
      <c r="AY3277"/>
    </row>
    <row r="3278" spans="51:51" x14ac:dyDescent="0.25">
      <c r="AY3278"/>
    </row>
    <row r="3279" spans="51:51" x14ac:dyDescent="0.25">
      <c r="AY3279"/>
    </row>
    <row r="3280" spans="51:51" x14ac:dyDescent="0.25">
      <c r="AY3280"/>
    </row>
    <row r="3281" spans="51:51" x14ac:dyDescent="0.25">
      <c r="AY3281"/>
    </row>
    <row r="3282" spans="51:51" x14ac:dyDescent="0.25">
      <c r="AY3282"/>
    </row>
    <row r="3283" spans="51:51" x14ac:dyDescent="0.25">
      <c r="AY3283"/>
    </row>
    <row r="3284" spans="51:51" x14ac:dyDescent="0.25">
      <c r="AY3284"/>
    </row>
    <row r="3285" spans="51:51" x14ac:dyDescent="0.25">
      <c r="AY3285"/>
    </row>
    <row r="3286" spans="51:51" x14ac:dyDescent="0.25">
      <c r="AY3286"/>
    </row>
    <row r="3287" spans="51:51" x14ac:dyDescent="0.25">
      <c r="AY3287"/>
    </row>
    <row r="3288" spans="51:51" x14ac:dyDescent="0.25">
      <c r="AY3288"/>
    </row>
    <row r="3289" spans="51:51" x14ac:dyDescent="0.25">
      <c r="AY3289"/>
    </row>
    <row r="3290" spans="51:51" x14ac:dyDescent="0.25">
      <c r="AY3290"/>
    </row>
    <row r="3291" spans="51:51" x14ac:dyDescent="0.25">
      <c r="AY3291"/>
    </row>
    <row r="3292" spans="51:51" x14ac:dyDescent="0.25">
      <c r="AY3292"/>
    </row>
    <row r="3293" spans="51:51" x14ac:dyDescent="0.25">
      <c r="AY3293"/>
    </row>
    <row r="3294" spans="51:51" x14ac:dyDescent="0.25">
      <c r="AY3294"/>
    </row>
    <row r="3295" spans="51:51" x14ac:dyDescent="0.25">
      <c r="AY3295"/>
    </row>
    <row r="3296" spans="51:51" x14ac:dyDescent="0.25">
      <c r="AY3296"/>
    </row>
    <row r="3297" spans="51:51" x14ac:dyDescent="0.25">
      <c r="AY3297"/>
    </row>
    <row r="3298" spans="51:51" x14ac:dyDescent="0.25">
      <c r="AY3298"/>
    </row>
    <row r="3299" spans="51:51" x14ac:dyDescent="0.25">
      <c r="AY3299"/>
    </row>
    <row r="3300" spans="51:51" x14ac:dyDescent="0.25">
      <c r="AY3300"/>
    </row>
    <row r="3301" spans="51:51" x14ac:dyDescent="0.25">
      <c r="AY3301"/>
    </row>
    <row r="3302" spans="51:51" x14ac:dyDescent="0.25">
      <c r="AY3302"/>
    </row>
    <row r="3303" spans="51:51" x14ac:dyDescent="0.25">
      <c r="AY3303"/>
    </row>
    <row r="3304" spans="51:51" x14ac:dyDescent="0.25">
      <c r="AY3304"/>
    </row>
    <row r="3305" spans="51:51" x14ac:dyDescent="0.25">
      <c r="AY3305"/>
    </row>
    <row r="3306" spans="51:51" x14ac:dyDescent="0.25">
      <c r="AY3306"/>
    </row>
    <row r="3307" spans="51:51" x14ac:dyDescent="0.25">
      <c r="AY3307"/>
    </row>
    <row r="3308" spans="51:51" x14ac:dyDescent="0.25">
      <c r="AY3308"/>
    </row>
    <row r="3309" spans="51:51" x14ac:dyDescent="0.25">
      <c r="AY3309"/>
    </row>
    <row r="3310" spans="51:51" x14ac:dyDescent="0.25">
      <c r="AY3310"/>
    </row>
    <row r="3311" spans="51:51" x14ac:dyDescent="0.25">
      <c r="AY3311"/>
    </row>
    <row r="3312" spans="51:51" x14ac:dyDescent="0.25">
      <c r="AY3312"/>
    </row>
    <row r="3313" spans="51:51" x14ac:dyDescent="0.25">
      <c r="AY3313"/>
    </row>
    <row r="3314" spans="51:51" x14ac:dyDescent="0.25">
      <c r="AY3314"/>
    </row>
    <row r="3315" spans="51:51" x14ac:dyDescent="0.25">
      <c r="AY3315"/>
    </row>
    <row r="3316" spans="51:51" x14ac:dyDescent="0.25">
      <c r="AY3316"/>
    </row>
    <row r="3317" spans="51:51" x14ac:dyDescent="0.25">
      <c r="AY3317"/>
    </row>
    <row r="3318" spans="51:51" x14ac:dyDescent="0.25">
      <c r="AY3318"/>
    </row>
    <row r="3319" spans="51:51" x14ac:dyDescent="0.25">
      <c r="AY3319"/>
    </row>
    <row r="3320" spans="51:51" x14ac:dyDescent="0.25">
      <c r="AY3320"/>
    </row>
    <row r="3321" spans="51:51" x14ac:dyDescent="0.25">
      <c r="AY3321"/>
    </row>
    <row r="3322" spans="51:51" x14ac:dyDescent="0.25">
      <c r="AY3322"/>
    </row>
    <row r="3323" spans="51:51" x14ac:dyDescent="0.25">
      <c r="AY3323"/>
    </row>
    <row r="3324" spans="51:51" x14ac:dyDescent="0.25">
      <c r="AY3324"/>
    </row>
    <row r="3325" spans="51:51" x14ac:dyDescent="0.25">
      <c r="AY3325"/>
    </row>
    <row r="3326" spans="51:51" x14ac:dyDescent="0.25">
      <c r="AY3326"/>
    </row>
    <row r="3327" spans="51:51" x14ac:dyDescent="0.25">
      <c r="AY3327"/>
    </row>
    <row r="3328" spans="51:51" x14ac:dyDescent="0.25">
      <c r="AY3328"/>
    </row>
    <row r="3329" spans="51:51" x14ac:dyDescent="0.25">
      <c r="AY3329"/>
    </row>
    <row r="3330" spans="51:51" x14ac:dyDescent="0.25">
      <c r="AY3330"/>
    </row>
    <row r="3331" spans="51:51" x14ac:dyDescent="0.25">
      <c r="AY3331"/>
    </row>
    <row r="3332" spans="51:51" x14ac:dyDescent="0.25">
      <c r="AY3332"/>
    </row>
    <row r="3333" spans="51:51" x14ac:dyDescent="0.25">
      <c r="AY3333"/>
    </row>
    <row r="3334" spans="51:51" x14ac:dyDescent="0.25">
      <c r="AY3334"/>
    </row>
    <row r="3335" spans="51:51" x14ac:dyDescent="0.25">
      <c r="AY3335"/>
    </row>
    <row r="3336" spans="51:51" x14ac:dyDescent="0.25">
      <c r="AY3336"/>
    </row>
    <row r="3337" spans="51:51" x14ac:dyDescent="0.25">
      <c r="AY3337"/>
    </row>
    <row r="3338" spans="51:51" x14ac:dyDescent="0.25">
      <c r="AY3338"/>
    </row>
    <row r="3339" spans="51:51" x14ac:dyDescent="0.25">
      <c r="AY3339"/>
    </row>
    <row r="3340" spans="51:51" x14ac:dyDescent="0.25">
      <c r="AY3340"/>
    </row>
    <row r="3341" spans="51:51" x14ac:dyDescent="0.25">
      <c r="AY3341"/>
    </row>
    <row r="3342" spans="51:51" x14ac:dyDescent="0.25">
      <c r="AY3342"/>
    </row>
    <row r="3343" spans="51:51" x14ac:dyDescent="0.25">
      <c r="AY3343"/>
    </row>
    <row r="3344" spans="51:51" x14ac:dyDescent="0.25">
      <c r="AY3344"/>
    </row>
    <row r="3345" spans="51:51" x14ac:dyDescent="0.25">
      <c r="AY3345"/>
    </row>
    <row r="3346" spans="51:51" x14ac:dyDescent="0.25">
      <c r="AY3346"/>
    </row>
    <row r="3347" spans="51:51" x14ac:dyDescent="0.25">
      <c r="AY3347"/>
    </row>
    <row r="3348" spans="51:51" x14ac:dyDescent="0.25">
      <c r="AY3348"/>
    </row>
    <row r="3349" spans="51:51" x14ac:dyDescent="0.25">
      <c r="AY3349"/>
    </row>
    <row r="3350" spans="51:51" x14ac:dyDescent="0.25">
      <c r="AY3350"/>
    </row>
    <row r="3351" spans="51:51" x14ac:dyDescent="0.25">
      <c r="AY3351"/>
    </row>
    <row r="3352" spans="51:51" x14ac:dyDescent="0.25">
      <c r="AY3352"/>
    </row>
    <row r="3353" spans="51:51" x14ac:dyDescent="0.25">
      <c r="AY3353"/>
    </row>
    <row r="3354" spans="51:51" x14ac:dyDescent="0.25">
      <c r="AY3354"/>
    </row>
    <row r="3355" spans="51:51" x14ac:dyDescent="0.25">
      <c r="AY3355"/>
    </row>
    <row r="3356" spans="51:51" x14ac:dyDescent="0.25">
      <c r="AY3356"/>
    </row>
    <row r="3357" spans="51:51" x14ac:dyDescent="0.25">
      <c r="AY3357"/>
    </row>
    <row r="3358" spans="51:51" x14ac:dyDescent="0.25">
      <c r="AY3358"/>
    </row>
    <row r="3359" spans="51:51" x14ac:dyDescent="0.25">
      <c r="AY3359"/>
    </row>
    <row r="3360" spans="51:51" x14ac:dyDescent="0.25">
      <c r="AY3360"/>
    </row>
    <row r="3361" spans="51:51" x14ac:dyDescent="0.25">
      <c r="AY3361"/>
    </row>
    <row r="3362" spans="51:51" x14ac:dyDescent="0.25">
      <c r="AY3362"/>
    </row>
    <row r="3363" spans="51:51" x14ac:dyDescent="0.25">
      <c r="AY3363"/>
    </row>
    <row r="3364" spans="51:51" x14ac:dyDescent="0.25">
      <c r="AY3364"/>
    </row>
    <row r="3365" spans="51:51" x14ac:dyDescent="0.25">
      <c r="AY3365"/>
    </row>
    <row r="3366" spans="51:51" x14ac:dyDescent="0.25">
      <c r="AY3366"/>
    </row>
    <row r="3367" spans="51:51" x14ac:dyDescent="0.25">
      <c r="AY3367"/>
    </row>
    <row r="3368" spans="51:51" x14ac:dyDescent="0.25">
      <c r="AY3368"/>
    </row>
    <row r="3369" spans="51:51" x14ac:dyDescent="0.25">
      <c r="AY3369"/>
    </row>
    <row r="3370" spans="51:51" x14ac:dyDescent="0.25">
      <c r="AY3370"/>
    </row>
    <row r="3377" spans="51:51" x14ac:dyDescent="0.25">
      <c r="AY3377"/>
    </row>
  </sheetData>
  <pageMargins left="0.7" right="0.7" top="0.75" bottom="0.75" header="0.3" footer="0.3"/>
  <pageSetup orientation="portrait" horizontalDpi="1200" verticalDpi="1200" r:id="rId1"/>
  <ignoredErrors>
    <ignoredError sqref="A2:D78" calculatedColumn="1"/>
    <ignoredError sqref="AM2:AM7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78"/>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875</v>
      </c>
      <c r="B1" s="29" t="s">
        <v>942</v>
      </c>
      <c r="C1" s="29" t="s">
        <v>943</v>
      </c>
      <c r="D1" s="29" t="s">
        <v>915</v>
      </c>
      <c r="E1" s="29" t="s">
        <v>916</v>
      </c>
      <c r="F1" s="29" t="s">
        <v>992</v>
      </c>
      <c r="G1" s="29" t="s">
        <v>993</v>
      </c>
      <c r="H1" s="29" t="s">
        <v>994</v>
      </c>
      <c r="I1" s="29" t="s">
        <v>995</v>
      </c>
      <c r="J1" s="29" t="s">
        <v>996</v>
      </c>
      <c r="K1" s="29" t="s">
        <v>997</v>
      </c>
      <c r="L1" s="29" t="s">
        <v>998</v>
      </c>
      <c r="M1" s="29" t="s">
        <v>999</v>
      </c>
      <c r="N1" s="29" t="s">
        <v>1000</v>
      </c>
      <c r="O1" s="29" t="s">
        <v>1001</v>
      </c>
      <c r="P1" s="29" t="s">
        <v>1002</v>
      </c>
      <c r="Q1" s="29" t="s">
        <v>1003</v>
      </c>
      <c r="R1" s="29" t="s">
        <v>1004</v>
      </c>
      <c r="S1" s="29" t="s">
        <v>1005</v>
      </c>
      <c r="T1" s="29" t="s">
        <v>1006</v>
      </c>
      <c r="U1" s="29" t="s">
        <v>1007</v>
      </c>
      <c r="V1" s="29" t="s">
        <v>1008</v>
      </c>
      <c r="W1" s="29" t="s">
        <v>1009</v>
      </c>
      <c r="X1" s="29" t="s">
        <v>1010</v>
      </c>
      <c r="Y1" s="29" t="s">
        <v>1011</v>
      </c>
      <c r="Z1" s="29" t="s">
        <v>1012</v>
      </c>
      <c r="AA1" s="29" t="s">
        <v>1013</v>
      </c>
      <c r="AB1" s="29" t="s">
        <v>1014</v>
      </c>
      <c r="AC1" s="29" t="s">
        <v>1015</v>
      </c>
      <c r="AD1" s="29" t="s">
        <v>1016</v>
      </c>
      <c r="AE1" s="29" t="s">
        <v>1017</v>
      </c>
      <c r="AF1" s="29" t="s">
        <v>1018</v>
      </c>
      <c r="AG1" s="29" t="s">
        <v>1019</v>
      </c>
      <c r="AH1" s="29" t="s">
        <v>941</v>
      </c>
      <c r="AI1" s="31" t="s">
        <v>869</v>
      </c>
    </row>
    <row r="2" spans="1:35" x14ac:dyDescent="0.25">
      <c r="A2" t="s">
        <v>852</v>
      </c>
      <c r="B2" t="s">
        <v>500</v>
      </c>
      <c r="C2" t="s">
        <v>695</v>
      </c>
      <c r="D2" t="s">
        <v>743</v>
      </c>
      <c r="E2" s="33">
        <v>33.955555555555556</v>
      </c>
      <c r="F2" s="33">
        <v>4.7555555555555555</v>
      </c>
      <c r="G2" s="33">
        <v>6.6666666666666666E-2</v>
      </c>
      <c r="H2" s="33">
        <v>0.2</v>
      </c>
      <c r="I2" s="33">
        <v>0.17777777777777778</v>
      </c>
      <c r="J2" s="33">
        <v>0</v>
      </c>
      <c r="K2" s="33">
        <v>6.6666666666666666E-2</v>
      </c>
      <c r="L2" s="33">
        <v>0</v>
      </c>
      <c r="M2" s="33">
        <v>3.1111111111111112</v>
      </c>
      <c r="N2" s="33">
        <v>0.38577777777777778</v>
      </c>
      <c r="O2" s="33">
        <v>0.10298429319371728</v>
      </c>
      <c r="P2" s="33">
        <v>4.1586666666666652</v>
      </c>
      <c r="Q2" s="33">
        <v>2.0417777777777775</v>
      </c>
      <c r="R2" s="33">
        <v>0.18260471204188478</v>
      </c>
      <c r="S2" s="33">
        <v>0</v>
      </c>
      <c r="T2" s="33">
        <v>0</v>
      </c>
      <c r="U2" s="33">
        <v>0</v>
      </c>
      <c r="V2" s="33">
        <v>0</v>
      </c>
      <c r="W2" s="33">
        <v>0.21300000000000002</v>
      </c>
      <c r="X2" s="33">
        <v>3.2444444444444442E-2</v>
      </c>
      <c r="Y2" s="33">
        <v>0</v>
      </c>
      <c r="Z2" s="33">
        <v>7.2284031413612573E-3</v>
      </c>
      <c r="AA2" s="33">
        <v>0</v>
      </c>
      <c r="AB2" s="33">
        <v>0</v>
      </c>
      <c r="AC2" s="33">
        <v>0</v>
      </c>
      <c r="AD2" s="33">
        <v>0</v>
      </c>
      <c r="AE2" s="33">
        <v>0</v>
      </c>
      <c r="AF2" s="33">
        <v>0</v>
      </c>
      <c r="AG2" s="33">
        <v>0</v>
      </c>
      <c r="AH2" t="s">
        <v>238</v>
      </c>
      <c r="AI2" s="34">
        <v>8</v>
      </c>
    </row>
    <row r="3" spans="1:35" x14ac:dyDescent="0.25">
      <c r="A3" t="s">
        <v>852</v>
      </c>
      <c r="B3" t="s">
        <v>495</v>
      </c>
      <c r="C3" t="s">
        <v>577</v>
      </c>
      <c r="D3" t="s">
        <v>803</v>
      </c>
      <c r="E3" s="33">
        <v>26.322222222222223</v>
      </c>
      <c r="F3" s="33">
        <v>0</v>
      </c>
      <c r="G3" s="33">
        <v>0</v>
      </c>
      <c r="H3" s="33">
        <v>0</v>
      </c>
      <c r="I3" s="33">
        <v>0.34444444444444444</v>
      </c>
      <c r="J3" s="33">
        <v>0</v>
      </c>
      <c r="K3" s="33">
        <v>0</v>
      </c>
      <c r="L3" s="33">
        <v>0</v>
      </c>
      <c r="M3" s="33">
        <v>0</v>
      </c>
      <c r="N3" s="33">
        <v>0</v>
      </c>
      <c r="O3" s="33">
        <v>0</v>
      </c>
      <c r="P3" s="33">
        <v>0</v>
      </c>
      <c r="Q3" s="33">
        <v>17.724888888888891</v>
      </c>
      <c r="R3" s="33">
        <v>0.67338117349092452</v>
      </c>
      <c r="S3" s="33">
        <v>0</v>
      </c>
      <c r="T3" s="33">
        <v>0</v>
      </c>
      <c r="U3" s="33">
        <v>0</v>
      </c>
      <c r="V3" s="33">
        <v>0</v>
      </c>
      <c r="W3" s="33">
        <v>1.8333333333333333</v>
      </c>
      <c r="X3" s="33">
        <v>0</v>
      </c>
      <c r="Y3" s="33">
        <v>0</v>
      </c>
      <c r="Z3" s="33">
        <v>6.9649641198818057E-2</v>
      </c>
      <c r="AA3" s="33">
        <v>0</v>
      </c>
      <c r="AB3" s="33">
        <v>0</v>
      </c>
      <c r="AC3" s="33">
        <v>0</v>
      </c>
      <c r="AD3" s="33">
        <v>0</v>
      </c>
      <c r="AE3" s="33">
        <v>0</v>
      </c>
      <c r="AF3" s="33">
        <v>0</v>
      </c>
      <c r="AG3" s="33">
        <v>0</v>
      </c>
      <c r="AH3" t="s">
        <v>233</v>
      </c>
      <c r="AI3" s="34">
        <v>8</v>
      </c>
    </row>
    <row r="4" spans="1:35" x14ac:dyDescent="0.25">
      <c r="A4" t="s">
        <v>852</v>
      </c>
      <c r="B4" t="s">
        <v>520</v>
      </c>
      <c r="C4" t="s">
        <v>676</v>
      </c>
      <c r="D4" t="s">
        <v>801</v>
      </c>
      <c r="E4" s="33">
        <v>47.18888888888889</v>
      </c>
      <c r="F4" s="33">
        <v>5.6888888888888891</v>
      </c>
      <c r="G4" s="33">
        <v>0.13333333333333333</v>
      </c>
      <c r="H4" s="33">
        <v>0.73144444444444456</v>
      </c>
      <c r="I4" s="33">
        <v>2.3222222222222224</v>
      </c>
      <c r="J4" s="33">
        <v>0</v>
      </c>
      <c r="K4" s="33">
        <v>0</v>
      </c>
      <c r="L4" s="33">
        <v>1.2541111111111114</v>
      </c>
      <c r="M4" s="33">
        <v>5.7870000000000017</v>
      </c>
      <c r="N4" s="33">
        <v>0</v>
      </c>
      <c r="O4" s="33">
        <v>0.12263480103602546</v>
      </c>
      <c r="P4" s="33">
        <v>3.1901111111111113</v>
      </c>
      <c r="Q4" s="33">
        <v>8.7512222222222231</v>
      </c>
      <c r="R4" s="33">
        <v>0.25305392041441022</v>
      </c>
      <c r="S4" s="33">
        <v>0.77199999999999991</v>
      </c>
      <c r="T4" s="33">
        <v>2.1779999999999999</v>
      </c>
      <c r="U4" s="33">
        <v>0</v>
      </c>
      <c r="V4" s="33">
        <v>6.251471627030844E-2</v>
      </c>
      <c r="W4" s="33">
        <v>3.4613333333333327</v>
      </c>
      <c r="X4" s="33">
        <v>0</v>
      </c>
      <c r="Y4" s="33">
        <v>0</v>
      </c>
      <c r="Z4" s="33">
        <v>7.3350600423828571E-2</v>
      </c>
      <c r="AA4" s="33">
        <v>0</v>
      </c>
      <c r="AB4" s="33">
        <v>0</v>
      </c>
      <c r="AC4" s="33">
        <v>0</v>
      </c>
      <c r="AD4" s="33">
        <v>0</v>
      </c>
      <c r="AE4" s="33">
        <v>0</v>
      </c>
      <c r="AF4" s="33">
        <v>0</v>
      </c>
      <c r="AG4" s="33">
        <v>0</v>
      </c>
      <c r="AH4" t="s">
        <v>258</v>
      </c>
      <c r="AI4" s="34">
        <v>8</v>
      </c>
    </row>
    <row r="5" spans="1:35" x14ac:dyDescent="0.25">
      <c r="A5" t="s">
        <v>852</v>
      </c>
      <c r="B5" t="s">
        <v>469</v>
      </c>
      <c r="C5" t="s">
        <v>676</v>
      </c>
      <c r="D5" t="s">
        <v>801</v>
      </c>
      <c r="E5" s="33">
        <v>137.25555555555556</v>
      </c>
      <c r="F5" s="33">
        <v>5.4222222222222225</v>
      </c>
      <c r="G5" s="33">
        <v>1.1111111111111112E-2</v>
      </c>
      <c r="H5" s="33">
        <v>0.51944444444444449</v>
      </c>
      <c r="I5" s="33">
        <v>9.6111111111111107</v>
      </c>
      <c r="J5" s="33">
        <v>0</v>
      </c>
      <c r="K5" s="33">
        <v>0</v>
      </c>
      <c r="L5" s="33">
        <v>3.4746666666666668</v>
      </c>
      <c r="M5" s="33">
        <v>13.513888888888889</v>
      </c>
      <c r="N5" s="33">
        <v>0</v>
      </c>
      <c r="O5" s="33">
        <v>9.8457864486359584E-2</v>
      </c>
      <c r="P5" s="33">
        <v>5.4222222222222225</v>
      </c>
      <c r="Q5" s="33">
        <v>25.170888888888889</v>
      </c>
      <c r="R5" s="33">
        <v>0.22289160527807012</v>
      </c>
      <c r="S5" s="33">
        <v>6.7428888888888894</v>
      </c>
      <c r="T5" s="33">
        <v>4.604000000000001</v>
      </c>
      <c r="U5" s="33">
        <v>0</v>
      </c>
      <c r="V5" s="33">
        <v>8.26697968104914E-2</v>
      </c>
      <c r="W5" s="33">
        <v>14.457555555555551</v>
      </c>
      <c r="X5" s="33">
        <v>4.6851111111111114</v>
      </c>
      <c r="Y5" s="33">
        <v>0</v>
      </c>
      <c r="Z5" s="33">
        <v>0.13946733586982915</v>
      </c>
      <c r="AA5" s="33">
        <v>0</v>
      </c>
      <c r="AB5" s="33">
        <v>0</v>
      </c>
      <c r="AC5" s="33">
        <v>0</v>
      </c>
      <c r="AD5" s="33">
        <v>0</v>
      </c>
      <c r="AE5" s="33">
        <v>0</v>
      </c>
      <c r="AF5" s="33">
        <v>0</v>
      </c>
      <c r="AG5" s="33">
        <v>0</v>
      </c>
      <c r="AH5" t="s">
        <v>207</v>
      </c>
      <c r="AI5" s="34">
        <v>8</v>
      </c>
    </row>
    <row r="6" spans="1:35" x14ac:dyDescent="0.25">
      <c r="A6" t="s">
        <v>852</v>
      </c>
      <c r="B6" t="s">
        <v>474</v>
      </c>
      <c r="C6" t="s">
        <v>678</v>
      </c>
      <c r="D6" t="s">
        <v>802</v>
      </c>
      <c r="E6" s="33">
        <v>47.56666666666667</v>
      </c>
      <c r="F6" s="33">
        <v>5.6</v>
      </c>
      <c r="G6" s="33">
        <v>0.43333333333333335</v>
      </c>
      <c r="H6" s="33">
        <v>0.25</v>
      </c>
      <c r="I6" s="33">
        <v>0.56666666666666665</v>
      </c>
      <c r="J6" s="33">
        <v>0</v>
      </c>
      <c r="K6" s="33">
        <v>0</v>
      </c>
      <c r="L6" s="33">
        <v>6.3111111111111104E-2</v>
      </c>
      <c r="M6" s="33">
        <v>0</v>
      </c>
      <c r="N6" s="33">
        <v>5.3861111111111111</v>
      </c>
      <c r="O6" s="33">
        <v>0.1132328895117963</v>
      </c>
      <c r="P6" s="33">
        <v>17.611111111111111</v>
      </c>
      <c r="Q6" s="33">
        <v>0</v>
      </c>
      <c r="R6" s="33">
        <v>0.37024059799112352</v>
      </c>
      <c r="S6" s="33">
        <v>0.14811111111111111</v>
      </c>
      <c r="T6" s="33">
        <v>3.7916666666666665</v>
      </c>
      <c r="U6" s="33">
        <v>0</v>
      </c>
      <c r="V6" s="33">
        <v>8.2826442419995316E-2</v>
      </c>
      <c r="W6" s="33">
        <v>3.8769999999999993</v>
      </c>
      <c r="X6" s="33">
        <v>0</v>
      </c>
      <c r="Y6" s="33">
        <v>0</v>
      </c>
      <c r="Z6" s="33">
        <v>8.1506657323055343E-2</v>
      </c>
      <c r="AA6" s="33">
        <v>0.1</v>
      </c>
      <c r="AB6" s="33">
        <v>0</v>
      </c>
      <c r="AC6" s="33">
        <v>0</v>
      </c>
      <c r="AD6" s="33">
        <v>0</v>
      </c>
      <c r="AE6" s="33">
        <v>0</v>
      </c>
      <c r="AF6" s="33">
        <v>0</v>
      </c>
      <c r="AG6" s="33">
        <v>0</v>
      </c>
      <c r="AH6" t="s">
        <v>212</v>
      </c>
      <c r="AI6" s="34">
        <v>8</v>
      </c>
    </row>
    <row r="7" spans="1:35" x14ac:dyDescent="0.25">
      <c r="A7" t="s">
        <v>852</v>
      </c>
      <c r="B7" t="s">
        <v>518</v>
      </c>
      <c r="C7" t="s">
        <v>659</v>
      </c>
      <c r="D7" t="s">
        <v>731</v>
      </c>
      <c r="E7" s="33">
        <v>114.4</v>
      </c>
      <c r="F7" s="33">
        <v>2.0444444444444443</v>
      </c>
      <c r="G7" s="33">
        <v>0.23333333333333334</v>
      </c>
      <c r="H7" s="33">
        <v>0</v>
      </c>
      <c r="I7" s="33">
        <v>11.622222222222222</v>
      </c>
      <c r="J7" s="33">
        <v>0</v>
      </c>
      <c r="K7" s="33">
        <v>0</v>
      </c>
      <c r="L7" s="33">
        <v>0</v>
      </c>
      <c r="M7" s="33">
        <v>10.977777777777778</v>
      </c>
      <c r="N7" s="33">
        <v>0</v>
      </c>
      <c r="O7" s="33">
        <v>9.5959595959595953E-2</v>
      </c>
      <c r="P7" s="33">
        <v>5.9912222222222224</v>
      </c>
      <c r="Q7" s="33">
        <v>15.165000000000001</v>
      </c>
      <c r="R7" s="33">
        <v>0.18493201243201243</v>
      </c>
      <c r="S7" s="33">
        <v>0</v>
      </c>
      <c r="T7" s="33">
        <v>0</v>
      </c>
      <c r="U7" s="33">
        <v>11.377777777777778</v>
      </c>
      <c r="V7" s="33">
        <v>9.9456099456099456E-2</v>
      </c>
      <c r="W7" s="33">
        <v>0</v>
      </c>
      <c r="X7" s="33">
        <v>0</v>
      </c>
      <c r="Y7" s="33">
        <v>0</v>
      </c>
      <c r="Z7" s="33">
        <v>0</v>
      </c>
      <c r="AA7" s="33">
        <v>0</v>
      </c>
      <c r="AB7" s="33">
        <v>0</v>
      </c>
      <c r="AC7" s="33">
        <v>0</v>
      </c>
      <c r="AD7" s="33">
        <v>0</v>
      </c>
      <c r="AE7" s="33">
        <v>0</v>
      </c>
      <c r="AF7" s="33">
        <v>0</v>
      </c>
      <c r="AG7" s="33">
        <v>0</v>
      </c>
      <c r="AH7" t="s">
        <v>256</v>
      </c>
      <c r="AI7" s="34">
        <v>8</v>
      </c>
    </row>
    <row r="8" spans="1:35" x14ac:dyDescent="0.25">
      <c r="A8" t="s">
        <v>852</v>
      </c>
      <c r="B8" t="s">
        <v>491</v>
      </c>
      <c r="C8" t="s">
        <v>659</v>
      </c>
      <c r="D8" t="s">
        <v>731</v>
      </c>
      <c r="E8" s="33">
        <v>166.42222222222222</v>
      </c>
      <c r="F8" s="33">
        <v>3.4666666666666668</v>
      </c>
      <c r="G8" s="33">
        <v>0.23333333333333334</v>
      </c>
      <c r="H8" s="33">
        <v>0</v>
      </c>
      <c r="I8" s="33">
        <v>12.066666666666666</v>
      </c>
      <c r="J8" s="33">
        <v>0</v>
      </c>
      <c r="K8" s="33">
        <v>0</v>
      </c>
      <c r="L8" s="33">
        <v>0</v>
      </c>
      <c r="M8" s="33">
        <v>19.167666666666669</v>
      </c>
      <c r="N8" s="33">
        <v>13.874555555555558</v>
      </c>
      <c r="O8" s="33">
        <v>0.19854453198023772</v>
      </c>
      <c r="P8" s="33">
        <v>5.6888888888888891</v>
      </c>
      <c r="Q8" s="33">
        <v>42.491666666666674</v>
      </c>
      <c r="R8" s="33">
        <v>0.28950794498597948</v>
      </c>
      <c r="S8" s="33">
        <v>0</v>
      </c>
      <c r="T8" s="33">
        <v>0</v>
      </c>
      <c r="U8" s="33">
        <v>17.711111111111112</v>
      </c>
      <c r="V8" s="33">
        <v>0.10642275337161171</v>
      </c>
      <c r="W8" s="33">
        <v>0</v>
      </c>
      <c r="X8" s="33">
        <v>0</v>
      </c>
      <c r="Y8" s="33">
        <v>0</v>
      </c>
      <c r="Z8" s="33">
        <v>0</v>
      </c>
      <c r="AA8" s="33">
        <v>0</v>
      </c>
      <c r="AB8" s="33">
        <v>0</v>
      </c>
      <c r="AC8" s="33">
        <v>0</v>
      </c>
      <c r="AD8" s="33">
        <v>0</v>
      </c>
      <c r="AE8" s="33">
        <v>0</v>
      </c>
      <c r="AF8" s="33">
        <v>0</v>
      </c>
      <c r="AG8" s="33">
        <v>0</v>
      </c>
      <c r="AH8" t="s">
        <v>229</v>
      </c>
      <c r="AI8" s="34">
        <v>8</v>
      </c>
    </row>
    <row r="9" spans="1:35" x14ac:dyDescent="0.25">
      <c r="A9" t="s">
        <v>852</v>
      </c>
      <c r="B9" t="s">
        <v>480</v>
      </c>
      <c r="C9" t="s">
        <v>543</v>
      </c>
      <c r="D9" t="s">
        <v>791</v>
      </c>
      <c r="E9" s="33">
        <v>94.36666666666666</v>
      </c>
      <c r="F9" s="33">
        <v>0</v>
      </c>
      <c r="G9" s="33">
        <v>1.8666666666666667</v>
      </c>
      <c r="H9" s="33">
        <v>0</v>
      </c>
      <c r="I9" s="33">
        <v>5.6</v>
      </c>
      <c r="J9" s="33">
        <v>0</v>
      </c>
      <c r="K9" s="33">
        <v>0</v>
      </c>
      <c r="L9" s="33">
        <v>1.0461111111111112</v>
      </c>
      <c r="M9" s="33">
        <v>3.3611111111111112</v>
      </c>
      <c r="N9" s="33">
        <v>0</v>
      </c>
      <c r="O9" s="33">
        <v>3.5617567408454023E-2</v>
      </c>
      <c r="P9" s="33">
        <v>5.2444444444444445</v>
      </c>
      <c r="Q9" s="33">
        <v>28.323333333333327</v>
      </c>
      <c r="R9" s="33">
        <v>0.35571647238902621</v>
      </c>
      <c r="S9" s="33">
        <v>8.1936666666666671</v>
      </c>
      <c r="T9" s="33">
        <v>0</v>
      </c>
      <c r="U9" s="33">
        <v>0</v>
      </c>
      <c r="V9" s="33">
        <v>8.6827975980219019E-2</v>
      </c>
      <c r="W9" s="33">
        <v>5.2014444444444434</v>
      </c>
      <c r="X9" s="33">
        <v>0</v>
      </c>
      <c r="Y9" s="33">
        <v>0</v>
      </c>
      <c r="Z9" s="33">
        <v>5.5119510184858111E-2</v>
      </c>
      <c r="AA9" s="33">
        <v>0</v>
      </c>
      <c r="AB9" s="33">
        <v>0</v>
      </c>
      <c r="AC9" s="33">
        <v>0</v>
      </c>
      <c r="AD9" s="33">
        <v>0</v>
      </c>
      <c r="AE9" s="33">
        <v>0</v>
      </c>
      <c r="AF9" s="33">
        <v>0</v>
      </c>
      <c r="AG9" s="33">
        <v>0</v>
      </c>
      <c r="AH9" t="s">
        <v>218</v>
      </c>
      <c r="AI9" s="34">
        <v>8</v>
      </c>
    </row>
    <row r="10" spans="1:35" x14ac:dyDescent="0.25">
      <c r="A10" t="s">
        <v>852</v>
      </c>
      <c r="B10" t="s">
        <v>503</v>
      </c>
      <c r="C10" t="s">
        <v>679</v>
      </c>
      <c r="D10" t="s">
        <v>792</v>
      </c>
      <c r="E10" s="33">
        <v>19.933333333333334</v>
      </c>
      <c r="F10" s="33">
        <v>15.122222222222222</v>
      </c>
      <c r="G10" s="33">
        <v>0.13333333333333333</v>
      </c>
      <c r="H10" s="33">
        <v>0.11666666666666667</v>
      </c>
      <c r="I10" s="33">
        <v>0</v>
      </c>
      <c r="J10" s="33">
        <v>0</v>
      </c>
      <c r="K10" s="33">
        <v>8.8888888888888892E-2</v>
      </c>
      <c r="L10" s="33">
        <v>4.3424444444444443</v>
      </c>
      <c r="M10" s="33">
        <v>4.8665555555555553</v>
      </c>
      <c r="N10" s="33">
        <v>0</v>
      </c>
      <c r="O10" s="33">
        <v>0.24414158305462652</v>
      </c>
      <c r="P10" s="33">
        <v>0</v>
      </c>
      <c r="Q10" s="33">
        <v>14.873777777777777</v>
      </c>
      <c r="R10" s="33">
        <v>0.74617614269788179</v>
      </c>
      <c r="S10" s="33">
        <v>6.0468888888888888</v>
      </c>
      <c r="T10" s="33">
        <v>5.4460000000000024</v>
      </c>
      <c r="U10" s="33">
        <v>0</v>
      </c>
      <c r="V10" s="33">
        <v>0.57656633221850628</v>
      </c>
      <c r="W10" s="33">
        <v>4.6349999999999998</v>
      </c>
      <c r="X10" s="33">
        <v>0</v>
      </c>
      <c r="Y10" s="33">
        <v>0</v>
      </c>
      <c r="Z10" s="33">
        <v>0.23252508361204011</v>
      </c>
      <c r="AA10" s="33">
        <v>0.23333333333333334</v>
      </c>
      <c r="AB10" s="33">
        <v>0</v>
      </c>
      <c r="AC10" s="33">
        <v>0</v>
      </c>
      <c r="AD10" s="33">
        <v>0</v>
      </c>
      <c r="AE10" s="33">
        <v>0</v>
      </c>
      <c r="AF10" s="33">
        <v>0</v>
      </c>
      <c r="AG10" s="33">
        <v>0</v>
      </c>
      <c r="AH10" t="s">
        <v>241</v>
      </c>
      <c r="AI10" s="34">
        <v>8</v>
      </c>
    </row>
    <row r="11" spans="1:35" x14ac:dyDescent="0.25">
      <c r="A11" t="s">
        <v>852</v>
      </c>
      <c r="B11" t="s">
        <v>487</v>
      </c>
      <c r="C11" t="s">
        <v>686</v>
      </c>
      <c r="D11" t="s">
        <v>809</v>
      </c>
      <c r="E11" s="33">
        <v>26.133333333333333</v>
      </c>
      <c r="F11" s="33">
        <v>5.6888888888888891</v>
      </c>
      <c r="G11" s="33">
        <v>0.26666666666666666</v>
      </c>
      <c r="H11" s="33">
        <v>0.17222222222222222</v>
      </c>
      <c r="I11" s="33">
        <v>4.9333333333333336</v>
      </c>
      <c r="J11" s="33">
        <v>0</v>
      </c>
      <c r="K11" s="33">
        <v>0</v>
      </c>
      <c r="L11" s="33">
        <v>0</v>
      </c>
      <c r="M11" s="33">
        <v>3.0666666666666669</v>
      </c>
      <c r="N11" s="33">
        <v>0.2</v>
      </c>
      <c r="O11" s="33">
        <v>0.12500000000000003</v>
      </c>
      <c r="P11" s="33">
        <v>5.6888888888888891</v>
      </c>
      <c r="Q11" s="33">
        <v>0</v>
      </c>
      <c r="R11" s="33">
        <v>0.21768707482993199</v>
      </c>
      <c r="S11" s="33">
        <v>0</v>
      </c>
      <c r="T11" s="33">
        <v>0</v>
      </c>
      <c r="U11" s="33">
        <v>0</v>
      </c>
      <c r="V11" s="33">
        <v>0</v>
      </c>
      <c r="W11" s="33">
        <v>0.57777777777777772</v>
      </c>
      <c r="X11" s="33">
        <v>0</v>
      </c>
      <c r="Y11" s="33">
        <v>5.1555555555555559</v>
      </c>
      <c r="Z11" s="33">
        <v>0.21938775510204081</v>
      </c>
      <c r="AA11" s="33">
        <v>0</v>
      </c>
      <c r="AB11" s="33">
        <v>0</v>
      </c>
      <c r="AC11" s="33">
        <v>0</v>
      </c>
      <c r="AD11" s="33">
        <v>15.438888888888888</v>
      </c>
      <c r="AE11" s="33">
        <v>0</v>
      </c>
      <c r="AF11" s="33">
        <v>0</v>
      </c>
      <c r="AG11" s="33">
        <v>0</v>
      </c>
      <c r="AH11" t="s">
        <v>225</v>
      </c>
      <c r="AI11" s="34">
        <v>8</v>
      </c>
    </row>
    <row r="12" spans="1:35" x14ac:dyDescent="0.25">
      <c r="A12" t="s">
        <v>852</v>
      </c>
      <c r="B12" t="s">
        <v>511</v>
      </c>
      <c r="C12" t="s">
        <v>704</v>
      </c>
      <c r="D12" t="s">
        <v>792</v>
      </c>
      <c r="E12" s="33">
        <v>51.544444444444444</v>
      </c>
      <c r="F12" s="33">
        <v>19.288888888888888</v>
      </c>
      <c r="G12" s="33">
        <v>4.4444444444444446E-2</v>
      </c>
      <c r="H12" s="33">
        <v>5.2777777777777778E-2</v>
      </c>
      <c r="I12" s="33">
        <v>0</v>
      </c>
      <c r="J12" s="33">
        <v>0.23333333333333334</v>
      </c>
      <c r="K12" s="33">
        <v>0</v>
      </c>
      <c r="L12" s="33">
        <v>0.2638888888888889</v>
      </c>
      <c r="M12" s="33">
        <v>0</v>
      </c>
      <c r="N12" s="33">
        <v>5.3557777777777869</v>
      </c>
      <c r="O12" s="33">
        <v>0.10390601422720432</v>
      </c>
      <c r="P12" s="33">
        <v>4.7805555555555559</v>
      </c>
      <c r="Q12" s="33">
        <v>6.958333333333333</v>
      </c>
      <c r="R12" s="33">
        <v>0.22774304807070489</v>
      </c>
      <c r="S12" s="33">
        <v>2.5861111111111112</v>
      </c>
      <c r="T12" s="33">
        <v>0</v>
      </c>
      <c r="U12" s="33">
        <v>0</v>
      </c>
      <c r="V12" s="33">
        <v>5.0172450959258465E-2</v>
      </c>
      <c r="W12" s="33">
        <v>3.6638888888888888</v>
      </c>
      <c r="X12" s="33">
        <v>0.79722222222222228</v>
      </c>
      <c r="Y12" s="33">
        <v>0</v>
      </c>
      <c r="Z12" s="33">
        <v>8.6548825177840058E-2</v>
      </c>
      <c r="AA12" s="33">
        <v>4.4444444444444446E-2</v>
      </c>
      <c r="AB12" s="33">
        <v>0</v>
      </c>
      <c r="AC12" s="33">
        <v>0</v>
      </c>
      <c r="AD12" s="33">
        <v>8.1111111111111107</v>
      </c>
      <c r="AE12" s="33">
        <v>0</v>
      </c>
      <c r="AF12" s="33">
        <v>0</v>
      </c>
      <c r="AG12" s="33">
        <v>0</v>
      </c>
      <c r="AH12" t="s">
        <v>249</v>
      </c>
      <c r="AI12" s="34">
        <v>8</v>
      </c>
    </row>
    <row r="13" spans="1:35" x14ac:dyDescent="0.25">
      <c r="A13" t="s">
        <v>852</v>
      </c>
      <c r="B13" t="s">
        <v>519</v>
      </c>
      <c r="C13" t="s">
        <v>706</v>
      </c>
      <c r="D13" t="s">
        <v>731</v>
      </c>
      <c r="E13" s="33">
        <v>61.488888888888887</v>
      </c>
      <c r="F13" s="33">
        <v>5.2888888888888888</v>
      </c>
      <c r="G13" s="33">
        <v>0</v>
      </c>
      <c r="H13" s="33">
        <v>0.28244444444444444</v>
      </c>
      <c r="I13" s="33">
        <v>5.7</v>
      </c>
      <c r="J13" s="33">
        <v>0</v>
      </c>
      <c r="K13" s="33">
        <v>0</v>
      </c>
      <c r="L13" s="33">
        <v>1.1505555555555558</v>
      </c>
      <c r="M13" s="33">
        <v>9.8222222222222229</v>
      </c>
      <c r="N13" s="33">
        <v>0</v>
      </c>
      <c r="O13" s="33">
        <v>0.15973979038670041</v>
      </c>
      <c r="P13" s="33">
        <v>9.941111111111109</v>
      </c>
      <c r="Q13" s="33">
        <v>2.6828888888888893</v>
      </c>
      <c r="R13" s="33">
        <v>0.20530538489338632</v>
      </c>
      <c r="S13" s="33">
        <v>6.7009999999999987</v>
      </c>
      <c r="T13" s="33">
        <v>7.0384444444444423</v>
      </c>
      <c r="U13" s="33">
        <v>0</v>
      </c>
      <c r="V13" s="33">
        <v>0.22344597036501621</v>
      </c>
      <c r="W13" s="33">
        <v>6.6851111111111106</v>
      </c>
      <c r="X13" s="33">
        <v>5.075222222222223</v>
      </c>
      <c r="Y13" s="33">
        <v>0</v>
      </c>
      <c r="Z13" s="33">
        <v>0.19125948680881821</v>
      </c>
      <c r="AA13" s="33">
        <v>0</v>
      </c>
      <c r="AB13" s="33">
        <v>0</v>
      </c>
      <c r="AC13" s="33">
        <v>0</v>
      </c>
      <c r="AD13" s="33">
        <v>0</v>
      </c>
      <c r="AE13" s="33">
        <v>0</v>
      </c>
      <c r="AF13" s="33">
        <v>0</v>
      </c>
      <c r="AG13" s="33">
        <v>0</v>
      </c>
      <c r="AH13" t="s">
        <v>257</v>
      </c>
      <c r="AI13" s="34">
        <v>8</v>
      </c>
    </row>
    <row r="14" spans="1:35" x14ac:dyDescent="0.25">
      <c r="A14" t="s">
        <v>852</v>
      </c>
      <c r="B14" t="s">
        <v>522</v>
      </c>
      <c r="C14" t="s">
        <v>659</v>
      </c>
      <c r="D14" t="s">
        <v>731</v>
      </c>
      <c r="E14" s="33">
        <v>95.911111111111111</v>
      </c>
      <c r="F14" s="33">
        <v>5.2444444444444445</v>
      </c>
      <c r="G14" s="33">
        <v>0</v>
      </c>
      <c r="H14" s="33">
        <v>0.5</v>
      </c>
      <c r="I14" s="33">
        <v>7.1</v>
      </c>
      <c r="J14" s="33">
        <v>0</v>
      </c>
      <c r="K14" s="33">
        <v>0</v>
      </c>
      <c r="L14" s="33">
        <v>1.8651111111111109</v>
      </c>
      <c r="M14" s="33">
        <v>11.2</v>
      </c>
      <c r="N14" s="33">
        <v>0</v>
      </c>
      <c r="O14" s="33">
        <v>0.11677479147358664</v>
      </c>
      <c r="P14" s="33">
        <v>19.741444444444436</v>
      </c>
      <c r="Q14" s="33">
        <v>8.6368888888888886</v>
      </c>
      <c r="R14" s="33">
        <v>0.29588160333642249</v>
      </c>
      <c r="S14" s="33">
        <v>4.7975555555555545</v>
      </c>
      <c r="T14" s="33">
        <v>5.482666666666665</v>
      </c>
      <c r="U14" s="33">
        <v>0</v>
      </c>
      <c r="V14" s="33">
        <v>0.10718489341983314</v>
      </c>
      <c r="W14" s="33">
        <v>5.1891111111111119</v>
      </c>
      <c r="X14" s="33">
        <v>9.6258888888888894</v>
      </c>
      <c r="Y14" s="33">
        <v>0</v>
      </c>
      <c r="Z14" s="33">
        <v>0.15446594068582023</v>
      </c>
      <c r="AA14" s="33">
        <v>0</v>
      </c>
      <c r="AB14" s="33">
        <v>0</v>
      </c>
      <c r="AC14" s="33">
        <v>0</v>
      </c>
      <c r="AD14" s="33">
        <v>0</v>
      </c>
      <c r="AE14" s="33">
        <v>0</v>
      </c>
      <c r="AF14" s="33">
        <v>0</v>
      </c>
      <c r="AG14" s="33">
        <v>0</v>
      </c>
      <c r="AH14" t="s">
        <v>260</v>
      </c>
      <c r="AI14" s="34">
        <v>8</v>
      </c>
    </row>
    <row r="15" spans="1:35" x14ac:dyDescent="0.25">
      <c r="A15" t="s">
        <v>852</v>
      </c>
      <c r="B15" t="s">
        <v>479</v>
      </c>
      <c r="C15" t="s">
        <v>683</v>
      </c>
      <c r="D15" t="s">
        <v>747</v>
      </c>
      <c r="E15" s="33">
        <v>91.155555555555551</v>
      </c>
      <c r="F15" s="33">
        <v>5.333333333333333</v>
      </c>
      <c r="G15" s="33">
        <v>0</v>
      </c>
      <c r="H15" s="33">
        <v>0</v>
      </c>
      <c r="I15" s="33">
        <v>2.1111111111111112</v>
      </c>
      <c r="J15" s="33">
        <v>0</v>
      </c>
      <c r="K15" s="33">
        <v>0</v>
      </c>
      <c r="L15" s="33">
        <v>0.39111111111111108</v>
      </c>
      <c r="M15" s="33">
        <v>4.9777777777777779</v>
      </c>
      <c r="N15" s="33">
        <v>4.7325555555555558</v>
      </c>
      <c r="O15" s="33">
        <v>0.10652486591906389</v>
      </c>
      <c r="P15" s="33">
        <v>11.251999999999999</v>
      </c>
      <c r="Q15" s="33">
        <v>16.398888888888884</v>
      </c>
      <c r="R15" s="33">
        <v>0.30333739639200386</v>
      </c>
      <c r="S15" s="33">
        <v>1.7959999999999996</v>
      </c>
      <c r="T15" s="33">
        <v>4.7153333333333336</v>
      </c>
      <c r="U15" s="33">
        <v>0</v>
      </c>
      <c r="V15" s="33">
        <v>7.143100926377377E-2</v>
      </c>
      <c r="W15" s="33">
        <v>3.9443333333333328</v>
      </c>
      <c r="X15" s="33">
        <v>5.1861111111111109</v>
      </c>
      <c r="Y15" s="33">
        <v>0</v>
      </c>
      <c r="Z15" s="33">
        <v>0.10016333495855678</v>
      </c>
      <c r="AA15" s="33">
        <v>0</v>
      </c>
      <c r="AB15" s="33">
        <v>0</v>
      </c>
      <c r="AC15" s="33">
        <v>0</v>
      </c>
      <c r="AD15" s="33">
        <v>0</v>
      </c>
      <c r="AE15" s="33">
        <v>0</v>
      </c>
      <c r="AF15" s="33">
        <v>0</v>
      </c>
      <c r="AG15" s="33">
        <v>0</v>
      </c>
      <c r="AH15" t="s">
        <v>217</v>
      </c>
      <c r="AI15" s="34">
        <v>8</v>
      </c>
    </row>
    <row r="16" spans="1:35" x14ac:dyDescent="0.25">
      <c r="A16" t="s">
        <v>852</v>
      </c>
      <c r="B16" t="s">
        <v>485</v>
      </c>
      <c r="C16" t="s">
        <v>569</v>
      </c>
      <c r="D16" t="s">
        <v>808</v>
      </c>
      <c r="E16" s="33">
        <v>78.599999999999994</v>
      </c>
      <c r="F16" s="33">
        <v>0</v>
      </c>
      <c r="G16" s="33">
        <v>0</v>
      </c>
      <c r="H16" s="33">
        <v>0</v>
      </c>
      <c r="I16" s="33">
        <v>0.97777777777777775</v>
      </c>
      <c r="J16" s="33">
        <v>0</v>
      </c>
      <c r="K16" s="33">
        <v>0</v>
      </c>
      <c r="L16" s="33">
        <v>0.1667777777777778</v>
      </c>
      <c r="M16" s="33">
        <v>0</v>
      </c>
      <c r="N16" s="33">
        <v>5.2891111111111115</v>
      </c>
      <c r="O16" s="33">
        <v>6.7291489963245701E-2</v>
      </c>
      <c r="P16" s="33">
        <v>16.288111111111107</v>
      </c>
      <c r="Q16" s="33">
        <v>0</v>
      </c>
      <c r="R16" s="33">
        <v>0.20722787673169349</v>
      </c>
      <c r="S16" s="33">
        <v>3.6614444444444447</v>
      </c>
      <c r="T16" s="33">
        <v>0</v>
      </c>
      <c r="U16" s="33">
        <v>0</v>
      </c>
      <c r="V16" s="33">
        <v>4.6583262651964948E-2</v>
      </c>
      <c r="W16" s="33">
        <v>5.5629999999999997</v>
      </c>
      <c r="X16" s="33">
        <v>1.1288888888888888</v>
      </c>
      <c r="Y16" s="33">
        <v>0</v>
      </c>
      <c r="Z16" s="33">
        <v>8.5138535482046931E-2</v>
      </c>
      <c r="AA16" s="33">
        <v>0</v>
      </c>
      <c r="AB16" s="33">
        <v>0</v>
      </c>
      <c r="AC16" s="33">
        <v>0</v>
      </c>
      <c r="AD16" s="33">
        <v>0</v>
      </c>
      <c r="AE16" s="33">
        <v>0</v>
      </c>
      <c r="AF16" s="33">
        <v>0</v>
      </c>
      <c r="AG16" s="33">
        <v>0</v>
      </c>
      <c r="AH16" t="s">
        <v>223</v>
      </c>
      <c r="AI16" s="34">
        <v>8</v>
      </c>
    </row>
    <row r="17" spans="1:35" x14ac:dyDescent="0.25">
      <c r="A17" t="s">
        <v>852</v>
      </c>
      <c r="B17" t="s">
        <v>505</v>
      </c>
      <c r="C17" t="s">
        <v>699</v>
      </c>
      <c r="D17" t="s">
        <v>814</v>
      </c>
      <c r="E17" s="33">
        <v>30.166666666666668</v>
      </c>
      <c r="F17" s="33">
        <v>7.0888888888888886</v>
      </c>
      <c r="G17" s="33">
        <v>0</v>
      </c>
      <c r="H17" s="33">
        <v>0</v>
      </c>
      <c r="I17" s="33">
        <v>0</v>
      </c>
      <c r="J17" s="33">
        <v>0</v>
      </c>
      <c r="K17" s="33">
        <v>0</v>
      </c>
      <c r="L17" s="33">
        <v>0.125</v>
      </c>
      <c r="M17" s="33">
        <v>0</v>
      </c>
      <c r="N17" s="33">
        <v>0</v>
      </c>
      <c r="O17" s="33">
        <v>0</v>
      </c>
      <c r="P17" s="33">
        <v>0</v>
      </c>
      <c r="Q17" s="33">
        <v>4.7564444444444449</v>
      </c>
      <c r="R17" s="33">
        <v>0.15767219152854514</v>
      </c>
      <c r="S17" s="33">
        <v>0.42777777777777776</v>
      </c>
      <c r="T17" s="33">
        <v>2.2222222222222223E-2</v>
      </c>
      <c r="U17" s="33">
        <v>0</v>
      </c>
      <c r="V17" s="33">
        <v>1.4917127071823202E-2</v>
      </c>
      <c r="W17" s="33">
        <v>8.611111111111111E-2</v>
      </c>
      <c r="X17" s="33">
        <v>0.42499999999999999</v>
      </c>
      <c r="Y17" s="33">
        <v>0</v>
      </c>
      <c r="Z17" s="33">
        <v>1.6942909760589316E-2</v>
      </c>
      <c r="AA17" s="33">
        <v>0</v>
      </c>
      <c r="AB17" s="33">
        <v>0</v>
      </c>
      <c r="AC17" s="33">
        <v>0</v>
      </c>
      <c r="AD17" s="33">
        <v>0</v>
      </c>
      <c r="AE17" s="33">
        <v>0</v>
      </c>
      <c r="AF17" s="33">
        <v>0</v>
      </c>
      <c r="AG17" s="33">
        <v>0</v>
      </c>
      <c r="AH17" t="s">
        <v>243</v>
      </c>
      <c r="AI17" s="34">
        <v>8</v>
      </c>
    </row>
    <row r="18" spans="1:35" x14ac:dyDescent="0.25">
      <c r="A18" t="s">
        <v>852</v>
      </c>
      <c r="B18" t="s">
        <v>514</v>
      </c>
      <c r="C18" t="s">
        <v>678</v>
      </c>
      <c r="D18" t="s">
        <v>802</v>
      </c>
      <c r="E18" s="33">
        <v>20.166666666666668</v>
      </c>
      <c r="F18" s="33">
        <v>0</v>
      </c>
      <c r="G18" s="33">
        <v>0</v>
      </c>
      <c r="H18" s="33">
        <v>0</v>
      </c>
      <c r="I18" s="33">
        <v>0</v>
      </c>
      <c r="J18" s="33">
        <v>0</v>
      </c>
      <c r="K18" s="33">
        <v>0</v>
      </c>
      <c r="L18" s="33">
        <v>0</v>
      </c>
      <c r="M18" s="33">
        <v>0</v>
      </c>
      <c r="N18" s="33">
        <v>0</v>
      </c>
      <c r="O18" s="33">
        <v>0</v>
      </c>
      <c r="P18" s="33">
        <v>0</v>
      </c>
      <c r="Q18" s="33">
        <v>0</v>
      </c>
      <c r="R18" s="33">
        <v>0</v>
      </c>
      <c r="S18" s="33">
        <v>0</v>
      </c>
      <c r="T18" s="33">
        <v>0</v>
      </c>
      <c r="U18" s="33">
        <v>0</v>
      </c>
      <c r="V18" s="33">
        <v>0</v>
      </c>
      <c r="W18" s="33">
        <v>0</v>
      </c>
      <c r="X18" s="33">
        <v>0</v>
      </c>
      <c r="Y18" s="33">
        <v>4.0666666666666664</v>
      </c>
      <c r="Z18" s="33">
        <v>0.20165289256198346</v>
      </c>
      <c r="AA18" s="33">
        <v>0</v>
      </c>
      <c r="AB18" s="33">
        <v>0</v>
      </c>
      <c r="AC18" s="33">
        <v>0</v>
      </c>
      <c r="AD18" s="33">
        <v>0</v>
      </c>
      <c r="AE18" s="33">
        <v>0</v>
      </c>
      <c r="AF18" s="33">
        <v>0</v>
      </c>
      <c r="AG18" s="33">
        <v>0</v>
      </c>
      <c r="AH18" t="s">
        <v>252</v>
      </c>
      <c r="AI18" s="34">
        <v>8</v>
      </c>
    </row>
    <row r="19" spans="1:35" x14ac:dyDescent="0.25">
      <c r="A19" t="s">
        <v>852</v>
      </c>
      <c r="B19" t="s">
        <v>460</v>
      </c>
      <c r="C19" t="s">
        <v>668</v>
      </c>
      <c r="D19" t="s">
        <v>796</v>
      </c>
      <c r="E19" s="33">
        <v>51.133333333333333</v>
      </c>
      <c r="F19" s="33">
        <v>5</v>
      </c>
      <c r="G19" s="33">
        <v>0.1</v>
      </c>
      <c r="H19" s="33">
        <v>0</v>
      </c>
      <c r="I19" s="33">
        <v>0.23333333333333334</v>
      </c>
      <c r="J19" s="33">
        <v>0</v>
      </c>
      <c r="K19" s="33">
        <v>0</v>
      </c>
      <c r="L19" s="33">
        <v>0</v>
      </c>
      <c r="M19" s="33">
        <v>4.5288888888888907</v>
      </c>
      <c r="N19" s="33">
        <v>0</v>
      </c>
      <c r="O19" s="33">
        <v>8.8570186875271656E-2</v>
      </c>
      <c r="P19" s="33">
        <v>5.6955555555555586</v>
      </c>
      <c r="Q19" s="33">
        <v>8.1977777777777767</v>
      </c>
      <c r="R19" s="33">
        <v>0.27170795306388529</v>
      </c>
      <c r="S19" s="33">
        <v>0</v>
      </c>
      <c r="T19" s="33">
        <v>0</v>
      </c>
      <c r="U19" s="33">
        <v>0</v>
      </c>
      <c r="V19" s="33">
        <v>0</v>
      </c>
      <c r="W19" s="33">
        <v>1.4166666666666667</v>
      </c>
      <c r="X19" s="33">
        <v>0.35833333333333334</v>
      </c>
      <c r="Y19" s="33">
        <v>0</v>
      </c>
      <c r="Z19" s="33">
        <v>3.4713168187744461E-2</v>
      </c>
      <c r="AA19" s="33">
        <v>0</v>
      </c>
      <c r="AB19" s="33">
        <v>0</v>
      </c>
      <c r="AC19" s="33">
        <v>0</v>
      </c>
      <c r="AD19" s="33">
        <v>0</v>
      </c>
      <c r="AE19" s="33">
        <v>0</v>
      </c>
      <c r="AF19" s="33">
        <v>0</v>
      </c>
      <c r="AG19" s="33">
        <v>0</v>
      </c>
      <c r="AH19" t="s">
        <v>198</v>
      </c>
      <c r="AI19" s="34">
        <v>8</v>
      </c>
    </row>
    <row r="20" spans="1:35" x14ac:dyDescent="0.25">
      <c r="A20" t="s">
        <v>852</v>
      </c>
      <c r="B20" t="s">
        <v>497</v>
      </c>
      <c r="C20" t="s">
        <v>692</v>
      </c>
      <c r="D20" t="s">
        <v>812</v>
      </c>
      <c r="E20" s="33">
        <v>40.133333333333333</v>
      </c>
      <c r="F20" s="33">
        <v>0</v>
      </c>
      <c r="G20" s="33">
        <v>0.13333333333333333</v>
      </c>
      <c r="H20" s="33">
        <v>0.2388888888888889</v>
      </c>
      <c r="I20" s="33">
        <v>0.4</v>
      </c>
      <c r="J20" s="33">
        <v>0</v>
      </c>
      <c r="K20" s="33">
        <v>0</v>
      </c>
      <c r="L20" s="33">
        <v>0</v>
      </c>
      <c r="M20" s="33">
        <v>0</v>
      </c>
      <c r="N20" s="33">
        <v>0</v>
      </c>
      <c r="O20" s="33">
        <v>0</v>
      </c>
      <c r="P20" s="33">
        <v>3.0414444444444446</v>
      </c>
      <c r="Q20" s="33">
        <v>2.3306666666666667</v>
      </c>
      <c r="R20" s="33">
        <v>0.13385658914728685</v>
      </c>
      <c r="S20" s="33">
        <v>0.52500000000000002</v>
      </c>
      <c r="T20" s="33">
        <v>0</v>
      </c>
      <c r="U20" s="33">
        <v>0</v>
      </c>
      <c r="V20" s="33">
        <v>1.308139534883721E-2</v>
      </c>
      <c r="W20" s="33">
        <v>0.41666666666666669</v>
      </c>
      <c r="X20" s="33">
        <v>2.0706666666666673</v>
      </c>
      <c r="Y20" s="33">
        <v>0</v>
      </c>
      <c r="Z20" s="33">
        <v>6.1976744186046526E-2</v>
      </c>
      <c r="AA20" s="33">
        <v>0</v>
      </c>
      <c r="AB20" s="33">
        <v>0</v>
      </c>
      <c r="AC20" s="33">
        <v>0</v>
      </c>
      <c r="AD20" s="33">
        <v>0</v>
      </c>
      <c r="AE20" s="33">
        <v>0</v>
      </c>
      <c r="AF20" s="33">
        <v>0</v>
      </c>
      <c r="AG20" s="33">
        <v>0</v>
      </c>
      <c r="AH20" t="s">
        <v>235</v>
      </c>
      <c r="AI20" s="34">
        <v>8</v>
      </c>
    </row>
    <row r="21" spans="1:35" x14ac:dyDescent="0.25">
      <c r="A21" t="s">
        <v>852</v>
      </c>
      <c r="B21" t="s">
        <v>506</v>
      </c>
      <c r="C21" t="s">
        <v>700</v>
      </c>
      <c r="D21" t="s">
        <v>743</v>
      </c>
      <c r="E21" s="33">
        <v>34.033333333333331</v>
      </c>
      <c r="F21" s="33">
        <v>5.5222222222222221</v>
      </c>
      <c r="G21" s="33">
        <v>1.1111111111111112E-2</v>
      </c>
      <c r="H21" s="33">
        <v>0.27777777777777779</v>
      </c>
      <c r="I21" s="33">
        <v>0.34444444444444444</v>
      </c>
      <c r="J21" s="33">
        <v>0</v>
      </c>
      <c r="K21" s="33">
        <v>0</v>
      </c>
      <c r="L21" s="33">
        <v>7.4444444444444445E-3</v>
      </c>
      <c r="M21" s="33">
        <v>5.2974444444444453</v>
      </c>
      <c r="N21" s="33">
        <v>0</v>
      </c>
      <c r="O21" s="33">
        <v>0.1556545870062031</v>
      </c>
      <c r="P21" s="33">
        <v>4.9170000000000016</v>
      </c>
      <c r="Q21" s="33">
        <v>0</v>
      </c>
      <c r="R21" s="33">
        <v>0.14447600391772777</v>
      </c>
      <c r="S21" s="33">
        <v>0.35955555555555563</v>
      </c>
      <c r="T21" s="33">
        <v>0</v>
      </c>
      <c r="U21" s="33">
        <v>0</v>
      </c>
      <c r="V21" s="33">
        <v>1.0564805746000655E-2</v>
      </c>
      <c r="W21" s="33">
        <v>0.10877777777777776</v>
      </c>
      <c r="X21" s="33">
        <v>6.1888888888888882E-2</v>
      </c>
      <c r="Y21" s="33">
        <v>0</v>
      </c>
      <c r="Z21" s="33">
        <v>5.0146914789422131E-3</v>
      </c>
      <c r="AA21" s="33">
        <v>0</v>
      </c>
      <c r="AB21" s="33">
        <v>0</v>
      </c>
      <c r="AC21" s="33">
        <v>0</v>
      </c>
      <c r="AD21" s="33">
        <v>0</v>
      </c>
      <c r="AE21" s="33">
        <v>0</v>
      </c>
      <c r="AF21" s="33">
        <v>0</v>
      </c>
      <c r="AG21" s="33">
        <v>0</v>
      </c>
      <c r="AH21" t="s">
        <v>244</v>
      </c>
      <c r="AI21" s="34">
        <v>8</v>
      </c>
    </row>
    <row r="22" spans="1:35" x14ac:dyDescent="0.25">
      <c r="A22" t="s">
        <v>852</v>
      </c>
      <c r="B22" t="s">
        <v>501</v>
      </c>
      <c r="C22" t="s">
        <v>696</v>
      </c>
      <c r="D22" t="s">
        <v>804</v>
      </c>
      <c r="E22" s="33">
        <v>40.244444444444447</v>
      </c>
      <c r="F22" s="33">
        <v>6.4111111111111114</v>
      </c>
      <c r="G22" s="33">
        <v>6.6666666666666666E-2</v>
      </c>
      <c r="H22" s="33">
        <v>0.1388888888888889</v>
      </c>
      <c r="I22" s="33">
        <v>0.2</v>
      </c>
      <c r="J22" s="33">
        <v>0</v>
      </c>
      <c r="K22" s="33">
        <v>0</v>
      </c>
      <c r="L22" s="33">
        <v>7.4444444444444445E-3</v>
      </c>
      <c r="M22" s="33">
        <v>3.0809999999999995</v>
      </c>
      <c r="N22" s="33">
        <v>0</v>
      </c>
      <c r="O22" s="33">
        <v>7.6557150745444488E-2</v>
      </c>
      <c r="P22" s="33">
        <v>3.7220000000000004</v>
      </c>
      <c r="Q22" s="33">
        <v>2.9666666666666668</v>
      </c>
      <c r="R22" s="33">
        <v>0.16620099392600773</v>
      </c>
      <c r="S22" s="33">
        <v>0.25055555555555564</v>
      </c>
      <c r="T22" s="33">
        <v>0</v>
      </c>
      <c r="U22" s="33">
        <v>0</v>
      </c>
      <c r="V22" s="33">
        <v>6.2258420762009957E-3</v>
      </c>
      <c r="W22" s="33">
        <v>0.1808888888888889</v>
      </c>
      <c r="X22" s="33">
        <v>3.6777777777777784E-2</v>
      </c>
      <c r="Y22" s="33">
        <v>0</v>
      </c>
      <c r="Z22" s="33">
        <v>5.4086140254003311E-3</v>
      </c>
      <c r="AA22" s="33">
        <v>0</v>
      </c>
      <c r="AB22" s="33">
        <v>0</v>
      </c>
      <c r="AC22" s="33">
        <v>0</v>
      </c>
      <c r="AD22" s="33">
        <v>0</v>
      </c>
      <c r="AE22" s="33">
        <v>0</v>
      </c>
      <c r="AF22" s="33">
        <v>0</v>
      </c>
      <c r="AG22" s="33">
        <v>0</v>
      </c>
      <c r="AH22" t="s">
        <v>239</v>
      </c>
      <c r="AI22" s="34">
        <v>8</v>
      </c>
    </row>
    <row r="23" spans="1:35" x14ac:dyDescent="0.25">
      <c r="A23" t="s">
        <v>852</v>
      </c>
      <c r="B23" t="s">
        <v>498</v>
      </c>
      <c r="C23" t="s">
        <v>693</v>
      </c>
      <c r="D23" t="s">
        <v>749</v>
      </c>
      <c r="E23" s="33">
        <v>34.277777777777779</v>
      </c>
      <c r="F23" s="33">
        <v>0.35555555555555557</v>
      </c>
      <c r="G23" s="33">
        <v>0.26666666666666666</v>
      </c>
      <c r="H23" s="33">
        <v>0.2</v>
      </c>
      <c r="I23" s="33">
        <v>0.33333333333333331</v>
      </c>
      <c r="J23" s="33">
        <v>0</v>
      </c>
      <c r="K23" s="33">
        <v>0</v>
      </c>
      <c r="L23" s="33">
        <v>8.0000000000000002E-3</v>
      </c>
      <c r="M23" s="33">
        <v>2.2222222222222223E-2</v>
      </c>
      <c r="N23" s="33">
        <v>4.1715555555555559</v>
      </c>
      <c r="O23" s="33">
        <v>0.12234683954619126</v>
      </c>
      <c r="P23" s="33">
        <v>3.497444444444445</v>
      </c>
      <c r="Q23" s="33">
        <v>3.1388888888888902</v>
      </c>
      <c r="R23" s="33">
        <v>0.19360453808752029</v>
      </c>
      <c r="S23" s="33">
        <v>0.21933333333333332</v>
      </c>
      <c r="T23" s="33">
        <v>9.7777777777777776E-3</v>
      </c>
      <c r="U23" s="33">
        <v>0</v>
      </c>
      <c r="V23" s="33">
        <v>6.6839546191247972E-3</v>
      </c>
      <c r="W23" s="33">
        <v>0.3086666666666667</v>
      </c>
      <c r="X23" s="33">
        <v>3.5797777777777786</v>
      </c>
      <c r="Y23" s="33">
        <v>0</v>
      </c>
      <c r="Z23" s="33">
        <v>0.11343922204213941</v>
      </c>
      <c r="AA23" s="33">
        <v>0</v>
      </c>
      <c r="AB23" s="33">
        <v>0</v>
      </c>
      <c r="AC23" s="33">
        <v>0</v>
      </c>
      <c r="AD23" s="33">
        <v>0</v>
      </c>
      <c r="AE23" s="33">
        <v>0</v>
      </c>
      <c r="AF23" s="33">
        <v>0</v>
      </c>
      <c r="AG23" s="33">
        <v>0</v>
      </c>
      <c r="AH23" t="s">
        <v>236</v>
      </c>
      <c r="AI23" s="34">
        <v>8</v>
      </c>
    </row>
    <row r="24" spans="1:35" x14ac:dyDescent="0.25">
      <c r="A24" t="s">
        <v>852</v>
      </c>
      <c r="B24" t="s">
        <v>502</v>
      </c>
      <c r="C24" t="s">
        <v>697</v>
      </c>
      <c r="D24" t="s">
        <v>813</v>
      </c>
      <c r="E24" s="33">
        <v>32.722222222222221</v>
      </c>
      <c r="F24" s="33">
        <v>5.6888888888888891</v>
      </c>
      <c r="G24" s="33">
        <v>0.24444444444444444</v>
      </c>
      <c r="H24" s="33">
        <v>0.44444444444444442</v>
      </c>
      <c r="I24" s="33">
        <v>0.26666666666666666</v>
      </c>
      <c r="J24" s="33">
        <v>0</v>
      </c>
      <c r="K24" s="33">
        <v>0</v>
      </c>
      <c r="L24" s="33">
        <v>0.48277777777777781</v>
      </c>
      <c r="M24" s="33">
        <v>0</v>
      </c>
      <c r="N24" s="33">
        <v>3.6193333333333335</v>
      </c>
      <c r="O24" s="33">
        <v>0.11060780984719865</v>
      </c>
      <c r="P24" s="33">
        <v>4.4024444444444457</v>
      </c>
      <c r="Q24" s="33">
        <v>4.3819999999999997</v>
      </c>
      <c r="R24" s="33">
        <v>0.26845500848896442</v>
      </c>
      <c r="S24" s="33">
        <v>1.2666666666666666</v>
      </c>
      <c r="T24" s="33">
        <v>0</v>
      </c>
      <c r="U24" s="33">
        <v>0</v>
      </c>
      <c r="V24" s="33">
        <v>3.870967741935484E-2</v>
      </c>
      <c r="W24" s="33">
        <v>2.6806666666666668</v>
      </c>
      <c r="X24" s="33">
        <v>0</v>
      </c>
      <c r="Y24" s="33">
        <v>0</v>
      </c>
      <c r="Z24" s="33">
        <v>8.1921901528013583E-2</v>
      </c>
      <c r="AA24" s="33">
        <v>0</v>
      </c>
      <c r="AB24" s="33">
        <v>0</v>
      </c>
      <c r="AC24" s="33">
        <v>0</v>
      </c>
      <c r="AD24" s="33">
        <v>0</v>
      </c>
      <c r="AE24" s="33">
        <v>0</v>
      </c>
      <c r="AF24" s="33">
        <v>0</v>
      </c>
      <c r="AG24" s="33">
        <v>0</v>
      </c>
      <c r="AH24" t="s">
        <v>240</v>
      </c>
      <c r="AI24" s="34">
        <v>8</v>
      </c>
    </row>
    <row r="25" spans="1:35" x14ac:dyDescent="0.25">
      <c r="A25" t="s">
        <v>852</v>
      </c>
      <c r="B25" t="s">
        <v>499</v>
      </c>
      <c r="C25" t="s">
        <v>694</v>
      </c>
      <c r="D25" t="s">
        <v>797</v>
      </c>
      <c r="E25" s="33">
        <v>48.288888888888891</v>
      </c>
      <c r="F25" s="33">
        <v>5.6888888888888891</v>
      </c>
      <c r="G25" s="33">
        <v>0.14444444444444443</v>
      </c>
      <c r="H25" s="33">
        <v>0.23333333333333334</v>
      </c>
      <c r="I25" s="33">
        <v>0.17777777777777778</v>
      </c>
      <c r="J25" s="33">
        <v>0</v>
      </c>
      <c r="K25" s="33">
        <v>0</v>
      </c>
      <c r="L25" s="33">
        <v>4.2666666666666665E-2</v>
      </c>
      <c r="M25" s="33">
        <v>4.5746666666666673</v>
      </c>
      <c r="N25" s="33">
        <v>0</v>
      </c>
      <c r="O25" s="33">
        <v>9.4735388863322598E-2</v>
      </c>
      <c r="P25" s="33">
        <v>5.0101111111111098</v>
      </c>
      <c r="Q25" s="33">
        <v>9.1736666666666657</v>
      </c>
      <c r="R25" s="33">
        <v>0.29372756557754248</v>
      </c>
      <c r="S25" s="33">
        <v>0.74111111111111116</v>
      </c>
      <c r="T25" s="33">
        <v>0</v>
      </c>
      <c r="U25" s="33">
        <v>0</v>
      </c>
      <c r="V25" s="33">
        <v>1.5347445927289462E-2</v>
      </c>
      <c r="W25" s="33">
        <v>0.9124444444444445</v>
      </c>
      <c r="X25" s="33">
        <v>0</v>
      </c>
      <c r="Y25" s="33">
        <v>0</v>
      </c>
      <c r="Z25" s="33">
        <v>1.8895536125172571E-2</v>
      </c>
      <c r="AA25" s="33">
        <v>0</v>
      </c>
      <c r="AB25" s="33">
        <v>0</v>
      </c>
      <c r="AC25" s="33">
        <v>0</v>
      </c>
      <c r="AD25" s="33">
        <v>0</v>
      </c>
      <c r="AE25" s="33">
        <v>0</v>
      </c>
      <c r="AF25" s="33">
        <v>0</v>
      </c>
      <c r="AG25" s="33">
        <v>6.6666666666666666E-2</v>
      </c>
      <c r="AH25" t="s">
        <v>237</v>
      </c>
      <c r="AI25" s="34">
        <v>8</v>
      </c>
    </row>
    <row r="26" spans="1:35" x14ac:dyDescent="0.25">
      <c r="A26" t="s">
        <v>852</v>
      </c>
      <c r="B26" t="s">
        <v>493</v>
      </c>
      <c r="C26" t="s">
        <v>690</v>
      </c>
      <c r="D26" t="s">
        <v>810</v>
      </c>
      <c r="E26" s="33">
        <v>42.411111111111111</v>
      </c>
      <c r="F26" s="33">
        <v>5.0222222222222221</v>
      </c>
      <c r="G26" s="33">
        <v>7.7777777777777779E-2</v>
      </c>
      <c r="H26" s="33">
        <v>0.25</v>
      </c>
      <c r="I26" s="33">
        <v>0.16666666666666666</v>
      </c>
      <c r="J26" s="33">
        <v>0</v>
      </c>
      <c r="K26" s="33">
        <v>0</v>
      </c>
      <c r="L26" s="33">
        <v>3.8111111111111109E-2</v>
      </c>
      <c r="M26" s="33">
        <v>1.4737777777777776</v>
      </c>
      <c r="N26" s="33">
        <v>3.6416666666666675</v>
      </c>
      <c r="O26" s="33">
        <v>0.12061566675399529</v>
      </c>
      <c r="P26" s="33">
        <v>4.5584444444444445</v>
      </c>
      <c r="Q26" s="33">
        <v>0</v>
      </c>
      <c r="R26" s="33">
        <v>0.10748231595493843</v>
      </c>
      <c r="S26" s="33">
        <v>7.6222222222222219E-2</v>
      </c>
      <c r="T26" s="33">
        <v>1.4888888888888887E-2</v>
      </c>
      <c r="U26" s="33">
        <v>0</v>
      </c>
      <c r="V26" s="33">
        <v>2.148283992664396E-3</v>
      </c>
      <c r="W26" s="33">
        <v>0.14377777777777778</v>
      </c>
      <c r="X26" s="33">
        <v>7.0999999999999994E-2</v>
      </c>
      <c r="Y26" s="33">
        <v>0</v>
      </c>
      <c r="Z26" s="33">
        <v>5.0641865339271681E-3</v>
      </c>
      <c r="AA26" s="33">
        <v>0</v>
      </c>
      <c r="AB26" s="33">
        <v>0</v>
      </c>
      <c r="AC26" s="33">
        <v>0</v>
      </c>
      <c r="AD26" s="33">
        <v>0</v>
      </c>
      <c r="AE26" s="33">
        <v>0</v>
      </c>
      <c r="AF26" s="33">
        <v>0</v>
      </c>
      <c r="AG26" s="33">
        <v>0</v>
      </c>
      <c r="AH26" t="s">
        <v>231</v>
      </c>
      <c r="AI26" s="34">
        <v>8</v>
      </c>
    </row>
    <row r="27" spans="1:35" x14ac:dyDescent="0.25">
      <c r="A27" t="s">
        <v>852</v>
      </c>
      <c r="B27" t="s">
        <v>455</v>
      </c>
      <c r="C27" t="s">
        <v>657</v>
      </c>
      <c r="D27" t="s">
        <v>793</v>
      </c>
      <c r="E27" s="33">
        <v>35.733333333333334</v>
      </c>
      <c r="F27" s="33">
        <v>4.2</v>
      </c>
      <c r="G27" s="33">
        <v>0</v>
      </c>
      <c r="H27" s="33">
        <v>0</v>
      </c>
      <c r="I27" s="33">
        <v>0</v>
      </c>
      <c r="J27" s="33">
        <v>0</v>
      </c>
      <c r="K27" s="33">
        <v>0</v>
      </c>
      <c r="L27" s="33">
        <v>8.2222222222222224E-2</v>
      </c>
      <c r="M27" s="33">
        <v>0</v>
      </c>
      <c r="N27" s="33">
        <v>4.3777777777777782</v>
      </c>
      <c r="O27" s="33">
        <v>0.12251243781094528</v>
      </c>
      <c r="P27" s="33">
        <v>0</v>
      </c>
      <c r="Q27" s="33">
        <v>0.45088888888888889</v>
      </c>
      <c r="R27" s="33">
        <v>1.2618159203980099E-2</v>
      </c>
      <c r="S27" s="33">
        <v>0.25344444444444447</v>
      </c>
      <c r="T27" s="33">
        <v>0</v>
      </c>
      <c r="U27" s="33">
        <v>0</v>
      </c>
      <c r="V27" s="33">
        <v>7.0926616915422888E-3</v>
      </c>
      <c r="W27" s="33">
        <v>0.14166666666666666</v>
      </c>
      <c r="X27" s="33">
        <v>9.0999999999999998E-2</v>
      </c>
      <c r="Y27" s="33">
        <v>0</v>
      </c>
      <c r="Z27" s="33">
        <v>6.5111940298507457E-3</v>
      </c>
      <c r="AA27" s="33">
        <v>0</v>
      </c>
      <c r="AB27" s="33">
        <v>0</v>
      </c>
      <c r="AC27" s="33">
        <v>0</v>
      </c>
      <c r="AD27" s="33">
        <v>0</v>
      </c>
      <c r="AE27" s="33">
        <v>0</v>
      </c>
      <c r="AF27" s="33">
        <v>0</v>
      </c>
      <c r="AG27" s="33">
        <v>0</v>
      </c>
      <c r="AH27" t="s">
        <v>193</v>
      </c>
      <c r="AI27" s="34">
        <v>8</v>
      </c>
    </row>
    <row r="28" spans="1:35" x14ac:dyDescent="0.25">
      <c r="A28" t="s">
        <v>852</v>
      </c>
      <c r="B28" t="s">
        <v>465</v>
      </c>
      <c r="C28" t="s">
        <v>672</v>
      </c>
      <c r="D28" t="s">
        <v>794</v>
      </c>
      <c r="E28" s="33">
        <v>31.266666666666666</v>
      </c>
      <c r="F28" s="33">
        <v>4.9777777777777779</v>
      </c>
      <c r="G28" s="33">
        <v>0.28888888888888886</v>
      </c>
      <c r="H28" s="33">
        <v>0.20833333333333334</v>
      </c>
      <c r="I28" s="33">
        <v>0.31111111111111112</v>
      </c>
      <c r="J28" s="33">
        <v>0</v>
      </c>
      <c r="K28" s="33">
        <v>0</v>
      </c>
      <c r="L28" s="33">
        <v>2.0444444444444442E-2</v>
      </c>
      <c r="M28" s="33">
        <v>0</v>
      </c>
      <c r="N28" s="33">
        <v>4.9527777777777775</v>
      </c>
      <c r="O28" s="33">
        <v>0.15840440653873489</v>
      </c>
      <c r="P28" s="33">
        <v>4.458333333333333</v>
      </c>
      <c r="Q28" s="33">
        <v>4.7583333333333337</v>
      </c>
      <c r="R28" s="33">
        <v>0.29477611940298509</v>
      </c>
      <c r="S28" s="33">
        <v>0.14066666666666666</v>
      </c>
      <c r="T28" s="33">
        <v>0</v>
      </c>
      <c r="U28" s="33">
        <v>0</v>
      </c>
      <c r="V28" s="33">
        <v>4.4989339019189762E-3</v>
      </c>
      <c r="W28" s="33">
        <v>0.17566666666666669</v>
      </c>
      <c r="X28" s="33">
        <v>0</v>
      </c>
      <c r="Y28" s="33">
        <v>0</v>
      </c>
      <c r="Z28" s="33">
        <v>5.6183368869936042E-3</v>
      </c>
      <c r="AA28" s="33">
        <v>0.18888888888888888</v>
      </c>
      <c r="AB28" s="33">
        <v>0</v>
      </c>
      <c r="AC28" s="33">
        <v>0</v>
      </c>
      <c r="AD28" s="33">
        <v>0</v>
      </c>
      <c r="AE28" s="33">
        <v>0</v>
      </c>
      <c r="AF28" s="33">
        <v>0</v>
      </c>
      <c r="AG28" s="33">
        <v>0</v>
      </c>
      <c r="AH28" t="s">
        <v>203</v>
      </c>
      <c r="AI28" s="34">
        <v>8</v>
      </c>
    </row>
    <row r="29" spans="1:35" x14ac:dyDescent="0.25">
      <c r="A29" t="s">
        <v>852</v>
      </c>
      <c r="B29" t="s">
        <v>449</v>
      </c>
      <c r="C29" t="s">
        <v>661</v>
      </c>
      <c r="D29" t="s">
        <v>770</v>
      </c>
      <c r="E29" s="33">
        <v>29.433333333333334</v>
      </c>
      <c r="F29" s="33">
        <v>0</v>
      </c>
      <c r="G29" s="33">
        <v>0.13333333333333333</v>
      </c>
      <c r="H29" s="33">
        <v>0</v>
      </c>
      <c r="I29" s="33">
        <v>4.4333333333333336</v>
      </c>
      <c r="J29" s="33">
        <v>0</v>
      </c>
      <c r="K29" s="33">
        <v>0</v>
      </c>
      <c r="L29" s="33">
        <v>0</v>
      </c>
      <c r="M29" s="33">
        <v>0</v>
      </c>
      <c r="N29" s="33">
        <v>0</v>
      </c>
      <c r="O29" s="33">
        <v>0</v>
      </c>
      <c r="P29" s="33">
        <v>2.4444444444444446</v>
      </c>
      <c r="Q29" s="33">
        <v>7.5192222222222238</v>
      </c>
      <c r="R29" s="33">
        <v>0.3385164212910533</v>
      </c>
      <c r="S29" s="33">
        <v>6.0333333333333329E-2</v>
      </c>
      <c r="T29" s="33">
        <v>0</v>
      </c>
      <c r="U29" s="33">
        <v>0</v>
      </c>
      <c r="V29" s="33">
        <v>2.0498301245753113E-3</v>
      </c>
      <c r="W29" s="33">
        <v>0.87300000000000011</v>
      </c>
      <c r="X29" s="33">
        <v>0</v>
      </c>
      <c r="Y29" s="33">
        <v>0</v>
      </c>
      <c r="Z29" s="33">
        <v>2.9660249150622878E-2</v>
      </c>
      <c r="AA29" s="33">
        <v>0</v>
      </c>
      <c r="AB29" s="33">
        <v>0</v>
      </c>
      <c r="AC29" s="33">
        <v>0</v>
      </c>
      <c r="AD29" s="33">
        <v>0</v>
      </c>
      <c r="AE29" s="33">
        <v>0</v>
      </c>
      <c r="AF29" s="33">
        <v>0</v>
      </c>
      <c r="AG29" s="33">
        <v>0</v>
      </c>
      <c r="AH29" t="s">
        <v>187</v>
      </c>
      <c r="AI29" s="34">
        <v>8</v>
      </c>
    </row>
    <row r="30" spans="1:35" x14ac:dyDescent="0.25">
      <c r="A30" t="s">
        <v>852</v>
      </c>
      <c r="B30" t="s">
        <v>496</v>
      </c>
      <c r="C30" t="s">
        <v>691</v>
      </c>
      <c r="D30" t="s">
        <v>811</v>
      </c>
      <c r="E30" s="33">
        <v>54.466666666666669</v>
      </c>
      <c r="F30" s="33">
        <v>17.344444444444445</v>
      </c>
      <c r="G30" s="33">
        <v>0.33333333333333331</v>
      </c>
      <c r="H30" s="33">
        <v>0.4</v>
      </c>
      <c r="I30" s="33">
        <v>0.57777777777777772</v>
      </c>
      <c r="J30" s="33">
        <v>0</v>
      </c>
      <c r="K30" s="33">
        <v>0</v>
      </c>
      <c r="L30" s="33">
        <v>0.33055555555555555</v>
      </c>
      <c r="M30" s="33">
        <v>5.072222222222222</v>
      </c>
      <c r="N30" s="33">
        <v>0</v>
      </c>
      <c r="O30" s="33">
        <v>9.3125254997960011E-2</v>
      </c>
      <c r="P30" s="33">
        <v>0</v>
      </c>
      <c r="Q30" s="33">
        <v>17.538888888888888</v>
      </c>
      <c r="R30" s="33">
        <v>0.32201142390860871</v>
      </c>
      <c r="S30" s="33">
        <v>0.78333333333333333</v>
      </c>
      <c r="T30" s="33">
        <v>5.5555555555555552E-2</v>
      </c>
      <c r="U30" s="33">
        <v>0</v>
      </c>
      <c r="V30" s="33">
        <v>1.5401876784985721E-2</v>
      </c>
      <c r="W30" s="33">
        <v>0.34444444444444444</v>
      </c>
      <c r="X30" s="33">
        <v>0.60833333333333328</v>
      </c>
      <c r="Y30" s="33">
        <v>0</v>
      </c>
      <c r="Z30" s="33">
        <v>1.7492860057119541E-2</v>
      </c>
      <c r="AA30" s="33">
        <v>0</v>
      </c>
      <c r="AB30" s="33">
        <v>0</v>
      </c>
      <c r="AC30" s="33">
        <v>0</v>
      </c>
      <c r="AD30" s="33">
        <v>0</v>
      </c>
      <c r="AE30" s="33">
        <v>0</v>
      </c>
      <c r="AF30" s="33">
        <v>0</v>
      </c>
      <c r="AG30" s="33">
        <v>0</v>
      </c>
      <c r="AH30" t="s">
        <v>234</v>
      </c>
      <c r="AI30" s="34">
        <v>8</v>
      </c>
    </row>
    <row r="31" spans="1:35" x14ac:dyDescent="0.25">
      <c r="A31" t="s">
        <v>852</v>
      </c>
      <c r="B31" t="s">
        <v>467</v>
      </c>
      <c r="C31" t="s">
        <v>674</v>
      </c>
      <c r="D31" t="s">
        <v>730</v>
      </c>
      <c r="E31" s="33">
        <v>79.266666666666666</v>
      </c>
      <c r="F31" s="33">
        <v>5.4222222222222225</v>
      </c>
      <c r="G31" s="33">
        <v>0.71111111111111114</v>
      </c>
      <c r="H31" s="33">
        <v>0</v>
      </c>
      <c r="I31" s="33">
        <v>2.2111111111111112</v>
      </c>
      <c r="J31" s="33">
        <v>0</v>
      </c>
      <c r="K31" s="33">
        <v>0</v>
      </c>
      <c r="L31" s="33">
        <v>0</v>
      </c>
      <c r="M31" s="33">
        <v>2.2468888888888889</v>
      </c>
      <c r="N31" s="33">
        <v>1.2165555555555554</v>
      </c>
      <c r="O31" s="33">
        <v>4.369358003924867E-2</v>
      </c>
      <c r="P31" s="33">
        <v>0</v>
      </c>
      <c r="Q31" s="33">
        <v>15.159111111111111</v>
      </c>
      <c r="R31" s="33">
        <v>0.19124194000560696</v>
      </c>
      <c r="S31" s="33">
        <v>0</v>
      </c>
      <c r="T31" s="33">
        <v>0</v>
      </c>
      <c r="U31" s="33">
        <v>0</v>
      </c>
      <c r="V31" s="33">
        <v>0</v>
      </c>
      <c r="W31" s="33">
        <v>0.44422222222222219</v>
      </c>
      <c r="X31" s="33">
        <v>0</v>
      </c>
      <c r="Y31" s="33">
        <v>0</v>
      </c>
      <c r="Z31" s="33">
        <v>5.6041491449397253E-3</v>
      </c>
      <c r="AA31" s="33">
        <v>0</v>
      </c>
      <c r="AB31" s="33">
        <v>0</v>
      </c>
      <c r="AC31" s="33">
        <v>0</v>
      </c>
      <c r="AD31" s="33">
        <v>1.840222222222222</v>
      </c>
      <c r="AE31" s="33">
        <v>0</v>
      </c>
      <c r="AF31" s="33">
        <v>0</v>
      </c>
      <c r="AG31" s="33">
        <v>0</v>
      </c>
      <c r="AH31" t="s">
        <v>205</v>
      </c>
      <c r="AI31" s="34">
        <v>8</v>
      </c>
    </row>
    <row r="32" spans="1:35" x14ac:dyDescent="0.25">
      <c r="A32" t="s">
        <v>852</v>
      </c>
      <c r="B32" t="s">
        <v>456</v>
      </c>
      <c r="C32" t="s">
        <v>578</v>
      </c>
      <c r="D32" t="s">
        <v>794</v>
      </c>
      <c r="E32" s="33">
        <v>74.955555555555549</v>
      </c>
      <c r="F32" s="33">
        <v>4.3</v>
      </c>
      <c r="G32" s="33">
        <v>0.57777777777777772</v>
      </c>
      <c r="H32" s="33">
        <v>0.72222222222222221</v>
      </c>
      <c r="I32" s="33">
        <v>5.4222222222222225</v>
      </c>
      <c r="J32" s="33">
        <v>0</v>
      </c>
      <c r="K32" s="33">
        <v>0</v>
      </c>
      <c r="L32" s="33">
        <v>2.7777777777777776E-2</v>
      </c>
      <c r="M32" s="33">
        <v>9.5527777777777771</v>
      </c>
      <c r="N32" s="33">
        <v>0</v>
      </c>
      <c r="O32" s="33">
        <v>0.12744589386302996</v>
      </c>
      <c r="P32" s="33">
        <v>24.755555555555556</v>
      </c>
      <c r="Q32" s="33">
        <v>0</v>
      </c>
      <c r="R32" s="33">
        <v>0.33026978950489183</v>
      </c>
      <c r="S32" s="33">
        <v>8.7777777777777788E-2</v>
      </c>
      <c r="T32" s="33">
        <v>0</v>
      </c>
      <c r="U32" s="33">
        <v>2.3444444444444446</v>
      </c>
      <c r="V32" s="33">
        <v>3.2448858582863921E-2</v>
      </c>
      <c r="W32" s="33">
        <v>0.15</v>
      </c>
      <c r="X32" s="33">
        <v>0</v>
      </c>
      <c r="Y32" s="33">
        <v>2.8777777777777778</v>
      </c>
      <c r="Z32" s="33">
        <v>4.0394307737918772E-2</v>
      </c>
      <c r="AA32" s="33">
        <v>6.6666666666666666E-2</v>
      </c>
      <c r="AB32" s="33">
        <v>0</v>
      </c>
      <c r="AC32" s="33">
        <v>0</v>
      </c>
      <c r="AD32" s="33">
        <v>0</v>
      </c>
      <c r="AE32" s="33">
        <v>0</v>
      </c>
      <c r="AF32" s="33">
        <v>0</v>
      </c>
      <c r="AG32" s="33">
        <v>0</v>
      </c>
      <c r="AH32" t="s">
        <v>194</v>
      </c>
      <c r="AI32" s="34">
        <v>8</v>
      </c>
    </row>
    <row r="33" spans="1:35" x14ac:dyDescent="0.25">
      <c r="A33" t="s">
        <v>852</v>
      </c>
      <c r="B33" t="s">
        <v>457</v>
      </c>
      <c r="C33" t="s">
        <v>666</v>
      </c>
      <c r="D33" t="s">
        <v>789</v>
      </c>
      <c r="E33" s="33">
        <v>43.06666666666667</v>
      </c>
      <c r="F33" s="33">
        <v>5.1555555555555559</v>
      </c>
      <c r="G33" s="33">
        <v>0.1</v>
      </c>
      <c r="H33" s="33">
        <v>0.26666666666666666</v>
      </c>
      <c r="I33" s="33">
        <v>0.21111111111111111</v>
      </c>
      <c r="J33" s="33">
        <v>2.2222222222222223E-2</v>
      </c>
      <c r="K33" s="33">
        <v>0</v>
      </c>
      <c r="L33" s="33">
        <v>2.2222222222222223E-2</v>
      </c>
      <c r="M33" s="33">
        <v>4.6083333333333334</v>
      </c>
      <c r="N33" s="33">
        <v>0</v>
      </c>
      <c r="O33" s="33">
        <v>0.10700464396284828</v>
      </c>
      <c r="P33" s="33">
        <v>3.2749999999999999</v>
      </c>
      <c r="Q33" s="33">
        <v>11.930555555555555</v>
      </c>
      <c r="R33" s="33">
        <v>0.35307017543859648</v>
      </c>
      <c r="S33" s="33">
        <v>8.0555555555555561E-2</v>
      </c>
      <c r="T33" s="33">
        <v>3.25</v>
      </c>
      <c r="U33" s="33">
        <v>0</v>
      </c>
      <c r="V33" s="33">
        <v>7.7334881320949428E-2</v>
      </c>
      <c r="W33" s="33">
        <v>1.8694444444444445</v>
      </c>
      <c r="X33" s="33">
        <v>0</v>
      </c>
      <c r="Y33" s="33">
        <v>0</v>
      </c>
      <c r="Z33" s="33">
        <v>4.3408152734778119E-2</v>
      </c>
      <c r="AA33" s="33">
        <v>0</v>
      </c>
      <c r="AB33" s="33">
        <v>0</v>
      </c>
      <c r="AC33" s="33">
        <v>0</v>
      </c>
      <c r="AD33" s="33">
        <v>0</v>
      </c>
      <c r="AE33" s="33">
        <v>0</v>
      </c>
      <c r="AF33" s="33">
        <v>0</v>
      </c>
      <c r="AG33" s="33">
        <v>0.14444444444444443</v>
      </c>
      <c r="AH33" t="s">
        <v>195</v>
      </c>
      <c r="AI33" s="34">
        <v>8</v>
      </c>
    </row>
    <row r="34" spans="1:35" x14ac:dyDescent="0.25">
      <c r="A34" t="s">
        <v>852</v>
      </c>
      <c r="B34" t="s">
        <v>490</v>
      </c>
      <c r="C34" t="s">
        <v>688</v>
      </c>
      <c r="D34" t="s">
        <v>810</v>
      </c>
      <c r="E34" s="33">
        <v>80.566666666666663</v>
      </c>
      <c r="F34" s="33">
        <v>5.1333333333333337</v>
      </c>
      <c r="G34" s="33">
        <v>0</v>
      </c>
      <c r="H34" s="33">
        <v>0</v>
      </c>
      <c r="I34" s="33">
        <v>3.7777777777777777</v>
      </c>
      <c r="J34" s="33">
        <v>0</v>
      </c>
      <c r="K34" s="33">
        <v>0</v>
      </c>
      <c r="L34" s="33">
        <v>0</v>
      </c>
      <c r="M34" s="33">
        <v>8.8361111111111104</v>
      </c>
      <c r="N34" s="33">
        <v>0</v>
      </c>
      <c r="O34" s="33">
        <v>0.10967452765135843</v>
      </c>
      <c r="P34" s="33">
        <v>5.1027777777777779</v>
      </c>
      <c r="Q34" s="33">
        <v>20.902777777777779</v>
      </c>
      <c r="R34" s="33">
        <v>0.32278306440490967</v>
      </c>
      <c r="S34" s="33">
        <v>0.36388888888888887</v>
      </c>
      <c r="T34" s="33">
        <v>1.3888888888888888E-2</v>
      </c>
      <c r="U34" s="33">
        <v>13.011111111111111</v>
      </c>
      <c r="V34" s="33">
        <v>0.16618397462418977</v>
      </c>
      <c r="W34" s="33">
        <v>0.21666666666666667</v>
      </c>
      <c r="X34" s="33">
        <v>0.16777777777777778</v>
      </c>
      <c r="Y34" s="33">
        <v>0</v>
      </c>
      <c r="Z34" s="33">
        <v>4.7717556199144955E-3</v>
      </c>
      <c r="AA34" s="33">
        <v>0</v>
      </c>
      <c r="AB34" s="33">
        <v>0</v>
      </c>
      <c r="AC34" s="33">
        <v>0</v>
      </c>
      <c r="AD34" s="33">
        <v>0</v>
      </c>
      <c r="AE34" s="33">
        <v>0</v>
      </c>
      <c r="AF34" s="33">
        <v>0</v>
      </c>
      <c r="AG34" s="33">
        <v>0</v>
      </c>
      <c r="AH34" t="s">
        <v>228</v>
      </c>
      <c r="AI34" s="34">
        <v>8</v>
      </c>
    </row>
    <row r="35" spans="1:35" x14ac:dyDescent="0.25">
      <c r="A35" t="s">
        <v>852</v>
      </c>
      <c r="B35" t="s">
        <v>464</v>
      </c>
      <c r="C35" t="s">
        <v>671</v>
      </c>
      <c r="D35" t="s">
        <v>799</v>
      </c>
      <c r="E35" s="33">
        <v>42</v>
      </c>
      <c r="F35" s="33">
        <v>17.166666666666668</v>
      </c>
      <c r="G35" s="33">
        <v>0</v>
      </c>
      <c r="H35" s="33">
        <v>0</v>
      </c>
      <c r="I35" s="33">
        <v>6.0888888888888886</v>
      </c>
      <c r="J35" s="33">
        <v>0</v>
      </c>
      <c r="K35" s="33">
        <v>0</v>
      </c>
      <c r="L35" s="33">
        <v>2.2222222222222223E-2</v>
      </c>
      <c r="M35" s="33">
        <v>0</v>
      </c>
      <c r="N35" s="33">
        <v>0</v>
      </c>
      <c r="O35" s="33">
        <v>0</v>
      </c>
      <c r="P35" s="33">
        <v>0</v>
      </c>
      <c r="Q35" s="33">
        <v>0</v>
      </c>
      <c r="R35" s="33">
        <v>0</v>
      </c>
      <c r="S35" s="33">
        <v>0.96666666666666667</v>
      </c>
      <c r="T35" s="33">
        <v>8.3444444444444446E-2</v>
      </c>
      <c r="U35" s="33">
        <v>0</v>
      </c>
      <c r="V35" s="33">
        <v>2.5002645502645506E-2</v>
      </c>
      <c r="W35" s="33">
        <v>0.46666666666666667</v>
      </c>
      <c r="X35" s="33">
        <v>0.37688888888888888</v>
      </c>
      <c r="Y35" s="33">
        <v>0</v>
      </c>
      <c r="Z35" s="33">
        <v>2.0084656084656087E-2</v>
      </c>
      <c r="AA35" s="33">
        <v>0</v>
      </c>
      <c r="AB35" s="33">
        <v>0</v>
      </c>
      <c r="AC35" s="33">
        <v>0</v>
      </c>
      <c r="AD35" s="33">
        <v>34.032444444444451</v>
      </c>
      <c r="AE35" s="33">
        <v>0</v>
      </c>
      <c r="AF35" s="33">
        <v>0</v>
      </c>
      <c r="AG35" s="33">
        <v>0</v>
      </c>
      <c r="AH35" t="s">
        <v>202</v>
      </c>
      <c r="AI35" s="34">
        <v>8</v>
      </c>
    </row>
    <row r="36" spans="1:35" x14ac:dyDescent="0.25">
      <c r="A36" t="s">
        <v>852</v>
      </c>
      <c r="B36" t="s">
        <v>452</v>
      </c>
      <c r="C36" t="s">
        <v>664</v>
      </c>
      <c r="D36" t="s">
        <v>792</v>
      </c>
      <c r="E36" s="33">
        <v>44.977777777777774</v>
      </c>
      <c r="F36" s="33">
        <v>5.9555555555555557</v>
      </c>
      <c r="G36" s="33">
        <v>0</v>
      </c>
      <c r="H36" s="33">
        <v>0</v>
      </c>
      <c r="I36" s="33">
        <v>0</v>
      </c>
      <c r="J36" s="33">
        <v>0</v>
      </c>
      <c r="K36" s="33">
        <v>0</v>
      </c>
      <c r="L36" s="33">
        <v>0.2638888888888889</v>
      </c>
      <c r="M36" s="33">
        <v>5.2027777777777775</v>
      </c>
      <c r="N36" s="33">
        <v>0</v>
      </c>
      <c r="O36" s="33">
        <v>0.11567440711462451</v>
      </c>
      <c r="P36" s="33">
        <v>4.1833333333333336</v>
      </c>
      <c r="Q36" s="33">
        <v>13.230555555555556</v>
      </c>
      <c r="R36" s="33">
        <v>0.38716650197628466</v>
      </c>
      <c r="S36" s="33">
        <v>3.9027777777777777</v>
      </c>
      <c r="T36" s="33">
        <v>0</v>
      </c>
      <c r="U36" s="33">
        <v>0</v>
      </c>
      <c r="V36" s="33">
        <v>8.6771245059288543E-2</v>
      </c>
      <c r="W36" s="33">
        <v>0</v>
      </c>
      <c r="X36" s="33">
        <v>0</v>
      </c>
      <c r="Y36" s="33">
        <v>10.21111111111111</v>
      </c>
      <c r="Z36" s="33">
        <v>0.22702569169960474</v>
      </c>
      <c r="AA36" s="33">
        <v>0</v>
      </c>
      <c r="AB36" s="33">
        <v>0</v>
      </c>
      <c r="AC36" s="33">
        <v>0</v>
      </c>
      <c r="AD36" s="33">
        <v>0</v>
      </c>
      <c r="AE36" s="33">
        <v>0</v>
      </c>
      <c r="AF36" s="33">
        <v>0</v>
      </c>
      <c r="AG36" s="33">
        <v>0</v>
      </c>
      <c r="AH36" t="s">
        <v>190</v>
      </c>
      <c r="AI36" s="34">
        <v>8</v>
      </c>
    </row>
    <row r="37" spans="1:35" x14ac:dyDescent="0.25">
      <c r="A37" t="s">
        <v>852</v>
      </c>
      <c r="B37" t="s">
        <v>481</v>
      </c>
      <c r="C37" t="s">
        <v>684</v>
      </c>
      <c r="D37" t="s">
        <v>806</v>
      </c>
      <c r="E37" s="33">
        <v>35.133333333333333</v>
      </c>
      <c r="F37" s="33">
        <v>0</v>
      </c>
      <c r="G37" s="33">
        <v>0</v>
      </c>
      <c r="H37" s="33">
        <v>9.7222222222222224E-2</v>
      </c>
      <c r="I37" s="33">
        <v>0.31111111111111112</v>
      </c>
      <c r="J37" s="33">
        <v>0</v>
      </c>
      <c r="K37" s="33">
        <v>0</v>
      </c>
      <c r="L37" s="33">
        <v>0</v>
      </c>
      <c r="M37" s="33">
        <v>5.2141111111111123</v>
      </c>
      <c r="N37" s="33">
        <v>3.181888888888889</v>
      </c>
      <c r="O37" s="33">
        <v>0.23897533206831123</v>
      </c>
      <c r="P37" s="33">
        <v>0</v>
      </c>
      <c r="Q37" s="33">
        <v>5.4107777777777777</v>
      </c>
      <c r="R37" s="33">
        <v>0.15400695762175837</v>
      </c>
      <c r="S37" s="33">
        <v>0</v>
      </c>
      <c r="T37" s="33">
        <v>0</v>
      </c>
      <c r="U37" s="33">
        <v>0</v>
      </c>
      <c r="V37" s="33">
        <v>0</v>
      </c>
      <c r="W37" s="33">
        <v>0</v>
      </c>
      <c r="X37" s="33">
        <v>0</v>
      </c>
      <c r="Y37" s="33">
        <v>0</v>
      </c>
      <c r="Z37" s="33">
        <v>0</v>
      </c>
      <c r="AA37" s="33">
        <v>0</v>
      </c>
      <c r="AB37" s="33">
        <v>0</v>
      </c>
      <c r="AC37" s="33">
        <v>0</v>
      </c>
      <c r="AD37" s="33">
        <v>0</v>
      </c>
      <c r="AE37" s="33">
        <v>0</v>
      </c>
      <c r="AF37" s="33">
        <v>0</v>
      </c>
      <c r="AG37" s="33">
        <v>0</v>
      </c>
      <c r="AH37" t="s">
        <v>219</v>
      </c>
      <c r="AI37" s="34">
        <v>8</v>
      </c>
    </row>
    <row r="38" spans="1:35" x14ac:dyDescent="0.25">
      <c r="A38" t="s">
        <v>852</v>
      </c>
      <c r="B38" t="s">
        <v>507</v>
      </c>
      <c r="C38" t="s">
        <v>679</v>
      </c>
      <c r="D38" t="s">
        <v>792</v>
      </c>
      <c r="E38" s="33">
        <v>116.05555555555556</v>
      </c>
      <c r="F38" s="33">
        <v>5.6888888888888891</v>
      </c>
      <c r="G38" s="33">
        <v>0.16666666666666666</v>
      </c>
      <c r="H38" s="33">
        <v>2.0934444444444447</v>
      </c>
      <c r="I38" s="33">
        <v>3.2888888888888888</v>
      </c>
      <c r="J38" s="33">
        <v>0</v>
      </c>
      <c r="K38" s="33">
        <v>0</v>
      </c>
      <c r="L38" s="33">
        <v>5.2019999999999991</v>
      </c>
      <c r="M38" s="33">
        <v>10.026666666666671</v>
      </c>
      <c r="N38" s="33">
        <v>0</v>
      </c>
      <c r="O38" s="33">
        <v>8.6395404499760686E-2</v>
      </c>
      <c r="P38" s="33">
        <v>2.9511111111111115</v>
      </c>
      <c r="Q38" s="33">
        <v>25.06477777777777</v>
      </c>
      <c r="R38" s="33">
        <v>0.24140067017711817</v>
      </c>
      <c r="S38" s="33">
        <v>9.6038888888888909</v>
      </c>
      <c r="T38" s="33">
        <v>0.11588888888888889</v>
      </c>
      <c r="U38" s="33">
        <v>0</v>
      </c>
      <c r="V38" s="33">
        <v>8.3751077070368621E-2</v>
      </c>
      <c r="W38" s="33">
        <v>5.4701111111111116</v>
      </c>
      <c r="X38" s="33">
        <v>6.0129999999999981</v>
      </c>
      <c r="Y38" s="33">
        <v>0</v>
      </c>
      <c r="Z38" s="33">
        <v>9.8944949736716123E-2</v>
      </c>
      <c r="AA38" s="33">
        <v>0</v>
      </c>
      <c r="AB38" s="33">
        <v>0</v>
      </c>
      <c r="AC38" s="33">
        <v>0</v>
      </c>
      <c r="AD38" s="33">
        <v>0</v>
      </c>
      <c r="AE38" s="33">
        <v>0</v>
      </c>
      <c r="AF38" s="33">
        <v>0</v>
      </c>
      <c r="AG38" s="33">
        <v>0</v>
      </c>
      <c r="AH38" t="s">
        <v>245</v>
      </c>
      <c r="AI38" s="34">
        <v>8</v>
      </c>
    </row>
    <row r="39" spans="1:35" x14ac:dyDescent="0.25">
      <c r="A39" t="s">
        <v>852</v>
      </c>
      <c r="B39" t="s">
        <v>448</v>
      </c>
      <c r="C39" t="s">
        <v>660</v>
      </c>
      <c r="D39" t="s">
        <v>790</v>
      </c>
      <c r="E39" s="33">
        <v>25.18888888888889</v>
      </c>
      <c r="F39" s="33">
        <v>5.6888888888888891</v>
      </c>
      <c r="G39" s="33">
        <v>0</v>
      </c>
      <c r="H39" s="33">
        <v>0.53333333333333333</v>
      </c>
      <c r="I39" s="33">
        <v>1.1222222222222222</v>
      </c>
      <c r="J39" s="33">
        <v>0</v>
      </c>
      <c r="K39" s="33">
        <v>0</v>
      </c>
      <c r="L39" s="33">
        <v>0.26488888888888878</v>
      </c>
      <c r="M39" s="33">
        <v>4.8</v>
      </c>
      <c r="N39" s="33">
        <v>0</v>
      </c>
      <c r="O39" s="33">
        <v>0.19056021173356857</v>
      </c>
      <c r="P39" s="33">
        <v>5.8921111111111095</v>
      </c>
      <c r="Q39" s="33">
        <v>0</v>
      </c>
      <c r="R39" s="33">
        <v>0.23391707101896772</v>
      </c>
      <c r="S39" s="33">
        <v>0.52688888888888874</v>
      </c>
      <c r="T39" s="33">
        <v>2.7555555555555555</v>
      </c>
      <c r="U39" s="33">
        <v>0</v>
      </c>
      <c r="V39" s="33">
        <v>0.13031318923687693</v>
      </c>
      <c r="W39" s="33">
        <v>0.55755555555555558</v>
      </c>
      <c r="X39" s="33">
        <v>3.5815555555555538</v>
      </c>
      <c r="Y39" s="33">
        <v>0</v>
      </c>
      <c r="Z39" s="33">
        <v>0.16432289369210404</v>
      </c>
      <c r="AA39" s="33">
        <v>0</v>
      </c>
      <c r="AB39" s="33">
        <v>0</v>
      </c>
      <c r="AC39" s="33">
        <v>0</v>
      </c>
      <c r="AD39" s="33">
        <v>0</v>
      </c>
      <c r="AE39" s="33">
        <v>0</v>
      </c>
      <c r="AF39" s="33">
        <v>0</v>
      </c>
      <c r="AG39" s="33">
        <v>0</v>
      </c>
      <c r="AH39" t="s">
        <v>186</v>
      </c>
      <c r="AI39" s="34">
        <v>8</v>
      </c>
    </row>
    <row r="40" spans="1:35" x14ac:dyDescent="0.25">
      <c r="A40" t="s">
        <v>852</v>
      </c>
      <c r="B40" t="s">
        <v>470</v>
      </c>
      <c r="C40" t="s">
        <v>676</v>
      </c>
      <c r="D40" t="s">
        <v>801</v>
      </c>
      <c r="E40" s="33">
        <v>41.866666666666667</v>
      </c>
      <c r="F40" s="33">
        <v>2.5777777777777779</v>
      </c>
      <c r="G40" s="33">
        <v>0</v>
      </c>
      <c r="H40" s="33">
        <v>0</v>
      </c>
      <c r="I40" s="33">
        <v>11.344444444444445</v>
      </c>
      <c r="J40" s="33">
        <v>0</v>
      </c>
      <c r="K40" s="33">
        <v>0</v>
      </c>
      <c r="L40" s="33">
        <v>1.320888888888889</v>
      </c>
      <c r="M40" s="33">
        <v>6.7972222222222225</v>
      </c>
      <c r="N40" s="33">
        <v>0</v>
      </c>
      <c r="O40" s="33">
        <v>0.16235403397027601</v>
      </c>
      <c r="P40" s="33">
        <v>0</v>
      </c>
      <c r="Q40" s="33">
        <v>13.694444444444445</v>
      </c>
      <c r="R40" s="33">
        <v>0.32709660297239918</v>
      </c>
      <c r="S40" s="33">
        <v>1.5568888888888885</v>
      </c>
      <c r="T40" s="33">
        <v>0.46888888888888886</v>
      </c>
      <c r="U40" s="33">
        <v>0</v>
      </c>
      <c r="V40" s="33">
        <v>4.8386411889596595E-2</v>
      </c>
      <c r="W40" s="33">
        <v>1.0236666666666667</v>
      </c>
      <c r="X40" s="33">
        <v>1.219222222222222</v>
      </c>
      <c r="Y40" s="33">
        <v>0</v>
      </c>
      <c r="Z40" s="33">
        <v>5.3572186836518036E-2</v>
      </c>
      <c r="AA40" s="33">
        <v>0</v>
      </c>
      <c r="AB40" s="33">
        <v>2.4888888888888889</v>
      </c>
      <c r="AC40" s="33">
        <v>0</v>
      </c>
      <c r="AD40" s="33">
        <v>0</v>
      </c>
      <c r="AE40" s="33">
        <v>0</v>
      </c>
      <c r="AF40" s="33">
        <v>0</v>
      </c>
      <c r="AG40" s="33">
        <v>0</v>
      </c>
      <c r="AH40" t="s">
        <v>208</v>
      </c>
      <c r="AI40" s="34">
        <v>8</v>
      </c>
    </row>
    <row r="41" spans="1:35" x14ac:dyDescent="0.25">
      <c r="A41" t="s">
        <v>852</v>
      </c>
      <c r="B41" t="s">
        <v>470</v>
      </c>
      <c r="C41" t="s">
        <v>676</v>
      </c>
      <c r="D41" t="s">
        <v>801</v>
      </c>
      <c r="E41" s="33">
        <v>99.9</v>
      </c>
      <c r="F41" s="33">
        <v>2.8444444444444446</v>
      </c>
      <c r="G41" s="33">
        <v>0.14444444444444443</v>
      </c>
      <c r="H41" s="33">
        <v>0.59444444444444444</v>
      </c>
      <c r="I41" s="33">
        <v>4.5999999999999996</v>
      </c>
      <c r="J41" s="33">
        <v>0</v>
      </c>
      <c r="K41" s="33">
        <v>0</v>
      </c>
      <c r="L41" s="33">
        <v>2.7604444444444449</v>
      </c>
      <c r="M41" s="33">
        <v>15.063888888888888</v>
      </c>
      <c r="N41" s="33">
        <v>0</v>
      </c>
      <c r="O41" s="33">
        <v>0.15078967856745634</v>
      </c>
      <c r="P41" s="33">
        <v>0</v>
      </c>
      <c r="Q41" s="33">
        <v>19.580555555555556</v>
      </c>
      <c r="R41" s="33">
        <v>0.1960015571126682</v>
      </c>
      <c r="S41" s="33">
        <v>4.5224444444444449</v>
      </c>
      <c r="T41" s="33">
        <v>3.0471111111111107</v>
      </c>
      <c r="U41" s="33">
        <v>0</v>
      </c>
      <c r="V41" s="33">
        <v>7.5771326882437984E-2</v>
      </c>
      <c r="W41" s="33">
        <v>3.9213333333333322</v>
      </c>
      <c r="X41" s="33">
        <v>6.4383333333333299</v>
      </c>
      <c r="Y41" s="33">
        <v>0</v>
      </c>
      <c r="Z41" s="33">
        <v>0.10370036703370032</v>
      </c>
      <c r="AA41" s="33">
        <v>0</v>
      </c>
      <c r="AB41" s="33">
        <v>0.97777777777777775</v>
      </c>
      <c r="AC41" s="33">
        <v>0</v>
      </c>
      <c r="AD41" s="33">
        <v>0</v>
      </c>
      <c r="AE41" s="33">
        <v>0</v>
      </c>
      <c r="AF41" s="33">
        <v>0</v>
      </c>
      <c r="AG41" s="33">
        <v>0</v>
      </c>
      <c r="AH41" t="s">
        <v>261</v>
      </c>
      <c r="AI41" s="34">
        <v>8</v>
      </c>
    </row>
    <row r="42" spans="1:35" x14ac:dyDescent="0.25">
      <c r="A42" t="s">
        <v>852</v>
      </c>
      <c r="B42" t="s">
        <v>459</v>
      </c>
      <c r="C42" t="s">
        <v>658</v>
      </c>
      <c r="D42" t="s">
        <v>795</v>
      </c>
      <c r="E42" s="33">
        <v>32.744444444444447</v>
      </c>
      <c r="F42" s="33">
        <v>5.6888888888888891</v>
      </c>
      <c r="G42" s="33">
        <v>0</v>
      </c>
      <c r="H42" s="33">
        <v>0</v>
      </c>
      <c r="I42" s="33">
        <v>0</v>
      </c>
      <c r="J42" s="33">
        <v>0</v>
      </c>
      <c r="K42" s="33">
        <v>0</v>
      </c>
      <c r="L42" s="33">
        <v>0</v>
      </c>
      <c r="M42" s="33">
        <v>4.8944444444444448</v>
      </c>
      <c r="N42" s="33">
        <v>0</v>
      </c>
      <c r="O42" s="33">
        <v>0.14947404139803189</v>
      </c>
      <c r="P42" s="33">
        <v>5.1591111111111116</v>
      </c>
      <c r="Q42" s="33">
        <v>16.24455555555555</v>
      </c>
      <c r="R42" s="33">
        <v>0.65365795724465536</v>
      </c>
      <c r="S42" s="33">
        <v>0</v>
      </c>
      <c r="T42" s="33">
        <v>0</v>
      </c>
      <c r="U42" s="33">
        <v>0</v>
      </c>
      <c r="V42" s="33">
        <v>0</v>
      </c>
      <c r="W42" s="33">
        <v>0</v>
      </c>
      <c r="X42" s="33">
        <v>1.7622222222222226</v>
      </c>
      <c r="Y42" s="33">
        <v>0</v>
      </c>
      <c r="Z42" s="33">
        <v>5.3817441465897529E-2</v>
      </c>
      <c r="AA42" s="33">
        <v>0.1</v>
      </c>
      <c r="AB42" s="33">
        <v>0</v>
      </c>
      <c r="AC42" s="33">
        <v>0</v>
      </c>
      <c r="AD42" s="33">
        <v>0</v>
      </c>
      <c r="AE42" s="33">
        <v>0</v>
      </c>
      <c r="AF42" s="33">
        <v>0</v>
      </c>
      <c r="AG42" s="33">
        <v>0</v>
      </c>
      <c r="AH42" t="s">
        <v>197</v>
      </c>
      <c r="AI42" s="34">
        <v>8</v>
      </c>
    </row>
    <row r="43" spans="1:35" x14ac:dyDescent="0.25">
      <c r="A43" t="s">
        <v>852</v>
      </c>
      <c r="B43" t="s">
        <v>504</v>
      </c>
      <c r="C43" t="s">
        <v>698</v>
      </c>
      <c r="D43" t="s">
        <v>717</v>
      </c>
      <c r="E43" s="33">
        <v>29.81111111111111</v>
      </c>
      <c r="F43" s="33">
        <v>4.7444444444444445</v>
      </c>
      <c r="G43" s="33">
        <v>3.3333333333333333E-2</v>
      </c>
      <c r="H43" s="33">
        <v>0.23333333333333334</v>
      </c>
      <c r="I43" s="33">
        <v>0.41111111111111109</v>
      </c>
      <c r="J43" s="33">
        <v>0</v>
      </c>
      <c r="K43" s="33">
        <v>0.16666666666666666</v>
      </c>
      <c r="L43" s="33">
        <v>0</v>
      </c>
      <c r="M43" s="33">
        <v>0.05</v>
      </c>
      <c r="N43" s="33">
        <v>5.1638888888888888</v>
      </c>
      <c r="O43" s="33">
        <v>0.1748975027953783</v>
      </c>
      <c r="P43" s="33">
        <v>4.6805555555555554</v>
      </c>
      <c r="Q43" s="33">
        <v>8.6305555555555564</v>
      </c>
      <c r="R43" s="33">
        <v>0.44651509504286252</v>
      </c>
      <c r="S43" s="33">
        <v>0.31666666666666665</v>
      </c>
      <c r="T43" s="33">
        <v>0</v>
      </c>
      <c r="U43" s="33">
        <v>0</v>
      </c>
      <c r="V43" s="33">
        <v>1.0622437569884458E-2</v>
      </c>
      <c r="W43" s="33">
        <v>1.1027777777777779</v>
      </c>
      <c r="X43" s="33">
        <v>0</v>
      </c>
      <c r="Y43" s="33">
        <v>5.1333333333333337</v>
      </c>
      <c r="Z43" s="33">
        <v>0.20918747670518079</v>
      </c>
      <c r="AA43" s="33">
        <v>0</v>
      </c>
      <c r="AB43" s="33">
        <v>0</v>
      </c>
      <c r="AC43" s="33">
        <v>0</v>
      </c>
      <c r="AD43" s="33">
        <v>0</v>
      </c>
      <c r="AE43" s="33">
        <v>0</v>
      </c>
      <c r="AF43" s="33">
        <v>0</v>
      </c>
      <c r="AG43" s="33">
        <v>0</v>
      </c>
      <c r="AH43" t="s">
        <v>242</v>
      </c>
      <c r="AI43" s="34">
        <v>8</v>
      </c>
    </row>
    <row r="44" spans="1:35" x14ac:dyDescent="0.25">
      <c r="A44" t="s">
        <v>852</v>
      </c>
      <c r="B44" t="s">
        <v>466</v>
      </c>
      <c r="C44" t="s">
        <v>673</v>
      </c>
      <c r="D44" t="s">
        <v>743</v>
      </c>
      <c r="E44" s="33">
        <v>28.822222222222223</v>
      </c>
      <c r="F44" s="33">
        <v>5.4222222222222225</v>
      </c>
      <c r="G44" s="33">
        <v>0.26666666666666666</v>
      </c>
      <c r="H44" s="33">
        <v>0.13333333333333333</v>
      </c>
      <c r="I44" s="33">
        <v>0.4</v>
      </c>
      <c r="J44" s="33">
        <v>0</v>
      </c>
      <c r="K44" s="33">
        <v>0</v>
      </c>
      <c r="L44" s="33">
        <v>0</v>
      </c>
      <c r="M44" s="33">
        <v>0</v>
      </c>
      <c r="N44" s="33">
        <v>0</v>
      </c>
      <c r="O44" s="33">
        <v>0</v>
      </c>
      <c r="P44" s="33">
        <v>0</v>
      </c>
      <c r="Q44" s="33">
        <v>0</v>
      </c>
      <c r="R44" s="33">
        <v>0</v>
      </c>
      <c r="S44" s="33">
        <v>4.1666666666666664E-2</v>
      </c>
      <c r="T44" s="33">
        <v>0</v>
      </c>
      <c r="U44" s="33">
        <v>0</v>
      </c>
      <c r="V44" s="33">
        <v>1.4456437933693137E-3</v>
      </c>
      <c r="W44" s="33">
        <v>0.14644444444444443</v>
      </c>
      <c r="X44" s="33">
        <v>0</v>
      </c>
      <c r="Y44" s="33">
        <v>0</v>
      </c>
      <c r="Z44" s="33">
        <v>5.0809560524286814E-3</v>
      </c>
      <c r="AA44" s="33">
        <v>0</v>
      </c>
      <c r="AB44" s="33">
        <v>0</v>
      </c>
      <c r="AC44" s="33">
        <v>0</v>
      </c>
      <c r="AD44" s="33">
        <v>0</v>
      </c>
      <c r="AE44" s="33">
        <v>0</v>
      </c>
      <c r="AF44" s="33">
        <v>0</v>
      </c>
      <c r="AG44" s="33">
        <v>0</v>
      </c>
      <c r="AH44" t="s">
        <v>204</v>
      </c>
      <c r="AI44" s="34">
        <v>8</v>
      </c>
    </row>
    <row r="45" spans="1:35" x14ac:dyDescent="0.25">
      <c r="A45" t="s">
        <v>852</v>
      </c>
      <c r="B45" t="s">
        <v>513</v>
      </c>
      <c r="C45" t="s">
        <v>565</v>
      </c>
      <c r="D45" t="s">
        <v>816</v>
      </c>
      <c r="E45" s="33">
        <v>41.822222222222223</v>
      </c>
      <c r="F45" s="33">
        <v>4.2333333333333334</v>
      </c>
      <c r="G45" s="33">
        <v>0.13333333333333333</v>
      </c>
      <c r="H45" s="33">
        <v>1.2694444444444444</v>
      </c>
      <c r="I45" s="33">
        <v>8.8888888888888892E-2</v>
      </c>
      <c r="J45" s="33">
        <v>0.15555555555555556</v>
      </c>
      <c r="K45" s="33">
        <v>0</v>
      </c>
      <c r="L45" s="33">
        <v>0.05</v>
      </c>
      <c r="M45" s="33">
        <v>2.6261111111111113</v>
      </c>
      <c r="N45" s="33">
        <v>0</v>
      </c>
      <c r="O45" s="33">
        <v>6.27922422954304E-2</v>
      </c>
      <c r="P45" s="33">
        <v>0.55944444444444441</v>
      </c>
      <c r="Q45" s="33">
        <v>3.8361111111111112</v>
      </c>
      <c r="R45" s="33">
        <v>0.10510095642933048</v>
      </c>
      <c r="S45" s="33">
        <v>1.3277777777777777</v>
      </c>
      <c r="T45" s="33">
        <v>0</v>
      </c>
      <c r="U45" s="33">
        <v>0</v>
      </c>
      <c r="V45" s="33">
        <v>3.1748140276301802E-2</v>
      </c>
      <c r="W45" s="33">
        <v>1.1861111111111111</v>
      </c>
      <c r="X45" s="33">
        <v>0</v>
      </c>
      <c r="Y45" s="33">
        <v>4.0333333333333332</v>
      </c>
      <c r="Z45" s="33">
        <v>0.12480074388947927</v>
      </c>
      <c r="AA45" s="33">
        <v>0</v>
      </c>
      <c r="AB45" s="33">
        <v>0</v>
      </c>
      <c r="AC45" s="33">
        <v>0</v>
      </c>
      <c r="AD45" s="33">
        <v>0</v>
      </c>
      <c r="AE45" s="33">
        <v>0</v>
      </c>
      <c r="AF45" s="33">
        <v>0</v>
      </c>
      <c r="AG45" s="33">
        <v>0</v>
      </c>
      <c r="AH45" t="s">
        <v>251</v>
      </c>
      <c r="AI45" s="34">
        <v>8</v>
      </c>
    </row>
    <row r="46" spans="1:35" x14ac:dyDescent="0.25">
      <c r="A46" t="s">
        <v>852</v>
      </c>
      <c r="B46" t="s">
        <v>483</v>
      </c>
      <c r="C46" t="s">
        <v>562</v>
      </c>
      <c r="D46" t="s">
        <v>804</v>
      </c>
      <c r="E46" s="33">
        <v>29.233333333333334</v>
      </c>
      <c r="F46" s="33">
        <v>5.6888888888888891</v>
      </c>
      <c r="G46" s="33">
        <v>0.8666666666666667</v>
      </c>
      <c r="H46" s="33">
        <v>0</v>
      </c>
      <c r="I46" s="33">
        <v>6.4666666666666668</v>
      </c>
      <c r="J46" s="33">
        <v>0</v>
      </c>
      <c r="K46" s="33">
        <v>0</v>
      </c>
      <c r="L46" s="33">
        <v>0</v>
      </c>
      <c r="M46" s="33">
        <v>5.6888888888888891</v>
      </c>
      <c r="N46" s="33">
        <v>2.6426666666666665</v>
      </c>
      <c r="O46" s="33">
        <v>0.28500190041809198</v>
      </c>
      <c r="P46" s="33">
        <v>5.6888888888888891</v>
      </c>
      <c r="Q46" s="33">
        <v>4.6416666666666666</v>
      </c>
      <c r="R46" s="33">
        <v>0.35338274420372479</v>
      </c>
      <c r="S46" s="33">
        <v>0</v>
      </c>
      <c r="T46" s="33">
        <v>0</v>
      </c>
      <c r="U46" s="33">
        <v>0</v>
      </c>
      <c r="V46" s="33">
        <v>0</v>
      </c>
      <c r="W46" s="33">
        <v>0.6</v>
      </c>
      <c r="X46" s="33">
        <v>0</v>
      </c>
      <c r="Y46" s="33">
        <v>0</v>
      </c>
      <c r="Z46" s="33">
        <v>2.0524515393386542E-2</v>
      </c>
      <c r="AA46" s="33">
        <v>0</v>
      </c>
      <c r="AB46" s="33">
        <v>0</v>
      </c>
      <c r="AC46" s="33">
        <v>0</v>
      </c>
      <c r="AD46" s="33">
        <v>0</v>
      </c>
      <c r="AE46" s="33">
        <v>0</v>
      </c>
      <c r="AF46" s="33">
        <v>0</v>
      </c>
      <c r="AG46" s="33">
        <v>0</v>
      </c>
      <c r="AH46" t="s">
        <v>221</v>
      </c>
      <c r="AI46" s="34">
        <v>8</v>
      </c>
    </row>
    <row r="47" spans="1:35" x14ac:dyDescent="0.25">
      <c r="A47" t="s">
        <v>852</v>
      </c>
      <c r="B47" t="s">
        <v>515</v>
      </c>
      <c r="C47" t="s">
        <v>565</v>
      </c>
      <c r="D47" t="s">
        <v>816</v>
      </c>
      <c r="E47" s="33">
        <v>35.844444444444441</v>
      </c>
      <c r="F47" s="33">
        <v>14.155555555555555</v>
      </c>
      <c r="G47" s="33">
        <v>0</v>
      </c>
      <c r="H47" s="33">
        <v>0</v>
      </c>
      <c r="I47" s="33">
        <v>0</v>
      </c>
      <c r="J47" s="33">
        <v>0</v>
      </c>
      <c r="K47" s="33">
        <v>0</v>
      </c>
      <c r="L47" s="33">
        <v>0</v>
      </c>
      <c r="M47" s="33">
        <v>5.333333333333333</v>
      </c>
      <c r="N47" s="33">
        <v>0</v>
      </c>
      <c r="O47" s="33">
        <v>0.14879107253564786</v>
      </c>
      <c r="P47" s="33">
        <v>3.0444444444444443</v>
      </c>
      <c r="Q47" s="33">
        <v>8.4222222222222226E-2</v>
      </c>
      <c r="R47" s="33">
        <v>8.728456292622444E-2</v>
      </c>
      <c r="S47" s="33">
        <v>0</v>
      </c>
      <c r="T47" s="33">
        <v>0</v>
      </c>
      <c r="U47" s="33">
        <v>0</v>
      </c>
      <c r="V47" s="33">
        <v>0</v>
      </c>
      <c r="W47" s="33">
        <v>0</v>
      </c>
      <c r="X47" s="33">
        <v>0</v>
      </c>
      <c r="Y47" s="33">
        <v>0</v>
      </c>
      <c r="Z47" s="33">
        <v>0</v>
      </c>
      <c r="AA47" s="33">
        <v>0</v>
      </c>
      <c r="AB47" s="33">
        <v>0</v>
      </c>
      <c r="AC47" s="33">
        <v>0</v>
      </c>
      <c r="AD47" s="33">
        <v>0</v>
      </c>
      <c r="AE47" s="33">
        <v>0</v>
      </c>
      <c r="AF47" s="33">
        <v>0</v>
      </c>
      <c r="AG47" s="33">
        <v>0</v>
      </c>
      <c r="AH47" t="s">
        <v>253</v>
      </c>
      <c r="AI47" s="34">
        <v>8</v>
      </c>
    </row>
    <row r="48" spans="1:35" x14ac:dyDescent="0.25">
      <c r="A48" t="s">
        <v>852</v>
      </c>
      <c r="B48" t="s">
        <v>468</v>
      </c>
      <c r="C48" t="s">
        <v>675</v>
      </c>
      <c r="D48" t="s">
        <v>800</v>
      </c>
      <c r="E48" s="33">
        <v>32.855555555555554</v>
      </c>
      <c r="F48" s="33">
        <v>4.7111111111111112</v>
      </c>
      <c r="G48" s="33">
        <v>0.4</v>
      </c>
      <c r="H48" s="33">
        <v>0.4</v>
      </c>
      <c r="I48" s="33">
        <v>0.26666666666666666</v>
      </c>
      <c r="J48" s="33">
        <v>0</v>
      </c>
      <c r="K48" s="33">
        <v>0</v>
      </c>
      <c r="L48" s="33">
        <v>0</v>
      </c>
      <c r="M48" s="33">
        <v>5.0498888888888871</v>
      </c>
      <c r="N48" s="33">
        <v>0</v>
      </c>
      <c r="O48" s="33">
        <v>0.15369969563747035</v>
      </c>
      <c r="P48" s="33">
        <v>0</v>
      </c>
      <c r="Q48" s="33">
        <v>0.77377777777777779</v>
      </c>
      <c r="R48" s="33">
        <v>2.3550896178559353E-2</v>
      </c>
      <c r="S48" s="33">
        <v>0.40555555555555556</v>
      </c>
      <c r="T48" s="33">
        <v>5.8333333333333334E-2</v>
      </c>
      <c r="U48" s="33">
        <v>0</v>
      </c>
      <c r="V48" s="33">
        <v>1.4119039567128847E-2</v>
      </c>
      <c r="W48" s="33">
        <v>0.31111111111111112</v>
      </c>
      <c r="X48" s="33">
        <v>0.35466666666666663</v>
      </c>
      <c r="Y48" s="33">
        <v>0</v>
      </c>
      <c r="Z48" s="33">
        <v>2.0263780858978696E-2</v>
      </c>
      <c r="AA48" s="33">
        <v>0</v>
      </c>
      <c r="AB48" s="33">
        <v>0</v>
      </c>
      <c r="AC48" s="33">
        <v>0</v>
      </c>
      <c r="AD48" s="33">
        <v>1.153111111111111</v>
      </c>
      <c r="AE48" s="33">
        <v>0</v>
      </c>
      <c r="AF48" s="33">
        <v>0</v>
      </c>
      <c r="AG48" s="33">
        <v>0</v>
      </c>
      <c r="AH48" t="s">
        <v>206</v>
      </c>
      <c r="AI48" s="34">
        <v>8</v>
      </c>
    </row>
    <row r="49" spans="1:35" x14ac:dyDescent="0.25">
      <c r="A49" t="s">
        <v>852</v>
      </c>
      <c r="B49" t="s">
        <v>462</v>
      </c>
      <c r="C49" t="s">
        <v>669</v>
      </c>
      <c r="D49" t="s">
        <v>797</v>
      </c>
      <c r="E49" s="33">
        <v>44.922222222222224</v>
      </c>
      <c r="F49" s="33">
        <v>4.8</v>
      </c>
      <c r="G49" s="33">
        <v>6.6666666666666666E-2</v>
      </c>
      <c r="H49" s="33">
        <v>0.33333333333333331</v>
      </c>
      <c r="I49" s="33">
        <v>5.2444444444444445</v>
      </c>
      <c r="J49" s="33">
        <v>0</v>
      </c>
      <c r="K49" s="33">
        <v>0</v>
      </c>
      <c r="L49" s="33">
        <v>0.72322222222222221</v>
      </c>
      <c r="M49" s="33">
        <v>8.3333333333333329E-2</v>
      </c>
      <c r="N49" s="33">
        <v>5.0805555555555557</v>
      </c>
      <c r="O49" s="33">
        <v>0.11495176848874597</v>
      </c>
      <c r="P49" s="33">
        <v>15.622222222222222</v>
      </c>
      <c r="Q49" s="33">
        <v>0</v>
      </c>
      <c r="R49" s="33">
        <v>0.34776156319564677</v>
      </c>
      <c r="S49" s="33">
        <v>6.1856666666666671</v>
      </c>
      <c r="T49" s="33">
        <v>3.2831111111111113</v>
      </c>
      <c r="U49" s="33">
        <v>0</v>
      </c>
      <c r="V49" s="33">
        <v>0.21078159782339845</v>
      </c>
      <c r="W49" s="33">
        <v>0.55000000000000004</v>
      </c>
      <c r="X49" s="33">
        <v>1.2232222222222222</v>
      </c>
      <c r="Y49" s="33">
        <v>0</v>
      </c>
      <c r="Z49" s="33">
        <v>3.9473163492456095E-2</v>
      </c>
      <c r="AA49" s="33">
        <v>0.13333333333333333</v>
      </c>
      <c r="AB49" s="33">
        <v>0</v>
      </c>
      <c r="AC49" s="33">
        <v>0</v>
      </c>
      <c r="AD49" s="33">
        <v>0</v>
      </c>
      <c r="AE49" s="33">
        <v>0</v>
      </c>
      <c r="AF49" s="33">
        <v>0</v>
      </c>
      <c r="AG49" s="33">
        <v>0</v>
      </c>
      <c r="AH49" t="s">
        <v>200</v>
      </c>
      <c r="AI49" s="34">
        <v>8</v>
      </c>
    </row>
    <row r="50" spans="1:35" x14ac:dyDescent="0.25">
      <c r="A50" t="s">
        <v>852</v>
      </c>
      <c r="B50" t="s">
        <v>517</v>
      </c>
      <c r="C50" t="s">
        <v>705</v>
      </c>
      <c r="D50" t="s">
        <v>729</v>
      </c>
      <c r="E50" s="33">
        <v>26.111111111111111</v>
      </c>
      <c r="F50" s="33">
        <v>1.3555555555555556</v>
      </c>
      <c r="G50" s="33">
        <v>7.7777777777777779E-2</v>
      </c>
      <c r="H50" s="33">
        <v>0.1</v>
      </c>
      <c r="I50" s="33">
        <v>0.24444444444444444</v>
      </c>
      <c r="J50" s="33">
        <v>0</v>
      </c>
      <c r="K50" s="33">
        <v>0</v>
      </c>
      <c r="L50" s="33">
        <v>0.13055555555555556</v>
      </c>
      <c r="M50" s="33">
        <v>0</v>
      </c>
      <c r="N50" s="33">
        <v>0</v>
      </c>
      <c r="O50" s="33">
        <v>0</v>
      </c>
      <c r="P50" s="33">
        <v>0</v>
      </c>
      <c r="Q50" s="33">
        <v>9.9289999999999949</v>
      </c>
      <c r="R50" s="33">
        <v>0.38025957446808489</v>
      </c>
      <c r="S50" s="33">
        <v>1.1305555555555555</v>
      </c>
      <c r="T50" s="33">
        <v>0</v>
      </c>
      <c r="U50" s="33">
        <v>0</v>
      </c>
      <c r="V50" s="33">
        <v>4.3297872340425529E-2</v>
      </c>
      <c r="W50" s="33">
        <v>0.28055555555555556</v>
      </c>
      <c r="X50" s="33">
        <v>0.82222222222222219</v>
      </c>
      <c r="Y50" s="33">
        <v>11.644444444444444</v>
      </c>
      <c r="Z50" s="33">
        <v>0.48819148936170209</v>
      </c>
      <c r="AA50" s="33">
        <v>0</v>
      </c>
      <c r="AB50" s="33">
        <v>0</v>
      </c>
      <c r="AC50" s="33">
        <v>0</v>
      </c>
      <c r="AD50" s="33">
        <v>0</v>
      </c>
      <c r="AE50" s="33">
        <v>0</v>
      </c>
      <c r="AF50" s="33">
        <v>0</v>
      </c>
      <c r="AG50" s="33">
        <v>0</v>
      </c>
      <c r="AH50" t="s">
        <v>255</v>
      </c>
      <c r="AI50" s="34">
        <v>8</v>
      </c>
    </row>
    <row r="51" spans="1:35" x14ac:dyDescent="0.25">
      <c r="A51" t="s">
        <v>852</v>
      </c>
      <c r="B51" t="s">
        <v>488</v>
      </c>
      <c r="C51" t="s">
        <v>687</v>
      </c>
      <c r="D51" t="s">
        <v>809</v>
      </c>
      <c r="E51" s="33">
        <v>26.977777777777778</v>
      </c>
      <c r="F51" s="33">
        <v>5.6333333333333337</v>
      </c>
      <c r="G51" s="33">
        <v>0</v>
      </c>
      <c r="H51" s="33">
        <v>0</v>
      </c>
      <c r="I51" s="33">
        <v>0</v>
      </c>
      <c r="J51" s="33">
        <v>0</v>
      </c>
      <c r="K51" s="33">
        <v>0</v>
      </c>
      <c r="L51" s="33">
        <v>0</v>
      </c>
      <c r="M51" s="33">
        <v>4.8444444444444441</v>
      </c>
      <c r="N51" s="33">
        <v>0</v>
      </c>
      <c r="O51" s="33">
        <v>0.17957166392092255</v>
      </c>
      <c r="P51" s="33">
        <v>0</v>
      </c>
      <c r="Q51" s="33">
        <v>9.4224444444444444</v>
      </c>
      <c r="R51" s="33">
        <v>0.3492668863261944</v>
      </c>
      <c r="S51" s="33">
        <v>0</v>
      </c>
      <c r="T51" s="33">
        <v>0</v>
      </c>
      <c r="U51" s="33">
        <v>0</v>
      </c>
      <c r="V51" s="33">
        <v>0</v>
      </c>
      <c r="W51" s="33">
        <v>0</v>
      </c>
      <c r="X51" s="33">
        <v>0</v>
      </c>
      <c r="Y51" s="33">
        <v>0</v>
      </c>
      <c r="Z51" s="33">
        <v>0</v>
      </c>
      <c r="AA51" s="33">
        <v>0</v>
      </c>
      <c r="AB51" s="33">
        <v>0</v>
      </c>
      <c r="AC51" s="33">
        <v>0</v>
      </c>
      <c r="AD51" s="33">
        <v>0</v>
      </c>
      <c r="AE51" s="33">
        <v>0</v>
      </c>
      <c r="AF51" s="33">
        <v>0</v>
      </c>
      <c r="AG51" s="33">
        <v>0</v>
      </c>
      <c r="AH51" t="s">
        <v>226</v>
      </c>
      <c r="AI51" s="34">
        <v>8</v>
      </c>
    </row>
    <row r="52" spans="1:35" x14ac:dyDescent="0.25">
      <c r="A52" t="s">
        <v>852</v>
      </c>
      <c r="B52" t="s">
        <v>472</v>
      </c>
      <c r="C52" t="s">
        <v>550</v>
      </c>
      <c r="D52" t="s">
        <v>794</v>
      </c>
      <c r="E52" s="33">
        <v>29.333333333333332</v>
      </c>
      <c r="F52" s="33">
        <v>0</v>
      </c>
      <c r="G52" s="33">
        <v>2.8444444444444446</v>
      </c>
      <c r="H52" s="33">
        <v>0.21666666666666667</v>
      </c>
      <c r="I52" s="33">
        <v>0.57777777777777772</v>
      </c>
      <c r="J52" s="33">
        <v>0</v>
      </c>
      <c r="K52" s="33">
        <v>0.28888888888888886</v>
      </c>
      <c r="L52" s="33">
        <v>3.5777777777777776E-2</v>
      </c>
      <c r="M52" s="33">
        <v>4.5424444444444454</v>
      </c>
      <c r="N52" s="33">
        <v>0</v>
      </c>
      <c r="O52" s="33">
        <v>0.15485606060606064</v>
      </c>
      <c r="P52" s="33">
        <v>4.4914444444444444</v>
      </c>
      <c r="Q52" s="33">
        <v>9.2801111111111148</v>
      </c>
      <c r="R52" s="33">
        <v>0.46948484848484862</v>
      </c>
      <c r="S52" s="33">
        <v>0.72488888888888903</v>
      </c>
      <c r="T52" s="33">
        <v>0.30622222222222223</v>
      </c>
      <c r="U52" s="33">
        <v>2.2222222222222223E-2</v>
      </c>
      <c r="V52" s="33">
        <v>3.5909090909090911E-2</v>
      </c>
      <c r="W52" s="33">
        <v>0.82477777777777761</v>
      </c>
      <c r="X52" s="33">
        <v>0.72644444444444445</v>
      </c>
      <c r="Y52" s="33">
        <v>0</v>
      </c>
      <c r="Z52" s="33">
        <v>5.2882575757575753E-2</v>
      </c>
      <c r="AA52" s="33">
        <v>0</v>
      </c>
      <c r="AB52" s="33">
        <v>0</v>
      </c>
      <c r="AC52" s="33">
        <v>0</v>
      </c>
      <c r="AD52" s="33">
        <v>0</v>
      </c>
      <c r="AE52" s="33">
        <v>0</v>
      </c>
      <c r="AF52" s="33">
        <v>0</v>
      </c>
      <c r="AG52" s="33">
        <v>0</v>
      </c>
      <c r="AH52" t="s">
        <v>210</v>
      </c>
      <c r="AI52" s="34">
        <v>8</v>
      </c>
    </row>
    <row r="53" spans="1:35" x14ac:dyDescent="0.25">
      <c r="A53" t="s">
        <v>852</v>
      </c>
      <c r="B53" t="s">
        <v>509</v>
      </c>
      <c r="C53" t="s">
        <v>702</v>
      </c>
      <c r="D53" t="s">
        <v>816</v>
      </c>
      <c r="E53" s="33">
        <v>37.955555555555556</v>
      </c>
      <c r="F53" s="33">
        <v>5.5111111111111111</v>
      </c>
      <c r="G53" s="33">
        <v>1.1111111111111112E-2</v>
      </c>
      <c r="H53" s="33">
        <v>0</v>
      </c>
      <c r="I53" s="33">
        <v>0.2</v>
      </c>
      <c r="J53" s="33">
        <v>0</v>
      </c>
      <c r="K53" s="33">
        <v>0</v>
      </c>
      <c r="L53" s="33">
        <v>0.15</v>
      </c>
      <c r="M53" s="33">
        <v>0</v>
      </c>
      <c r="N53" s="33">
        <v>0</v>
      </c>
      <c r="O53" s="33">
        <v>0</v>
      </c>
      <c r="P53" s="33">
        <v>0</v>
      </c>
      <c r="Q53" s="33">
        <v>14.311111111111112</v>
      </c>
      <c r="R53" s="33">
        <v>0.37704918032786888</v>
      </c>
      <c r="S53" s="33">
        <v>0.84444444444444444</v>
      </c>
      <c r="T53" s="33">
        <v>0.84444444444444444</v>
      </c>
      <c r="U53" s="33">
        <v>0</v>
      </c>
      <c r="V53" s="33">
        <v>4.449648711943794E-2</v>
      </c>
      <c r="W53" s="33">
        <v>0.71944444444444444</v>
      </c>
      <c r="X53" s="33">
        <v>1.2305555555555556</v>
      </c>
      <c r="Y53" s="33">
        <v>0</v>
      </c>
      <c r="Z53" s="33">
        <v>5.1375878220140517E-2</v>
      </c>
      <c r="AA53" s="33">
        <v>0</v>
      </c>
      <c r="AB53" s="33">
        <v>0</v>
      </c>
      <c r="AC53" s="33">
        <v>0</v>
      </c>
      <c r="AD53" s="33">
        <v>0</v>
      </c>
      <c r="AE53" s="33">
        <v>0</v>
      </c>
      <c r="AF53" s="33">
        <v>0</v>
      </c>
      <c r="AG53" s="33">
        <v>0</v>
      </c>
      <c r="AH53" t="s">
        <v>247</v>
      </c>
      <c r="AI53" s="34">
        <v>8</v>
      </c>
    </row>
    <row r="54" spans="1:35" x14ac:dyDescent="0.25">
      <c r="A54" t="s">
        <v>852</v>
      </c>
      <c r="B54" t="s">
        <v>489</v>
      </c>
      <c r="C54" t="s">
        <v>569</v>
      </c>
      <c r="D54" t="s">
        <v>808</v>
      </c>
      <c r="E54" s="33">
        <v>95.611111111111114</v>
      </c>
      <c r="F54" s="33">
        <v>5.5555555555555554</v>
      </c>
      <c r="G54" s="33">
        <v>3.3333333333333333E-2</v>
      </c>
      <c r="H54" s="33">
        <v>0.41666666666666669</v>
      </c>
      <c r="I54" s="33">
        <v>4.8888888888888893</v>
      </c>
      <c r="J54" s="33">
        <v>0</v>
      </c>
      <c r="K54" s="33">
        <v>0</v>
      </c>
      <c r="L54" s="33">
        <v>1.0444444444444445</v>
      </c>
      <c r="M54" s="33">
        <v>4.8</v>
      </c>
      <c r="N54" s="33">
        <v>7.8305555555555557</v>
      </c>
      <c r="O54" s="33">
        <v>0.13210342823939569</v>
      </c>
      <c r="P54" s="33">
        <v>5.0666666666666664</v>
      </c>
      <c r="Q54" s="33">
        <v>18.111111111111111</v>
      </c>
      <c r="R54" s="33">
        <v>0.24241719930273095</v>
      </c>
      <c r="S54" s="33">
        <v>1.2666666666666666</v>
      </c>
      <c r="T54" s="33">
        <v>3.963888888888889</v>
      </c>
      <c r="U54" s="33">
        <v>0</v>
      </c>
      <c r="V54" s="33">
        <v>5.4706565950029054E-2</v>
      </c>
      <c r="W54" s="33">
        <v>5.1083333333333334</v>
      </c>
      <c r="X54" s="33">
        <v>0.23055555555555557</v>
      </c>
      <c r="Y54" s="33">
        <v>0</v>
      </c>
      <c r="Z54" s="33">
        <v>5.5839628123184187E-2</v>
      </c>
      <c r="AA54" s="33">
        <v>0</v>
      </c>
      <c r="AB54" s="33">
        <v>0</v>
      </c>
      <c r="AC54" s="33">
        <v>0</v>
      </c>
      <c r="AD54" s="33">
        <v>0</v>
      </c>
      <c r="AE54" s="33">
        <v>0</v>
      </c>
      <c r="AF54" s="33">
        <v>0</v>
      </c>
      <c r="AG54" s="33">
        <v>0</v>
      </c>
      <c r="AH54" t="s">
        <v>227</v>
      </c>
      <c r="AI54" s="34">
        <v>8</v>
      </c>
    </row>
    <row r="55" spans="1:35" x14ac:dyDescent="0.25">
      <c r="A55" t="s">
        <v>852</v>
      </c>
      <c r="B55" t="s">
        <v>453</v>
      </c>
      <c r="C55" t="s">
        <v>548</v>
      </c>
      <c r="D55" t="s">
        <v>732</v>
      </c>
      <c r="E55" s="33">
        <v>60.81111111111111</v>
      </c>
      <c r="F55" s="33">
        <v>2.2888888888888888</v>
      </c>
      <c r="G55" s="33">
        <v>0</v>
      </c>
      <c r="H55" s="33">
        <v>1.0777777777777777</v>
      </c>
      <c r="I55" s="33">
        <v>0</v>
      </c>
      <c r="J55" s="33">
        <v>0</v>
      </c>
      <c r="K55" s="33">
        <v>0</v>
      </c>
      <c r="L55" s="33">
        <v>4.4444444444444446E-2</v>
      </c>
      <c r="M55" s="33">
        <v>4.7305555555555552</v>
      </c>
      <c r="N55" s="33">
        <v>4.2222222222222223</v>
      </c>
      <c r="O55" s="33">
        <v>0.14722272976429746</v>
      </c>
      <c r="P55" s="33">
        <v>0</v>
      </c>
      <c r="Q55" s="33">
        <v>18.866666666666667</v>
      </c>
      <c r="R55" s="33">
        <v>0.31025031975150741</v>
      </c>
      <c r="S55" s="33">
        <v>0.05</v>
      </c>
      <c r="T55" s="33">
        <v>1.8083333333333333</v>
      </c>
      <c r="U55" s="33">
        <v>0</v>
      </c>
      <c r="V55" s="33">
        <v>3.0559108350082222E-2</v>
      </c>
      <c r="W55" s="33">
        <v>0.73611111111111116</v>
      </c>
      <c r="X55" s="33">
        <v>0.70833333333333337</v>
      </c>
      <c r="Y55" s="33">
        <v>0</v>
      </c>
      <c r="Z55" s="33">
        <v>2.3752969121140145E-2</v>
      </c>
      <c r="AA55" s="33">
        <v>0</v>
      </c>
      <c r="AB55" s="33">
        <v>0</v>
      </c>
      <c r="AC55" s="33">
        <v>0</v>
      </c>
      <c r="AD55" s="33">
        <v>0</v>
      </c>
      <c r="AE55" s="33">
        <v>0</v>
      </c>
      <c r="AF55" s="33">
        <v>0</v>
      </c>
      <c r="AG55" s="33">
        <v>0</v>
      </c>
      <c r="AH55" t="s">
        <v>191</v>
      </c>
      <c r="AI55" s="34">
        <v>8</v>
      </c>
    </row>
    <row r="56" spans="1:35" x14ac:dyDescent="0.25">
      <c r="A56" t="s">
        <v>852</v>
      </c>
      <c r="B56" t="s">
        <v>461</v>
      </c>
      <c r="C56" t="s">
        <v>659</v>
      </c>
      <c r="D56" t="s">
        <v>731</v>
      </c>
      <c r="E56" s="33">
        <v>115.95555555555555</v>
      </c>
      <c r="F56" s="33">
        <v>2.5333333333333332</v>
      </c>
      <c r="G56" s="33">
        <v>6.6666666666666666E-2</v>
      </c>
      <c r="H56" s="33">
        <v>0.26666666666666666</v>
      </c>
      <c r="I56" s="33">
        <v>4.3777777777777782</v>
      </c>
      <c r="J56" s="33">
        <v>0</v>
      </c>
      <c r="K56" s="33">
        <v>0</v>
      </c>
      <c r="L56" s="33">
        <v>3.6270000000000007</v>
      </c>
      <c r="M56" s="33">
        <v>33.027777777777779</v>
      </c>
      <c r="N56" s="33">
        <v>0</v>
      </c>
      <c r="O56" s="33">
        <v>0.28483135300881568</v>
      </c>
      <c r="P56" s="33">
        <v>8.75</v>
      </c>
      <c r="Q56" s="33">
        <v>8.9777777777777779</v>
      </c>
      <c r="R56" s="33">
        <v>0.15288424683786891</v>
      </c>
      <c r="S56" s="33">
        <v>1.1255555555555554</v>
      </c>
      <c r="T56" s="33">
        <v>0.66866666666666663</v>
      </c>
      <c r="U56" s="33">
        <v>0</v>
      </c>
      <c r="V56" s="33">
        <v>1.5473361441165196E-2</v>
      </c>
      <c r="W56" s="33">
        <v>3.585222222222221</v>
      </c>
      <c r="X56" s="33">
        <v>0</v>
      </c>
      <c r="Y56" s="33">
        <v>0</v>
      </c>
      <c r="Z56" s="33">
        <v>3.09189344576466E-2</v>
      </c>
      <c r="AA56" s="33">
        <v>0</v>
      </c>
      <c r="AB56" s="33">
        <v>0</v>
      </c>
      <c r="AC56" s="33">
        <v>0</v>
      </c>
      <c r="AD56" s="33">
        <v>0</v>
      </c>
      <c r="AE56" s="33">
        <v>0</v>
      </c>
      <c r="AF56" s="33">
        <v>0</v>
      </c>
      <c r="AG56" s="33">
        <v>0</v>
      </c>
      <c r="AH56" t="s">
        <v>199</v>
      </c>
      <c r="AI56" s="34">
        <v>8</v>
      </c>
    </row>
    <row r="57" spans="1:35" x14ac:dyDescent="0.25">
      <c r="A57" t="s">
        <v>852</v>
      </c>
      <c r="B57" t="s">
        <v>486</v>
      </c>
      <c r="C57" t="s">
        <v>659</v>
      </c>
      <c r="D57" t="s">
        <v>731</v>
      </c>
      <c r="E57" s="33">
        <v>80.011111111111106</v>
      </c>
      <c r="F57" s="33">
        <v>2.7555555555555555</v>
      </c>
      <c r="G57" s="33">
        <v>0</v>
      </c>
      <c r="H57" s="33">
        <v>0.61111111111111116</v>
      </c>
      <c r="I57" s="33">
        <v>5.2888888888888888</v>
      </c>
      <c r="J57" s="33">
        <v>0</v>
      </c>
      <c r="K57" s="33">
        <v>0</v>
      </c>
      <c r="L57" s="33">
        <v>1.0717777777777777</v>
      </c>
      <c r="M57" s="33">
        <v>19.725000000000001</v>
      </c>
      <c r="N57" s="33">
        <v>0</v>
      </c>
      <c r="O57" s="33">
        <v>0.24652825996389394</v>
      </c>
      <c r="P57" s="33">
        <v>0</v>
      </c>
      <c r="Q57" s="33">
        <v>19.43888888888889</v>
      </c>
      <c r="R57" s="33">
        <v>0.24295236772670464</v>
      </c>
      <c r="S57" s="33">
        <v>3.3295555555555545</v>
      </c>
      <c r="T57" s="33">
        <v>3.1938888888888881</v>
      </c>
      <c r="U57" s="33">
        <v>0</v>
      </c>
      <c r="V57" s="33">
        <v>8.1531731703929994E-2</v>
      </c>
      <c r="W57" s="33">
        <v>3.6401111111111111</v>
      </c>
      <c r="X57" s="33">
        <v>0</v>
      </c>
      <c r="Y57" s="33">
        <v>0</v>
      </c>
      <c r="Z57" s="33">
        <v>4.5495070129148732E-2</v>
      </c>
      <c r="AA57" s="33">
        <v>0</v>
      </c>
      <c r="AB57" s="33">
        <v>0</v>
      </c>
      <c r="AC57" s="33">
        <v>0</v>
      </c>
      <c r="AD57" s="33">
        <v>0</v>
      </c>
      <c r="AE57" s="33">
        <v>0</v>
      </c>
      <c r="AF57" s="33">
        <v>0</v>
      </c>
      <c r="AG57" s="33">
        <v>0</v>
      </c>
      <c r="AH57" t="s">
        <v>224</v>
      </c>
      <c r="AI57" s="34">
        <v>8</v>
      </c>
    </row>
    <row r="58" spans="1:35" x14ac:dyDescent="0.25">
      <c r="A58" t="s">
        <v>852</v>
      </c>
      <c r="B58" t="s">
        <v>484</v>
      </c>
      <c r="C58" t="s">
        <v>685</v>
      </c>
      <c r="D58" t="s">
        <v>807</v>
      </c>
      <c r="E58" s="33">
        <v>158.1888888888889</v>
      </c>
      <c r="F58" s="33">
        <v>5.2444444444444445</v>
      </c>
      <c r="G58" s="33">
        <v>4.4444444444444446E-2</v>
      </c>
      <c r="H58" s="33">
        <v>4.4444444444444446E-2</v>
      </c>
      <c r="I58" s="33">
        <v>6.7111111111111112</v>
      </c>
      <c r="J58" s="33">
        <v>0</v>
      </c>
      <c r="K58" s="33">
        <v>0</v>
      </c>
      <c r="L58" s="33">
        <v>1.25</v>
      </c>
      <c r="M58" s="33">
        <v>1.163888888888889</v>
      </c>
      <c r="N58" s="33">
        <v>19.572222222222223</v>
      </c>
      <c r="O58" s="33">
        <v>0.13108449813865281</v>
      </c>
      <c r="P58" s="33">
        <v>4.9777777777777779</v>
      </c>
      <c r="Q58" s="33">
        <v>47.869444444444447</v>
      </c>
      <c r="R58" s="33">
        <v>0.33407670155229335</v>
      </c>
      <c r="S58" s="33">
        <v>1.5555555555555556</v>
      </c>
      <c r="T58" s="33">
        <v>4.1583333333333332</v>
      </c>
      <c r="U58" s="33">
        <v>0</v>
      </c>
      <c r="V58" s="33">
        <v>3.6120671489780147E-2</v>
      </c>
      <c r="W58" s="33">
        <v>0.6333333333333333</v>
      </c>
      <c r="X58" s="33">
        <v>5.9194444444444443</v>
      </c>
      <c r="Y58" s="33">
        <v>0</v>
      </c>
      <c r="Z58" s="33">
        <v>4.1423755004565563E-2</v>
      </c>
      <c r="AA58" s="33">
        <v>0</v>
      </c>
      <c r="AB58" s="33">
        <v>0</v>
      </c>
      <c r="AC58" s="33">
        <v>0</v>
      </c>
      <c r="AD58" s="33">
        <v>1.3416666666666666</v>
      </c>
      <c r="AE58" s="33">
        <v>0</v>
      </c>
      <c r="AF58" s="33">
        <v>0</v>
      </c>
      <c r="AG58" s="33">
        <v>0</v>
      </c>
      <c r="AH58" t="s">
        <v>222</v>
      </c>
      <c r="AI58" s="34">
        <v>8</v>
      </c>
    </row>
    <row r="59" spans="1:35" x14ac:dyDescent="0.25">
      <c r="A59" t="s">
        <v>852</v>
      </c>
      <c r="B59" t="s">
        <v>510</v>
      </c>
      <c r="C59" t="s">
        <v>703</v>
      </c>
      <c r="D59" t="s">
        <v>817</v>
      </c>
      <c r="E59" s="33">
        <v>38.93333333333333</v>
      </c>
      <c r="F59" s="33">
        <v>3.1111111111111112</v>
      </c>
      <c r="G59" s="33">
        <v>0.35555555555555557</v>
      </c>
      <c r="H59" s="33">
        <v>0.33333333333333331</v>
      </c>
      <c r="I59" s="33">
        <v>8.8888888888888892E-2</v>
      </c>
      <c r="J59" s="33">
        <v>0</v>
      </c>
      <c r="K59" s="33">
        <v>0</v>
      </c>
      <c r="L59" s="33">
        <v>0</v>
      </c>
      <c r="M59" s="33">
        <v>5.4061111111111106</v>
      </c>
      <c r="N59" s="33">
        <v>0</v>
      </c>
      <c r="O59" s="33">
        <v>0.13885559360730593</v>
      </c>
      <c r="P59" s="33">
        <v>4.3647777777777765</v>
      </c>
      <c r="Q59" s="33">
        <v>3.8352222222222219</v>
      </c>
      <c r="R59" s="33">
        <v>0.21061643835616439</v>
      </c>
      <c r="S59" s="33">
        <v>0.78333333333333333</v>
      </c>
      <c r="T59" s="33">
        <v>0.73755555555555563</v>
      </c>
      <c r="U59" s="33">
        <v>0</v>
      </c>
      <c r="V59" s="33">
        <v>3.9063926940639274E-2</v>
      </c>
      <c r="W59" s="33">
        <v>0.95166666666666677</v>
      </c>
      <c r="X59" s="33">
        <v>4.6222222222222227E-2</v>
      </c>
      <c r="Y59" s="33">
        <v>0</v>
      </c>
      <c r="Z59" s="33">
        <v>2.5630707762557083E-2</v>
      </c>
      <c r="AA59" s="33">
        <v>0</v>
      </c>
      <c r="AB59" s="33">
        <v>0</v>
      </c>
      <c r="AC59" s="33">
        <v>0</v>
      </c>
      <c r="AD59" s="33">
        <v>0</v>
      </c>
      <c r="AE59" s="33">
        <v>0</v>
      </c>
      <c r="AF59" s="33">
        <v>0</v>
      </c>
      <c r="AG59" s="33">
        <v>0</v>
      </c>
      <c r="AH59" t="s">
        <v>248</v>
      </c>
      <c r="AI59" s="34">
        <v>8</v>
      </c>
    </row>
    <row r="60" spans="1:35" x14ac:dyDescent="0.25">
      <c r="A60" t="s">
        <v>852</v>
      </c>
      <c r="B60" t="s">
        <v>516</v>
      </c>
      <c r="C60" t="s">
        <v>676</v>
      </c>
      <c r="D60" t="s">
        <v>801</v>
      </c>
      <c r="E60" s="33">
        <v>7.6444444444444448</v>
      </c>
      <c r="F60" s="33">
        <v>0</v>
      </c>
      <c r="G60" s="33">
        <v>2.0666666666666669</v>
      </c>
      <c r="H60" s="33">
        <v>0.34444444444444444</v>
      </c>
      <c r="I60" s="33">
        <v>0.7</v>
      </c>
      <c r="J60" s="33">
        <v>0</v>
      </c>
      <c r="K60" s="33">
        <v>1.2</v>
      </c>
      <c r="L60" s="33">
        <v>0</v>
      </c>
      <c r="M60" s="33">
        <v>2.1722222222222221</v>
      </c>
      <c r="N60" s="33">
        <v>0</v>
      </c>
      <c r="O60" s="33">
        <v>0.284156976744186</v>
      </c>
      <c r="P60" s="33">
        <v>0</v>
      </c>
      <c r="Q60" s="33">
        <v>0</v>
      </c>
      <c r="R60" s="33">
        <v>0</v>
      </c>
      <c r="S60" s="33">
        <v>1.9444444444444445E-2</v>
      </c>
      <c r="T60" s="33">
        <v>0</v>
      </c>
      <c r="U60" s="33">
        <v>0</v>
      </c>
      <c r="V60" s="33">
        <v>2.5436046511627904E-3</v>
      </c>
      <c r="W60" s="33">
        <v>2.8777777777777778</v>
      </c>
      <c r="X60" s="33">
        <v>0</v>
      </c>
      <c r="Y60" s="33">
        <v>0</v>
      </c>
      <c r="Z60" s="33">
        <v>0.37645348837209303</v>
      </c>
      <c r="AA60" s="33">
        <v>0.22222222222222221</v>
      </c>
      <c r="AB60" s="33">
        <v>2.6777777777777776</v>
      </c>
      <c r="AC60" s="33">
        <v>0</v>
      </c>
      <c r="AD60" s="33">
        <v>0</v>
      </c>
      <c r="AE60" s="33">
        <v>0</v>
      </c>
      <c r="AF60" s="33">
        <v>0</v>
      </c>
      <c r="AG60" s="33">
        <v>1.5222222222222221</v>
      </c>
      <c r="AH60" t="s">
        <v>254</v>
      </c>
      <c r="AI60" s="34">
        <v>8</v>
      </c>
    </row>
    <row r="61" spans="1:35" x14ac:dyDescent="0.25">
      <c r="A61" t="s">
        <v>852</v>
      </c>
      <c r="B61" t="s">
        <v>494</v>
      </c>
      <c r="C61" t="s">
        <v>677</v>
      </c>
      <c r="D61" t="s">
        <v>729</v>
      </c>
      <c r="E61" s="33">
        <v>80.37777777777778</v>
      </c>
      <c r="F61" s="33">
        <v>5.2888888888888888</v>
      </c>
      <c r="G61" s="33">
        <v>0.28888888888888886</v>
      </c>
      <c r="H61" s="33">
        <v>0.68888888888888888</v>
      </c>
      <c r="I61" s="33">
        <v>2.6666666666666665</v>
      </c>
      <c r="J61" s="33">
        <v>0</v>
      </c>
      <c r="K61" s="33">
        <v>0</v>
      </c>
      <c r="L61" s="33">
        <v>1.9519999999999997</v>
      </c>
      <c r="M61" s="33">
        <v>11</v>
      </c>
      <c r="N61" s="33">
        <v>2.6166666666666667</v>
      </c>
      <c r="O61" s="33">
        <v>0.16940834946087918</v>
      </c>
      <c r="P61" s="33">
        <v>17.927777777777777</v>
      </c>
      <c r="Q61" s="33">
        <v>0</v>
      </c>
      <c r="R61" s="33">
        <v>0.22304395908211225</v>
      </c>
      <c r="S61" s="33">
        <v>5.2303333333333333</v>
      </c>
      <c r="T61" s="33">
        <v>1.5294444444444446</v>
      </c>
      <c r="U61" s="33">
        <v>0</v>
      </c>
      <c r="V61" s="33">
        <v>8.4100082941664364E-2</v>
      </c>
      <c r="W61" s="33">
        <v>3.862222222222222</v>
      </c>
      <c r="X61" s="33">
        <v>3.8486666666666673</v>
      </c>
      <c r="Y61" s="33">
        <v>0</v>
      </c>
      <c r="Z61" s="33">
        <v>9.5933093724080737E-2</v>
      </c>
      <c r="AA61" s="33">
        <v>0</v>
      </c>
      <c r="AB61" s="33">
        <v>0</v>
      </c>
      <c r="AC61" s="33">
        <v>0</v>
      </c>
      <c r="AD61" s="33">
        <v>0</v>
      </c>
      <c r="AE61" s="33">
        <v>0</v>
      </c>
      <c r="AF61" s="33">
        <v>0</v>
      </c>
      <c r="AG61" s="33">
        <v>0</v>
      </c>
      <c r="AH61" t="s">
        <v>232</v>
      </c>
      <c r="AI61" s="34">
        <v>8</v>
      </c>
    </row>
    <row r="62" spans="1:35" x14ac:dyDescent="0.25">
      <c r="A62" t="s">
        <v>852</v>
      </c>
      <c r="B62" t="s">
        <v>450</v>
      </c>
      <c r="C62" t="s">
        <v>662</v>
      </c>
      <c r="D62" t="s">
        <v>728</v>
      </c>
      <c r="E62" s="33">
        <v>42.355555555555554</v>
      </c>
      <c r="F62" s="33">
        <v>5.0666666666666664</v>
      </c>
      <c r="G62" s="33">
        <v>8.8888888888888892E-2</v>
      </c>
      <c r="H62" s="33">
        <v>0.43888888888888888</v>
      </c>
      <c r="I62" s="33">
        <v>0.15555555555555556</v>
      </c>
      <c r="J62" s="33">
        <v>0</v>
      </c>
      <c r="K62" s="33">
        <v>0</v>
      </c>
      <c r="L62" s="33">
        <v>0.18699999999999997</v>
      </c>
      <c r="M62" s="33">
        <v>2.4555555555555557</v>
      </c>
      <c r="N62" s="33">
        <v>3.9083333333333332</v>
      </c>
      <c r="O62" s="33">
        <v>0.15024921301154251</v>
      </c>
      <c r="P62" s="33">
        <v>12.222222222222221</v>
      </c>
      <c r="Q62" s="33">
        <v>0</v>
      </c>
      <c r="R62" s="33">
        <v>0.28856243441762852</v>
      </c>
      <c r="S62" s="33">
        <v>2.0785555555555559</v>
      </c>
      <c r="T62" s="33">
        <v>0.52033333333333331</v>
      </c>
      <c r="U62" s="33">
        <v>0</v>
      </c>
      <c r="V62" s="33">
        <v>6.1358866736621206E-2</v>
      </c>
      <c r="W62" s="33">
        <v>1.8661111111111113</v>
      </c>
      <c r="X62" s="33">
        <v>3.414333333333333</v>
      </c>
      <c r="Y62" s="33">
        <v>0</v>
      </c>
      <c r="Z62" s="33">
        <v>0.1246694648478489</v>
      </c>
      <c r="AA62" s="33">
        <v>6.6666666666666666E-2</v>
      </c>
      <c r="AB62" s="33">
        <v>0</v>
      </c>
      <c r="AC62" s="33">
        <v>0</v>
      </c>
      <c r="AD62" s="33">
        <v>0</v>
      </c>
      <c r="AE62" s="33">
        <v>0</v>
      </c>
      <c r="AF62" s="33">
        <v>0</v>
      </c>
      <c r="AG62" s="33">
        <v>0</v>
      </c>
      <c r="AH62" t="s">
        <v>188</v>
      </c>
      <c r="AI62" s="34">
        <v>8</v>
      </c>
    </row>
    <row r="63" spans="1:35" x14ac:dyDescent="0.25">
      <c r="A63" t="s">
        <v>852</v>
      </c>
      <c r="B63" t="s">
        <v>521</v>
      </c>
      <c r="C63" t="s">
        <v>676</v>
      </c>
      <c r="D63" t="s">
        <v>801</v>
      </c>
      <c r="E63" s="33">
        <v>71.233333333333334</v>
      </c>
      <c r="F63" s="33">
        <v>4.2666666666666666</v>
      </c>
      <c r="G63" s="33">
        <v>0.14444444444444443</v>
      </c>
      <c r="H63" s="33">
        <v>0.27777777777777779</v>
      </c>
      <c r="I63" s="33">
        <v>5.1555555555555559</v>
      </c>
      <c r="J63" s="33">
        <v>0</v>
      </c>
      <c r="K63" s="33">
        <v>0</v>
      </c>
      <c r="L63" s="33">
        <v>9.850444444444447</v>
      </c>
      <c r="M63" s="33">
        <v>9.4527777777777775</v>
      </c>
      <c r="N63" s="33">
        <v>0</v>
      </c>
      <c r="O63" s="33">
        <v>0.13270160661363281</v>
      </c>
      <c r="P63" s="33">
        <v>5.4222222222222225</v>
      </c>
      <c r="Q63" s="33">
        <v>9.7416666666666671</v>
      </c>
      <c r="R63" s="33">
        <v>0.21287630634846358</v>
      </c>
      <c r="S63" s="33">
        <v>11.337999999999997</v>
      </c>
      <c r="T63" s="33">
        <v>4.3555555555555556E-2</v>
      </c>
      <c r="U63" s="33">
        <v>0</v>
      </c>
      <c r="V63" s="33">
        <v>0.15977850569333951</v>
      </c>
      <c r="W63" s="33">
        <v>4.7698888888888895</v>
      </c>
      <c r="X63" s="33">
        <v>1.0415555555555556</v>
      </c>
      <c r="Y63" s="33">
        <v>0</v>
      </c>
      <c r="Z63" s="33">
        <v>8.158321634690377E-2</v>
      </c>
      <c r="AA63" s="33">
        <v>0</v>
      </c>
      <c r="AB63" s="33">
        <v>0</v>
      </c>
      <c r="AC63" s="33">
        <v>0</v>
      </c>
      <c r="AD63" s="33">
        <v>0</v>
      </c>
      <c r="AE63" s="33">
        <v>0</v>
      </c>
      <c r="AF63" s="33">
        <v>0</v>
      </c>
      <c r="AG63" s="33">
        <v>0</v>
      </c>
      <c r="AH63" t="s">
        <v>259</v>
      </c>
      <c r="AI63" s="34">
        <v>8</v>
      </c>
    </row>
    <row r="64" spans="1:35" x14ac:dyDescent="0.25">
      <c r="A64" t="s">
        <v>852</v>
      </c>
      <c r="B64" t="s">
        <v>454</v>
      </c>
      <c r="C64" t="s">
        <v>665</v>
      </c>
      <c r="D64" t="s">
        <v>728</v>
      </c>
      <c r="E64" s="33">
        <v>29.011111111111113</v>
      </c>
      <c r="F64" s="33">
        <v>4.9222222222222225</v>
      </c>
      <c r="G64" s="33">
        <v>6.6666666666666666E-2</v>
      </c>
      <c r="H64" s="33">
        <v>0.13333333333333333</v>
      </c>
      <c r="I64" s="33">
        <v>0.1</v>
      </c>
      <c r="J64" s="33">
        <v>7.7777777777777779E-2</v>
      </c>
      <c r="K64" s="33">
        <v>6.6666666666666666E-2</v>
      </c>
      <c r="L64" s="33">
        <v>0.02</v>
      </c>
      <c r="M64" s="33">
        <v>3.888888888888889E-2</v>
      </c>
      <c r="N64" s="33">
        <v>1.7355555555555557</v>
      </c>
      <c r="O64" s="33">
        <v>6.1164304864036775E-2</v>
      </c>
      <c r="P64" s="33">
        <v>0</v>
      </c>
      <c r="Q64" s="33">
        <v>7.5811111111111105</v>
      </c>
      <c r="R64" s="33">
        <v>0.26131750287246264</v>
      </c>
      <c r="S64" s="33">
        <v>1.181111111111111</v>
      </c>
      <c r="T64" s="33">
        <v>0</v>
      </c>
      <c r="U64" s="33">
        <v>0</v>
      </c>
      <c r="V64" s="33">
        <v>4.0712370739180381E-2</v>
      </c>
      <c r="W64" s="33">
        <v>0.57555555555555549</v>
      </c>
      <c r="X64" s="33">
        <v>0.52888888888888907</v>
      </c>
      <c r="Y64" s="33">
        <v>0</v>
      </c>
      <c r="Z64" s="33">
        <v>3.8069705093833783E-2</v>
      </c>
      <c r="AA64" s="33">
        <v>0</v>
      </c>
      <c r="AB64" s="33">
        <v>0</v>
      </c>
      <c r="AC64" s="33">
        <v>0</v>
      </c>
      <c r="AD64" s="33">
        <v>5.0922222222222251</v>
      </c>
      <c r="AE64" s="33">
        <v>1.1111111111111112E-2</v>
      </c>
      <c r="AF64" s="33">
        <v>0</v>
      </c>
      <c r="AG64" s="33">
        <v>0.1</v>
      </c>
      <c r="AH64" t="s">
        <v>192</v>
      </c>
      <c r="AI64" s="34">
        <v>8</v>
      </c>
    </row>
    <row r="65" spans="1:35" x14ac:dyDescent="0.25">
      <c r="A65" t="s">
        <v>852</v>
      </c>
      <c r="B65" t="s">
        <v>473</v>
      </c>
      <c r="C65" t="s">
        <v>677</v>
      </c>
      <c r="D65" t="s">
        <v>729</v>
      </c>
      <c r="E65" s="33">
        <v>75.3</v>
      </c>
      <c r="F65" s="33">
        <v>5.6</v>
      </c>
      <c r="G65" s="33">
        <v>0.57777777777777772</v>
      </c>
      <c r="H65" s="33">
        <v>0.43333333333333335</v>
      </c>
      <c r="I65" s="33">
        <v>1.5111111111111111</v>
      </c>
      <c r="J65" s="33">
        <v>0</v>
      </c>
      <c r="K65" s="33">
        <v>0</v>
      </c>
      <c r="L65" s="33">
        <v>0.43888888888888888</v>
      </c>
      <c r="M65" s="33">
        <v>4.4694444444444441</v>
      </c>
      <c r="N65" s="33">
        <v>0</v>
      </c>
      <c r="O65" s="33">
        <v>5.9355171904972699E-2</v>
      </c>
      <c r="P65" s="33">
        <v>4.8888888888888893</v>
      </c>
      <c r="Q65" s="33">
        <v>28.666666666666668</v>
      </c>
      <c r="R65" s="33">
        <v>0.44562490777630226</v>
      </c>
      <c r="S65" s="33">
        <v>1.6916666666666667</v>
      </c>
      <c r="T65" s="33">
        <v>0</v>
      </c>
      <c r="U65" s="33">
        <v>0</v>
      </c>
      <c r="V65" s="33">
        <v>2.2465692784417884E-2</v>
      </c>
      <c r="W65" s="33">
        <v>0.59722222222222221</v>
      </c>
      <c r="X65" s="33">
        <v>0.94722222222222219</v>
      </c>
      <c r="Y65" s="33">
        <v>0</v>
      </c>
      <c r="Z65" s="33">
        <v>2.0510550391028476E-2</v>
      </c>
      <c r="AA65" s="33">
        <v>0</v>
      </c>
      <c r="AB65" s="33">
        <v>0</v>
      </c>
      <c r="AC65" s="33">
        <v>0</v>
      </c>
      <c r="AD65" s="33">
        <v>0</v>
      </c>
      <c r="AE65" s="33">
        <v>0</v>
      </c>
      <c r="AF65" s="33">
        <v>0</v>
      </c>
      <c r="AG65" s="33">
        <v>0</v>
      </c>
      <c r="AH65" t="s">
        <v>211</v>
      </c>
      <c r="AI65" s="34">
        <v>8</v>
      </c>
    </row>
    <row r="66" spans="1:35" x14ac:dyDescent="0.25">
      <c r="A66" t="s">
        <v>852</v>
      </c>
      <c r="B66" t="s">
        <v>508</v>
      </c>
      <c r="C66" t="s">
        <v>701</v>
      </c>
      <c r="D66" t="s">
        <v>815</v>
      </c>
      <c r="E66" s="33">
        <v>30.1</v>
      </c>
      <c r="F66" s="33">
        <v>5.6888888888888891</v>
      </c>
      <c r="G66" s="33">
        <v>0.14444444444444443</v>
      </c>
      <c r="H66" s="33">
        <v>0.17777777777777778</v>
      </c>
      <c r="I66" s="33">
        <v>0.24444444444444444</v>
      </c>
      <c r="J66" s="33">
        <v>0</v>
      </c>
      <c r="K66" s="33">
        <v>0</v>
      </c>
      <c r="L66" s="33">
        <v>1.3283333333333334</v>
      </c>
      <c r="M66" s="33">
        <v>0</v>
      </c>
      <c r="N66" s="33">
        <v>5.0861111111111112</v>
      </c>
      <c r="O66" s="33">
        <v>0.16897379106681432</v>
      </c>
      <c r="P66" s="33">
        <v>2.5277777777777777</v>
      </c>
      <c r="Q66" s="33">
        <v>3.8250000000000002</v>
      </c>
      <c r="R66" s="33">
        <v>0.21105574012550757</v>
      </c>
      <c r="S66" s="33">
        <v>2.6116666666666664</v>
      </c>
      <c r="T66" s="33">
        <v>4.7222222222222221E-2</v>
      </c>
      <c r="U66" s="33">
        <v>0</v>
      </c>
      <c r="V66" s="33">
        <v>8.8335179032853428E-2</v>
      </c>
      <c r="W66" s="33">
        <v>0.57522222222222219</v>
      </c>
      <c r="X66" s="33">
        <v>1.941444444444445</v>
      </c>
      <c r="Y66" s="33">
        <v>0</v>
      </c>
      <c r="Z66" s="33">
        <v>8.3610188261351068E-2</v>
      </c>
      <c r="AA66" s="33">
        <v>6.6666666666666666E-2</v>
      </c>
      <c r="AB66" s="33">
        <v>0</v>
      </c>
      <c r="AC66" s="33">
        <v>0</v>
      </c>
      <c r="AD66" s="33">
        <v>0</v>
      </c>
      <c r="AE66" s="33">
        <v>0</v>
      </c>
      <c r="AF66" s="33">
        <v>0</v>
      </c>
      <c r="AG66" s="33">
        <v>0</v>
      </c>
      <c r="AH66" t="s">
        <v>246</v>
      </c>
      <c r="AI66" s="34">
        <v>8</v>
      </c>
    </row>
    <row r="67" spans="1:35" x14ac:dyDescent="0.25">
      <c r="A67" t="s">
        <v>852</v>
      </c>
      <c r="B67" t="s">
        <v>471</v>
      </c>
      <c r="C67" t="s">
        <v>676</v>
      </c>
      <c r="D67" t="s">
        <v>801</v>
      </c>
      <c r="E67" s="33">
        <v>85.055555555555557</v>
      </c>
      <c r="F67" s="33">
        <v>4.177777777777778</v>
      </c>
      <c r="G67" s="33">
        <v>0.22222222222222221</v>
      </c>
      <c r="H67" s="33">
        <v>1.5375555555555556</v>
      </c>
      <c r="I67" s="33">
        <v>5.3888888888888893</v>
      </c>
      <c r="J67" s="33">
        <v>0</v>
      </c>
      <c r="K67" s="33">
        <v>0</v>
      </c>
      <c r="L67" s="33">
        <v>2.431777777777778</v>
      </c>
      <c r="M67" s="33">
        <v>5.6888888888888891</v>
      </c>
      <c r="N67" s="33">
        <v>5.2481111111111121</v>
      </c>
      <c r="O67" s="33">
        <v>0.12858654474199871</v>
      </c>
      <c r="P67" s="33">
        <v>2.2736666666666667</v>
      </c>
      <c r="Q67" s="33">
        <v>21.510444444444438</v>
      </c>
      <c r="R67" s="33">
        <v>0.27963030698889607</v>
      </c>
      <c r="S67" s="33">
        <v>3.6414444444444451</v>
      </c>
      <c r="T67" s="33">
        <v>1.5785555555555562</v>
      </c>
      <c r="U67" s="33">
        <v>0</v>
      </c>
      <c r="V67" s="33">
        <v>6.1371652514696291E-2</v>
      </c>
      <c r="W67" s="33">
        <v>2.9845555555555556</v>
      </c>
      <c r="X67" s="33">
        <v>3.6065555555555551</v>
      </c>
      <c r="Y67" s="33">
        <v>0</v>
      </c>
      <c r="Z67" s="33">
        <v>7.7491835401698239E-2</v>
      </c>
      <c r="AA67" s="33">
        <v>0</v>
      </c>
      <c r="AB67" s="33">
        <v>0</v>
      </c>
      <c r="AC67" s="33">
        <v>0</v>
      </c>
      <c r="AD67" s="33">
        <v>0</v>
      </c>
      <c r="AE67" s="33">
        <v>0</v>
      </c>
      <c r="AF67" s="33">
        <v>0</v>
      </c>
      <c r="AG67" s="33">
        <v>0</v>
      </c>
      <c r="AH67" t="s">
        <v>209</v>
      </c>
      <c r="AI67" s="34">
        <v>8</v>
      </c>
    </row>
    <row r="68" spans="1:35" x14ac:dyDescent="0.25">
      <c r="A68" t="s">
        <v>852</v>
      </c>
      <c r="B68" t="s">
        <v>463</v>
      </c>
      <c r="C68" t="s">
        <v>670</v>
      </c>
      <c r="D68" t="s">
        <v>798</v>
      </c>
      <c r="E68" s="33">
        <v>35.888888888888886</v>
      </c>
      <c r="F68" s="33">
        <v>4.9111111111111114</v>
      </c>
      <c r="G68" s="33">
        <v>7.7777777777777779E-2</v>
      </c>
      <c r="H68" s="33">
        <v>0</v>
      </c>
      <c r="I68" s="33">
        <v>0.17777777777777778</v>
      </c>
      <c r="J68" s="33">
        <v>0</v>
      </c>
      <c r="K68" s="33">
        <v>0.17777777777777778</v>
      </c>
      <c r="L68" s="33">
        <v>0</v>
      </c>
      <c r="M68" s="33">
        <v>0</v>
      </c>
      <c r="N68" s="33">
        <v>0</v>
      </c>
      <c r="O68" s="33">
        <v>0</v>
      </c>
      <c r="P68" s="33">
        <v>5.7412222222222242</v>
      </c>
      <c r="Q68" s="33">
        <v>0</v>
      </c>
      <c r="R68" s="33">
        <v>0.15997213622291029</v>
      </c>
      <c r="S68" s="33">
        <v>0.18611111111111112</v>
      </c>
      <c r="T68" s="33">
        <v>0</v>
      </c>
      <c r="U68" s="33">
        <v>0</v>
      </c>
      <c r="V68" s="33">
        <v>5.1857585139318887E-3</v>
      </c>
      <c r="W68" s="33">
        <v>5.5555555555555552E-2</v>
      </c>
      <c r="X68" s="33">
        <v>0</v>
      </c>
      <c r="Y68" s="33">
        <v>0</v>
      </c>
      <c r="Z68" s="33">
        <v>1.5479876160990713E-3</v>
      </c>
      <c r="AA68" s="33">
        <v>0</v>
      </c>
      <c r="AB68" s="33">
        <v>0</v>
      </c>
      <c r="AC68" s="33">
        <v>0</v>
      </c>
      <c r="AD68" s="33">
        <v>0</v>
      </c>
      <c r="AE68" s="33">
        <v>0</v>
      </c>
      <c r="AF68" s="33">
        <v>0</v>
      </c>
      <c r="AG68" s="33">
        <v>1.1111111111111112E-2</v>
      </c>
      <c r="AH68" t="s">
        <v>201</v>
      </c>
      <c r="AI68" s="34">
        <v>8</v>
      </c>
    </row>
    <row r="69" spans="1:35" x14ac:dyDescent="0.25">
      <c r="A69" t="s">
        <v>852</v>
      </c>
      <c r="B69" t="s">
        <v>475</v>
      </c>
      <c r="C69" t="s">
        <v>679</v>
      </c>
      <c r="D69" t="s">
        <v>792</v>
      </c>
      <c r="E69" s="33">
        <v>118.33333333333333</v>
      </c>
      <c r="F69" s="33">
        <v>5.6888888888888891</v>
      </c>
      <c r="G69" s="33">
        <v>0.13333333333333333</v>
      </c>
      <c r="H69" s="33">
        <v>1.948666666666667</v>
      </c>
      <c r="I69" s="33">
        <v>5.1222222222222218</v>
      </c>
      <c r="J69" s="33">
        <v>0</v>
      </c>
      <c r="K69" s="33">
        <v>0</v>
      </c>
      <c r="L69" s="33">
        <v>4.7652222222222225</v>
      </c>
      <c r="M69" s="33">
        <v>7.1872222222222222</v>
      </c>
      <c r="N69" s="33">
        <v>0.95611111111111113</v>
      </c>
      <c r="O69" s="33">
        <v>6.8816901408450704E-2</v>
      </c>
      <c r="P69" s="33">
        <v>5.469999999999998</v>
      </c>
      <c r="Q69" s="33">
        <v>18.446555555555562</v>
      </c>
      <c r="R69" s="33">
        <v>0.20211173708920194</v>
      </c>
      <c r="S69" s="33">
        <v>5.3029999999999999</v>
      </c>
      <c r="T69" s="33">
        <v>2.4087777777777784</v>
      </c>
      <c r="U69" s="33">
        <v>0</v>
      </c>
      <c r="V69" s="33">
        <v>6.5169953051643192E-2</v>
      </c>
      <c r="W69" s="33">
        <v>4.8912222222222228</v>
      </c>
      <c r="X69" s="33">
        <v>5.1525555555555558</v>
      </c>
      <c r="Y69" s="33">
        <v>0</v>
      </c>
      <c r="Z69" s="33">
        <v>8.4876995305164335E-2</v>
      </c>
      <c r="AA69" s="33">
        <v>0</v>
      </c>
      <c r="AB69" s="33">
        <v>0</v>
      </c>
      <c r="AC69" s="33">
        <v>0</v>
      </c>
      <c r="AD69" s="33">
        <v>0</v>
      </c>
      <c r="AE69" s="33">
        <v>0</v>
      </c>
      <c r="AF69" s="33">
        <v>0</v>
      </c>
      <c r="AG69" s="33">
        <v>0</v>
      </c>
      <c r="AH69" t="s">
        <v>213</v>
      </c>
      <c r="AI69" s="34">
        <v>8</v>
      </c>
    </row>
    <row r="70" spans="1:35" x14ac:dyDescent="0.25">
      <c r="A70" t="s">
        <v>852</v>
      </c>
      <c r="B70" t="s">
        <v>447</v>
      </c>
      <c r="C70" t="s">
        <v>659</v>
      </c>
      <c r="D70" t="s">
        <v>731</v>
      </c>
      <c r="E70" s="33">
        <v>65.055555555555557</v>
      </c>
      <c r="F70" s="33">
        <v>10.133333333333333</v>
      </c>
      <c r="G70" s="33">
        <v>0.4</v>
      </c>
      <c r="H70" s="33">
        <v>0.17777777777777778</v>
      </c>
      <c r="I70" s="33">
        <v>1.8555555555555556</v>
      </c>
      <c r="J70" s="33">
        <v>0</v>
      </c>
      <c r="K70" s="33">
        <v>0</v>
      </c>
      <c r="L70" s="33">
        <v>5.1258888888888912</v>
      </c>
      <c r="M70" s="33">
        <v>6.0444444444444443</v>
      </c>
      <c r="N70" s="33">
        <v>6.0444444444444443</v>
      </c>
      <c r="O70" s="33">
        <v>0.18582408198121264</v>
      </c>
      <c r="P70" s="33">
        <v>0</v>
      </c>
      <c r="Q70" s="33">
        <v>12.577888888888886</v>
      </c>
      <c r="R70" s="33">
        <v>0.19334073441502983</v>
      </c>
      <c r="S70" s="33">
        <v>10.410888888888888</v>
      </c>
      <c r="T70" s="33">
        <v>15.117222222222221</v>
      </c>
      <c r="U70" s="33">
        <v>0</v>
      </c>
      <c r="V70" s="33">
        <v>0.39240478223740388</v>
      </c>
      <c r="W70" s="33">
        <v>15.418888888888887</v>
      </c>
      <c r="X70" s="33">
        <v>9.0812222222222196</v>
      </c>
      <c r="Y70" s="33">
        <v>3.7666666666666666</v>
      </c>
      <c r="Z70" s="33">
        <v>0.43450213492741235</v>
      </c>
      <c r="AA70" s="33">
        <v>0</v>
      </c>
      <c r="AB70" s="33">
        <v>0</v>
      </c>
      <c r="AC70" s="33">
        <v>0</v>
      </c>
      <c r="AD70" s="33">
        <v>0</v>
      </c>
      <c r="AE70" s="33">
        <v>0</v>
      </c>
      <c r="AF70" s="33">
        <v>0</v>
      </c>
      <c r="AG70" s="33">
        <v>0</v>
      </c>
      <c r="AH70" t="s">
        <v>185</v>
      </c>
      <c r="AI70" s="34">
        <v>8</v>
      </c>
    </row>
    <row r="71" spans="1:35" x14ac:dyDescent="0.25">
      <c r="A71" t="s">
        <v>852</v>
      </c>
      <c r="B71" t="s">
        <v>451</v>
      </c>
      <c r="C71" t="s">
        <v>663</v>
      </c>
      <c r="D71" t="s">
        <v>791</v>
      </c>
      <c r="E71" s="33">
        <v>27.9</v>
      </c>
      <c r="F71" s="33">
        <v>1.7333333333333334</v>
      </c>
      <c r="G71" s="33">
        <v>0</v>
      </c>
      <c r="H71" s="33">
        <v>0</v>
      </c>
      <c r="I71" s="33">
        <v>0</v>
      </c>
      <c r="J71" s="33">
        <v>0</v>
      </c>
      <c r="K71" s="33">
        <v>0</v>
      </c>
      <c r="L71" s="33">
        <v>0</v>
      </c>
      <c r="M71" s="33">
        <v>4.427777777777778</v>
      </c>
      <c r="N71" s="33">
        <v>0</v>
      </c>
      <c r="O71" s="33">
        <v>0.15870171246515336</v>
      </c>
      <c r="P71" s="33">
        <v>0</v>
      </c>
      <c r="Q71" s="33">
        <v>7.9694444444444441</v>
      </c>
      <c r="R71" s="33">
        <v>0.2856431700517722</v>
      </c>
      <c r="S71" s="33">
        <v>0</v>
      </c>
      <c r="T71" s="33">
        <v>0</v>
      </c>
      <c r="U71" s="33">
        <v>0</v>
      </c>
      <c r="V71" s="33">
        <v>0</v>
      </c>
      <c r="W71" s="33">
        <v>0</v>
      </c>
      <c r="X71" s="33">
        <v>0.34444444444444444</v>
      </c>
      <c r="Y71" s="33">
        <v>5.5777777777777775</v>
      </c>
      <c r="Z71" s="33">
        <v>0.21226602947033055</v>
      </c>
      <c r="AA71" s="33">
        <v>0</v>
      </c>
      <c r="AB71" s="33">
        <v>0</v>
      </c>
      <c r="AC71" s="33">
        <v>0</v>
      </c>
      <c r="AD71" s="33">
        <v>0</v>
      </c>
      <c r="AE71" s="33">
        <v>0</v>
      </c>
      <c r="AF71" s="33">
        <v>0</v>
      </c>
      <c r="AG71" s="33">
        <v>0</v>
      </c>
      <c r="AH71" t="s">
        <v>189</v>
      </c>
      <c r="AI71" s="34">
        <v>8</v>
      </c>
    </row>
    <row r="72" spans="1:35" x14ac:dyDescent="0.25">
      <c r="A72" t="s">
        <v>852</v>
      </c>
      <c r="B72" t="s">
        <v>478</v>
      </c>
      <c r="C72" t="s">
        <v>682</v>
      </c>
      <c r="D72" t="s">
        <v>805</v>
      </c>
      <c r="E72" s="33">
        <v>21.344444444444445</v>
      </c>
      <c r="F72" s="33">
        <v>0</v>
      </c>
      <c r="G72" s="33">
        <v>0</v>
      </c>
      <c r="H72" s="33">
        <v>0</v>
      </c>
      <c r="I72" s="33">
        <v>0</v>
      </c>
      <c r="J72" s="33">
        <v>0</v>
      </c>
      <c r="K72" s="33">
        <v>0</v>
      </c>
      <c r="L72" s="33">
        <v>0</v>
      </c>
      <c r="M72" s="33">
        <v>1.6770000000000005</v>
      </c>
      <c r="N72" s="33">
        <v>0</v>
      </c>
      <c r="O72" s="33">
        <v>7.8568453930244683E-2</v>
      </c>
      <c r="P72" s="33">
        <v>3.448555555555556</v>
      </c>
      <c r="Q72" s="33">
        <v>3.2941111111111114</v>
      </c>
      <c r="R72" s="33">
        <v>0.31589796980739199</v>
      </c>
      <c r="S72" s="33">
        <v>0</v>
      </c>
      <c r="T72" s="33">
        <v>0</v>
      </c>
      <c r="U72" s="33">
        <v>0</v>
      </c>
      <c r="V72" s="33">
        <v>0</v>
      </c>
      <c r="W72" s="33">
        <v>0.4</v>
      </c>
      <c r="X72" s="33">
        <v>0</v>
      </c>
      <c r="Y72" s="33">
        <v>0</v>
      </c>
      <c r="Z72" s="33">
        <v>1.8740239458615304E-2</v>
      </c>
      <c r="AA72" s="33">
        <v>0</v>
      </c>
      <c r="AB72" s="33">
        <v>0</v>
      </c>
      <c r="AC72" s="33">
        <v>0</v>
      </c>
      <c r="AD72" s="33">
        <v>0</v>
      </c>
      <c r="AE72" s="33">
        <v>0</v>
      </c>
      <c r="AF72" s="33">
        <v>0</v>
      </c>
      <c r="AG72" s="33">
        <v>0</v>
      </c>
      <c r="AH72" t="s">
        <v>216</v>
      </c>
      <c r="AI72" s="34">
        <v>8</v>
      </c>
    </row>
    <row r="73" spans="1:35" x14ac:dyDescent="0.25">
      <c r="A73" t="s">
        <v>852</v>
      </c>
      <c r="B73" t="s">
        <v>482</v>
      </c>
      <c r="C73" t="s">
        <v>660</v>
      </c>
      <c r="D73" t="s">
        <v>790</v>
      </c>
      <c r="E73" s="33">
        <v>130.33333333333334</v>
      </c>
      <c r="F73" s="33">
        <v>5.0666666666666664</v>
      </c>
      <c r="G73" s="33">
        <v>0</v>
      </c>
      <c r="H73" s="33">
        <v>0</v>
      </c>
      <c r="I73" s="33">
        <v>0.4</v>
      </c>
      <c r="J73" s="33">
        <v>0</v>
      </c>
      <c r="K73" s="33">
        <v>0</v>
      </c>
      <c r="L73" s="33">
        <v>0</v>
      </c>
      <c r="M73" s="33">
        <v>14.785555555555556</v>
      </c>
      <c r="N73" s="33">
        <v>0</v>
      </c>
      <c r="O73" s="33">
        <v>0.11344416027280477</v>
      </c>
      <c r="P73" s="33">
        <v>0</v>
      </c>
      <c r="Q73" s="33">
        <v>21.149999999999995</v>
      </c>
      <c r="R73" s="33">
        <v>0.16227621483375954</v>
      </c>
      <c r="S73" s="33">
        <v>16.878888888888891</v>
      </c>
      <c r="T73" s="33">
        <v>0</v>
      </c>
      <c r="U73" s="33">
        <v>0</v>
      </c>
      <c r="V73" s="33">
        <v>0.12950554134697359</v>
      </c>
      <c r="W73" s="33">
        <v>25.841111111111118</v>
      </c>
      <c r="X73" s="33">
        <v>0</v>
      </c>
      <c r="Y73" s="33">
        <v>0</v>
      </c>
      <c r="Z73" s="33">
        <v>0.19826939471440755</v>
      </c>
      <c r="AA73" s="33">
        <v>0</v>
      </c>
      <c r="AB73" s="33">
        <v>0</v>
      </c>
      <c r="AC73" s="33">
        <v>0</v>
      </c>
      <c r="AD73" s="33">
        <v>142.31277777777777</v>
      </c>
      <c r="AE73" s="33">
        <v>0</v>
      </c>
      <c r="AF73" s="33">
        <v>0</v>
      </c>
      <c r="AG73" s="33">
        <v>0</v>
      </c>
      <c r="AH73" t="s">
        <v>220</v>
      </c>
      <c r="AI73" s="34">
        <v>8</v>
      </c>
    </row>
    <row r="74" spans="1:35" x14ac:dyDescent="0.25">
      <c r="A74" t="s">
        <v>852</v>
      </c>
      <c r="B74" t="s">
        <v>477</v>
      </c>
      <c r="C74" t="s">
        <v>681</v>
      </c>
      <c r="D74" t="s">
        <v>804</v>
      </c>
      <c r="E74" s="33">
        <v>181.17777777777778</v>
      </c>
      <c r="F74" s="33">
        <v>0</v>
      </c>
      <c r="G74" s="33">
        <v>1.3111111111111111</v>
      </c>
      <c r="H74" s="33">
        <v>0.83333333333333337</v>
      </c>
      <c r="I74" s="33">
        <v>15.955555555555556</v>
      </c>
      <c r="J74" s="33">
        <v>0</v>
      </c>
      <c r="K74" s="33">
        <v>8.8222222222222229</v>
      </c>
      <c r="L74" s="33">
        <v>0</v>
      </c>
      <c r="M74" s="33">
        <v>29.68544444444445</v>
      </c>
      <c r="N74" s="33">
        <v>0</v>
      </c>
      <c r="O74" s="33">
        <v>0.16384705016558326</v>
      </c>
      <c r="P74" s="33">
        <v>3.813333333333333</v>
      </c>
      <c r="Q74" s="33">
        <v>1.6632222222222226</v>
      </c>
      <c r="R74" s="33">
        <v>3.0227523610940759E-2</v>
      </c>
      <c r="S74" s="33">
        <v>0</v>
      </c>
      <c r="T74" s="33">
        <v>0</v>
      </c>
      <c r="U74" s="33">
        <v>0</v>
      </c>
      <c r="V74" s="33">
        <v>0</v>
      </c>
      <c r="W74" s="33">
        <v>0</v>
      </c>
      <c r="X74" s="33">
        <v>0</v>
      </c>
      <c r="Y74" s="33">
        <v>0</v>
      </c>
      <c r="Z74" s="33">
        <v>0</v>
      </c>
      <c r="AA74" s="33">
        <v>0</v>
      </c>
      <c r="AB74" s="33">
        <v>5.333333333333333</v>
      </c>
      <c r="AC74" s="33">
        <v>0</v>
      </c>
      <c r="AD74" s="33">
        <v>0</v>
      </c>
      <c r="AE74" s="33">
        <v>0</v>
      </c>
      <c r="AF74" s="33">
        <v>0</v>
      </c>
      <c r="AG74" s="33">
        <v>0</v>
      </c>
      <c r="AH74" t="s">
        <v>215</v>
      </c>
      <c r="AI74" s="34">
        <v>8</v>
      </c>
    </row>
    <row r="75" spans="1:35" x14ac:dyDescent="0.25">
      <c r="A75" t="s">
        <v>852</v>
      </c>
      <c r="B75" t="s">
        <v>492</v>
      </c>
      <c r="C75" t="s">
        <v>689</v>
      </c>
      <c r="D75" t="s">
        <v>800</v>
      </c>
      <c r="E75" s="33">
        <v>35.9</v>
      </c>
      <c r="F75" s="33">
        <v>5.7777777777777777</v>
      </c>
      <c r="G75" s="33">
        <v>0</v>
      </c>
      <c r="H75" s="33">
        <v>0</v>
      </c>
      <c r="I75" s="33">
        <v>1.288888888888889</v>
      </c>
      <c r="J75" s="33">
        <v>0</v>
      </c>
      <c r="K75" s="33">
        <v>0</v>
      </c>
      <c r="L75" s="33">
        <v>0</v>
      </c>
      <c r="M75" s="33">
        <v>0</v>
      </c>
      <c r="N75" s="33">
        <v>4.375</v>
      </c>
      <c r="O75" s="33">
        <v>0.12186629526462396</v>
      </c>
      <c r="P75" s="33">
        <v>6.05</v>
      </c>
      <c r="Q75" s="33">
        <v>9.1543333333333337</v>
      </c>
      <c r="R75" s="33">
        <v>0.42351903435468902</v>
      </c>
      <c r="S75" s="33">
        <v>0</v>
      </c>
      <c r="T75" s="33">
        <v>0</v>
      </c>
      <c r="U75" s="33">
        <v>0</v>
      </c>
      <c r="V75" s="33">
        <v>0</v>
      </c>
      <c r="W75" s="33">
        <v>2.1362222222222225</v>
      </c>
      <c r="X75" s="33">
        <v>0</v>
      </c>
      <c r="Y75" s="33">
        <v>4.7333333333333334</v>
      </c>
      <c r="Z75" s="33">
        <v>0.19135252243887341</v>
      </c>
      <c r="AA75" s="33">
        <v>0</v>
      </c>
      <c r="AB75" s="33">
        <v>0</v>
      </c>
      <c r="AC75" s="33">
        <v>0</v>
      </c>
      <c r="AD75" s="33">
        <v>0</v>
      </c>
      <c r="AE75" s="33">
        <v>0</v>
      </c>
      <c r="AF75" s="33">
        <v>0</v>
      </c>
      <c r="AG75" s="33">
        <v>0</v>
      </c>
      <c r="AH75" t="s">
        <v>230</v>
      </c>
      <c r="AI75" s="34">
        <v>8</v>
      </c>
    </row>
    <row r="76" spans="1:35" x14ac:dyDescent="0.25">
      <c r="A76" t="s">
        <v>852</v>
      </c>
      <c r="B76" t="s">
        <v>458</v>
      </c>
      <c r="C76" t="s">
        <v>667</v>
      </c>
      <c r="D76" t="s">
        <v>719</v>
      </c>
      <c r="E76" s="33">
        <v>37.677777777777777</v>
      </c>
      <c r="F76" s="33">
        <v>4.4444444444444446</v>
      </c>
      <c r="G76" s="33">
        <v>0.13333333333333333</v>
      </c>
      <c r="H76" s="33">
        <v>0.26666666666666666</v>
      </c>
      <c r="I76" s="33">
        <v>0.25555555555555554</v>
      </c>
      <c r="J76" s="33">
        <v>0</v>
      </c>
      <c r="K76" s="33">
        <v>0</v>
      </c>
      <c r="L76" s="33">
        <v>6.9444444444444448E-2</v>
      </c>
      <c r="M76" s="33">
        <v>0</v>
      </c>
      <c r="N76" s="33">
        <v>4.8595555555555547</v>
      </c>
      <c r="O76" s="33">
        <v>0.12897670303745207</v>
      </c>
      <c r="P76" s="33">
        <v>0</v>
      </c>
      <c r="Q76" s="33">
        <v>10.056888888888889</v>
      </c>
      <c r="R76" s="33">
        <v>0.26691831318195225</v>
      </c>
      <c r="S76" s="33">
        <v>0.30555555555555558</v>
      </c>
      <c r="T76" s="33">
        <v>3.2920000000000016</v>
      </c>
      <c r="U76" s="33">
        <v>0</v>
      </c>
      <c r="V76" s="33">
        <v>9.5482158655263966E-2</v>
      </c>
      <c r="W76" s="33">
        <v>0.61944444444444446</v>
      </c>
      <c r="X76" s="33">
        <v>0</v>
      </c>
      <c r="Y76" s="33">
        <v>0</v>
      </c>
      <c r="Z76" s="33">
        <v>1.6440578000589796E-2</v>
      </c>
      <c r="AA76" s="33">
        <v>0</v>
      </c>
      <c r="AB76" s="33">
        <v>0</v>
      </c>
      <c r="AC76" s="33">
        <v>0</v>
      </c>
      <c r="AD76" s="33">
        <v>0</v>
      </c>
      <c r="AE76" s="33">
        <v>0</v>
      </c>
      <c r="AF76" s="33">
        <v>0</v>
      </c>
      <c r="AG76" s="33">
        <v>0</v>
      </c>
      <c r="AH76" t="s">
        <v>196</v>
      </c>
      <c r="AI76" s="34">
        <v>8</v>
      </c>
    </row>
    <row r="77" spans="1:35" x14ac:dyDescent="0.25">
      <c r="A77" t="s">
        <v>852</v>
      </c>
      <c r="B77" t="s">
        <v>476</v>
      </c>
      <c r="C77" t="s">
        <v>680</v>
      </c>
      <c r="D77" t="s">
        <v>803</v>
      </c>
      <c r="E77" s="33">
        <v>46.322222222222223</v>
      </c>
      <c r="F77" s="33">
        <v>11.255555555555556</v>
      </c>
      <c r="G77" s="33">
        <v>4.4444444444444446E-2</v>
      </c>
      <c r="H77" s="33">
        <v>0.16111111111111112</v>
      </c>
      <c r="I77" s="33">
        <v>0.35555555555555557</v>
      </c>
      <c r="J77" s="33">
        <v>0</v>
      </c>
      <c r="K77" s="33">
        <v>0.27777777777777779</v>
      </c>
      <c r="L77" s="33">
        <v>0</v>
      </c>
      <c r="M77" s="33">
        <v>1.8677777777777778</v>
      </c>
      <c r="N77" s="33">
        <v>1.2788888888888887</v>
      </c>
      <c r="O77" s="33">
        <v>6.7929959222835207E-2</v>
      </c>
      <c r="P77" s="33">
        <v>4.4377777777777778</v>
      </c>
      <c r="Q77" s="33">
        <v>8.9599999999999991</v>
      </c>
      <c r="R77" s="33">
        <v>0.28923003118253776</v>
      </c>
      <c r="S77" s="33">
        <v>2.2388888888888885</v>
      </c>
      <c r="T77" s="33">
        <v>0</v>
      </c>
      <c r="U77" s="33">
        <v>0</v>
      </c>
      <c r="V77" s="33">
        <v>4.8332933557207955E-2</v>
      </c>
      <c r="W77" s="33">
        <v>1.6194444444444445</v>
      </c>
      <c r="X77" s="33">
        <v>0</v>
      </c>
      <c r="Y77" s="33">
        <v>0</v>
      </c>
      <c r="Z77" s="33">
        <v>3.4960422163588391E-2</v>
      </c>
      <c r="AA77" s="33">
        <v>0</v>
      </c>
      <c r="AB77" s="33">
        <v>0</v>
      </c>
      <c r="AC77" s="33">
        <v>0</v>
      </c>
      <c r="AD77" s="33">
        <v>0</v>
      </c>
      <c r="AE77" s="33">
        <v>0</v>
      </c>
      <c r="AF77" s="33">
        <v>0</v>
      </c>
      <c r="AG77" s="33">
        <v>0</v>
      </c>
      <c r="AH77" t="s">
        <v>214</v>
      </c>
      <c r="AI77" s="34">
        <v>8</v>
      </c>
    </row>
    <row r="78" spans="1:35" x14ac:dyDescent="0.25">
      <c r="A78" t="s">
        <v>852</v>
      </c>
      <c r="B78" t="s">
        <v>512</v>
      </c>
      <c r="C78" t="s">
        <v>681</v>
      </c>
      <c r="D78" t="s">
        <v>804</v>
      </c>
      <c r="E78" s="33">
        <v>129.84444444444443</v>
      </c>
      <c r="F78" s="33">
        <v>0</v>
      </c>
      <c r="G78" s="33">
        <v>0</v>
      </c>
      <c r="H78" s="33">
        <v>0.43888888888888888</v>
      </c>
      <c r="I78" s="33">
        <v>5.4333333333333336</v>
      </c>
      <c r="J78" s="33">
        <v>0</v>
      </c>
      <c r="K78" s="33">
        <v>0</v>
      </c>
      <c r="L78" s="33">
        <v>0</v>
      </c>
      <c r="M78" s="33">
        <v>16.367777777777778</v>
      </c>
      <c r="N78" s="33">
        <v>0</v>
      </c>
      <c r="O78" s="33">
        <v>0.12605682012664729</v>
      </c>
      <c r="P78" s="33">
        <v>3.0565555555555557</v>
      </c>
      <c r="Q78" s="33">
        <v>1.6666666666666666E-2</v>
      </c>
      <c r="R78" s="33">
        <v>2.3668492212904332E-2</v>
      </c>
      <c r="S78" s="33">
        <v>0</v>
      </c>
      <c r="T78" s="33">
        <v>0</v>
      </c>
      <c r="U78" s="33">
        <v>0</v>
      </c>
      <c r="V78" s="33">
        <v>0</v>
      </c>
      <c r="W78" s="33">
        <v>0</v>
      </c>
      <c r="X78" s="33">
        <v>0</v>
      </c>
      <c r="Y78" s="33">
        <v>0</v>
      </c>
      <c r="Z78" s="33">
        <v>0</v>
      </c>
      <c r="AA78" s="33">
        <v>0</v>
      </c>
      <c r="AB78" s="33">
        <v>4.666666666666667</v>
      </c>
      <c r="AC78" s="33">
        <v>0</v>
      </c>
      <c r="AD78" s="33">
        <v>0</v>
      </c>
      <c r="AE78" s="33">
        <v>0</v>
      </c>
      <c r="AF78" s="33">
        <v>0</v>
      </c>
      <c r="AG78" s="33">
        <v>0</v>
      </c>
      <c r="AH78" t="s">
        <v>250</v>
      </c>
      <c r="AI78" s="34">
        <v>8</v>
      </c>
    </row>
  </sheetData>
  <pageMargins left="0.7" right="0.7" top="0.75" bottom="0.75" header="0.3" footer="0.3"/>
  <pageSetup orientation="portrait" horizontalDpi="1200" verticalDpi="1200" r:id="rId1"/>
  <ignoredErrors>
    <ignoredError sqref="AH2:AH7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1020</v>
      </c>
      <c r="C2" s="1" t="s">
        <v>1021</v>
      </c>
      <c r="D2" s="1" t="s">
        <v>1022</v>
      </c>
      <c r="E2" s="2"/>
      <c r="F2" s="3" t="s">
        <v>869</v>
      </c>
      <c r="G2" s="3" t="s">
        <v>870</v>
      </c>
      <c r="H2" s="3" t="s">
        <v>871</v>
      </c>
      <c r="I2" s="3" t="s">
        <v>872</v>
      </c>
      <c r="J2" s="4" t="s">
        <v>873</v>
      </c>
      <c r="K2" s="3" t="s">
        <v>874</v>
      </c>
      <c r="L2" s="4" t="s">
        <v>945</v>
      </c>
      <c r="M2" s="3" t="s">
        <v>944</v>
      </c>
      <c r="N2" s="3"/>
      <c r="O2" s="3" t="s">
        <v>875</v>
      </c>
      <c r="P2" s="3" t="s">
        <v>870</v>
      </c>
      <c r="Q2" s="3" t="s">
        <v>871</v>
      </c>
      <c r="R2" s="3" t="s">
        <v>872</v>
      </c>
      <c r="S2" s="4" t="s">
        <v>873</v>
      </c>
      <c r="T2" s="3" t="s">
        <v>874</v>
      </c>
      <c r="U2" s="4" t="s">
        <v>945</v>
      </c>
      <c r="V2" s="3" t="s">
        <v>944</v>
      </c>
      <c r="X2" s="5" t="s">
        <v>876</v>
      </c>
      <c r="Y2" s="5" t="s">
        <v>1023</v>
      </c>
      <c r="Z2" s="6" t="s">
        <v>877</v>
      </c>
      <c r="AA2" s="6" t="s">
        <v>878</v>
      </c>
    </row>
    <row r="3" spans="2:33" ht="15" customHeight="1" x14ac:dyDescent="0.25">
      <c r="B3" s="7" t="s">
        <v>879</v>
      </c>
      <c r="C3" s="49">
        <f>AVERAGE(Nurse[MDS Census])</f>
        <v>52.772519083969421</v>
      </c>
      <c r="D3" s="8">
        <v>77.140845685707092</v>
      </c>
      <c r="E3" s="8"/>
      <c r="F3" s="5">
        <v>1</v>
      </c>
      <c r="G3" s="9">
        <v>69115.888888888876</v>
      </c>
      <c r="H3" s="10">
        <v>3.6672718204368535</v>
      </c>
      <c r="I3" s="9">
        <v>5</v>
      </c>
      <c r="J3" s="11">
        <v>0.69112838501518359</v>
      </c>
      <c r="K3" s="9">
        <v>3</v>
      </c>
      <c r="L3" s="30">
        <v>9.5793251673751564E-2</v>
      </c>
      <c r="M3" s="9">
        <v>6</v>
      </c>
      <c r="O3" t="s">
        <v>819</v>
      </c>
      <c r="P3" s="9">
        <v>633.73333333333335</v>
      </c>
      <c r="Q3" s="10">
        <v>6.0408624377586086</v>
      </c>
      <c r="R3" s="12">
        <v>1</v>
      </c>
      <c r="S3" s="11">
        <v>1.8757404095658883</v>
      </c>
      <c r="T3" s="12">
        <v>1</v>
      </c>
      <c r="U3" s="30">
        <v>9.682463009433584E-2</v>
      </c>
      <c r="V3" s="12">
        <v>24</v>
      </c>
      <c r="X3" s="13" t="s">
        <v>880</v>
      </c>
      <c r="Y3" s="9">
        <f>SUM(Nurse[Total Nurse Staff Hours])</f>
        <v>56601.116444444429</v>
      </c>
      <c r="Z3" s="14" t="s">
        <v>881</v>
      </c>
      <c r="AA3" s="10">
        <f>Category[[#This Row],[State Total]]/D9</f>
        <v>4.9738158075137456E-2</v>
      </c>
    </row>
    <row r="4" spans="2:33" ht="15" customHeight="1" x14ac:dyDescent="0.25">
      <c r="B4" s="15" t="s">
        <v>871</v>
      </c>
      <c r="C4" s="16">
        <f>SUM(Nurse[Total Nurse Staff Hours])/SUM(Nurse[MDS Census])</f>
        <v>4.0936987534314406</v>
      </c>
      <c r="D4" s="16">
        <v>3.6162767648550016</v>
      </c>
      <c r="E4" s="8"/>
      <c r="F4" s="5">
        <v>2</v>
      </c>
      <c r="G4" s="9">
        <v>129923.92222222219</v>
      </c>
      <c r="H4" s="10">
        <v>3.478915026597186</v>
      </c>
      <c r="I4" s="9">
        <v>7</v>
      </c>
      <c r="J4" s="11">
        <v>0.63723178256540391</v>
      </c>
      <c r="K4" s="9">
        <v>6</v>
      </c>
      <c r="L4" s="30">
        <v>0.12604617718952438</v>
      </c>
      <c r="M4" s="9">
        <v>2</v>
      </c>
      <c r="O4" t="s">
        <v>818</v>
      </c>
      <c r="P4" s="9">
        <v>16131.511111111107</v>
      </c>
      <c r="Q4" s="10">
        <v>3.6069247284128507</v>
      </c>
      <c r="R4" s="12">
        <v>34</v>
      </c>
      <c r="S4" s="11">
        <v>0.55170316068757097</v>
      </c>
      <c r="T4" s="12">
        <v>39</v>
      </c>
      <c r="U4" s="30">
        <v>5.0037531820096057E-2</v>
      </c>
      <c r="V4" s="12">
        <v>46</v>
      </c>
      <c r="X4" s="9" t="s">
        <v>882</v>
      </c>
      <c r="Y4" s="9">
        <f>SUM(Nurse[Total Direct Care Staff Hours])</f>
        <v>52273.336888888851</v>
      </c>
      <c r="Z4" s="14">
        <f>Category[[#This Row],[State Total]]/Y3</f>
        <v>0.92353897188930156</v>
      </c>
      <c r="AA4" s="10">
        <f>Category[[#This Row],[State Total]]/D9</f>
        <v>4.5935127372380008E-2</v>
      </c>
    </row>
    <row r="5" spans="2:33" ht="15" customHeight="1" x14ac:dyDescent="0.25">
      <c r="B5" s="17" t="s">
        <v>883</v>
      </c>
      <c r="C5" s="18">
        <f>SUM(Nurse[Total Direct Care Staff Hours])/SUM(Nurse[MDS Census])</f>
        <v>3.7806903379685886</v>
      </c>
      <c r="D5" s="18">
        <v>3.341917987105413</v>
      </c>
      <c r="E5" s="19"/>
      <c r="F5" s="5">
        <v>3</v>
      </c>
      <c r="G5" s="9">
        <v>125277.33333333326</v>
      </c>
      <c r="H5" s="10">
        <v>3.5524562064965219</v>
      </c>
      <c r="I5" s="9">
        <v>6</v>
      </c>
      <c r="J5" s="11">
        <v>0.67245584197194497</v>
      </c>
      <c r="K5" s="9">
        <v>5</v>
      </c>
      <c r="L5" s="30">
        <v>0.12712919180650573</v>
      </c>
      <c r="M5" s="9">
        <v>1</v>
      </c>
      <c r="O5" t="s">
        <v>821</v>
      </c>
      <c r="P5" s="9">
        <v>14363.788888888885</v>
      </c>
      <c r="Q5" s="10">
        <v>3.8190037447562974</v>
      </c>
      <c r="R5" s="12">
        <v>19</v>
      </c>
      <c r="S5" s="11">
        <v>0.36973406119245866</v>
      </c>
      <c r="T5" s="12">
        <v>48</v>
      </c>
      <c r="U5" s="30">
        <v>2.0994468864578082E-2</v>
      </c>
      <c r="V5" s="12">
        <v>50</v>
      </c>
      <c r="X5" s="13" t="s">
        <v>884</v>
      </c>
      <c r="Y5" s="9">
        <f>SUM(Nurse[Total RN Hours (w/ Admin, DON)])</f>
        <v>10736.575444444432</v>
      </c>
      <c r="Z5" s="14">
        <f>Category[[#This Row],[State Total]]/Y3</f>
        <v>0.18968840402614107</v>
      </c>
      <c r="AA5" s="10">
        <f>Category[[#This Row],[State Total]]/D9</f>
        <v>9.4347518244727452E-3</v>
      </c>
      <c r="AB5" s="20"/>
      <c r="AC5" s="20"/>
      <c r="AF5" s="20"/>
      <c r="AG5" s="20"/>
    </row>
    <row r="6" spans="2:33" ht="15" customHeight="1" x14ac:dyDescent="0.25">
      <c r="B6" s="21" t="s">
        <v>885</v>
      </c>
      <c r="C6" s="18">
        <f>SUM(Nurse[Total RN Hours (w/ Admin, DON)])/SUM(Nurse[MDS Census])</f>
        <v>0.77652718310221325</v>
      </c>
      <c r="D6" s="18">
        <v>0.6053127868931506</v>
      </c>
      <c r="E6"/>
      <c r="F6" s="5">
        <v>4</v>
      </c>
      <c r="G6" s="9">
        <v>213135.8888888885</v>
      </c>
      <c r="H6" s="10">
        <v>3.7068517101504894</v>
      </c>
      <c r="I6" s="9">
        <v>4</v>
      </c>
      <c r="J6" s="11">
        <v>0.55803789966025963</v>
      </c>
      <c r="K6" s="9">
        <v>9</v>
      </c>
      <c r="L6" s="30">
        <v>0.10911916801909696</v>
      </c>
      <c r="M6" s="9">
        <v>4</v>
      </c>
      <c r="O6" t="s">
        <v>820</v>
      </c>
      <c r="P6" s="9">
        <v>10745.944444444447</v>
      </c>
      <c r="Q6" s="10">
        <v>3.8629575912359715</v>
      </c>
      <c r="R6" s="12">
        <v>17</v>
      </c>
      <c r="S6" s="11">
        <v>0.63364813598928815</v>
      </c>
      <c r="T6" s="12">
        <v>33</v>
      </c>
      <c r="U6" s="30">
        <v>9.0585542030926697E-2</v>
      </c>
      <c r="V6" s="12">
        <v>32</v>
      </c>
      <c r="X6" s="22" t="s">
        <v>886</v>
      </c>
      <c r="Y6" s="9">
        <f>SUM(Nurse[RN Hours (excl. Admin, DON)])</f>
        <v>6928.6026666666612</v>
      </c>
      <c r="Z6" s="14">
        <f>Category[[#This Row],[State Total]]/Y3</f>
        <v>0.12241106009750316</v>
      </c>
      <c r="AA6" s="10">
        <f>Category[[#This Row],[State Total]]/D9</f>
        <v>6.0885006572747634E-3</v>
      </c>
      <c r="AB6" s="20"/>
      <c r="AC6" s="20"/>
      <c r="AF6" s="20"/>
      <c r="AG6" s="20"/>
    </row>
    <row r="7" spans="2:33" ht="15" customHeight="1" thickBot="1" x14ac:dyDescent="0.3">
      <c r="B7" s="23" t="s">
        <v>887</v>
      </c>
      <c r="C7" s="18">
        <f>SUM(Nurse[RN Hours (excl. Admin, DON)])/SUM(Nurse[MDS Census])</f>
        <v>0.50111400412736984</v>
      </c>
      <c r="D7" s="18">
        <v>0.40828202400980046</v>
      </c>
      <c r="E7"/>
      <c r="F7" s="5">
        <v>5</v>
      </c>
      <c r="G7" s="9">
        <v>223314.35555555581</v>
      </c>
      <c r="H7" s="10">
        <v>3.4643764455208377</v>
      </c>
      <c r="I7" s="9">
        <v>8</v>
      </c>
      <c r="J7" s="11">
        <v>0.67870255392846079</v>
      </c>
      <c r="K7" s="9">
        <v>4</v>
      </c>
      <c r="L7" s="30">
        <v>9.3639223792473358E-2</v>
      </c>
      <c r="M7" s="9">
        <v>7</v>
      </c>
      <c r="O7" t="s">
        <v>822</v>
      </c>
      <c r="P7" s="9">
        <v>90543.855555555419</v>
      </c>
      <c r="Q7" s="10">
        <v>4.139123059703298</v>
      </c>
      <c r="R7" s="12">
        <v>7</v>
      </c>
      <c r="S7" s="11">
        <v>0.54285651385387712</v>
      </c>
      <c r="T7" s="12">
        <v>40</v>
      </c>
      <c r="U7" s="30">
        <v>4.2846744192113692E-2</v>
      </c>
      <c r="V7" s="12">
        <v>49</v>
      </c>
      <c r="X7" s="22" t="s">
        <v>888</v>
      </c>
      <c r="Y7" s="9">
        <f>SUM(Nurse[RN Admin Hours])</f>
        <v>2466.3320000000012</v>
      </c>
      <c r="Z7" s="14">
        <f>Category[[#This Row],[State Total]]/Y3</f>
        <v>4.357391081535953E-2</v>
      </c>
      <c r="AA7" s="10">
        <f>Category[[#This Row],[State Total]]/D9</f>
        <v>2.167286064086294E-3</v>
      </c>
      <c r="AB7" s="20"/>
      <c r="AC7" s="20"/>
      <c r="AD7" s="20"/>
      <c r="AE7" s="20"/>
      <c r="AF7" s="20"/>
      <c r="AG7" s="20"/>
    </row>
    <row r="8" spans="2:33" ht="15" customHeight="1" thickTop="1" x14ac:dyDescent="0.25">
      <c r="B8" s="24" t="s">
        <v>889</v>
      </c>
      <c r="C8" s="25">
        <f>COUNTA(Nurse[Provider])</f>
        <v>262</v>
      </c>
      <c r="D8" s="25">
        <v>14752</v>
      </c>
      <c r="F8" s="5">
        <v>6</v>
      </c>
      <c r="G8" s="9">
        <v>136685.9333333332</v>
      </c>
      <c r="H8" s="10">
        <v>3.4116199317917255</v>
      </c>
      <c r="I8" s="9">
        <v>10</v>
      </c>
      <c r="J8" s="11">
        <v>0.34571454479506697</v>
      </c>
      <c r="K8" s="9">
        <v>10</v>
      </c>
      <c r="L8" s="30">
        <v>6.5849029186353242E-2</v>
      </c>
      <c r="M8" s="9">
        <v>9</v>
      </c>
      <c r="O8" t="s">
        <v>823</v>
      </c>
      <c r="P8" s="9">
        <v>14179.644444444439</v>
      </c>
      <c r="Q8" s="10">
        <v>3.608602864199701</v>
      </c>
      <c r="R8" s="12">
        <v>33</v>
      </c>
      <c r="S8" s="11">
        <v>0.84407096087662437</v>
      </c>
      <c r="T8" s="12">
        <v>11</v>
      </c>
      <c r="U8" s="30">
        <v>0.12009944446296228</v>
      </c>
      <c r="V8" s="12">
        <v>12</v>
      </c>
      <c r="X8" s="22" t="s">
        <v>890</v>
      </c>
      <c r="Y8" s="9">
        <f>SUM(Nurse[RN DON Hours])</f>
        <v>1341.6407777777774</v>
      </c>
      <c r="Z8" s="14">
        <f>Category[[#This Row],[State Total]]/Y3</f>
        <v>2.3703433113278518E-2</v>
      </c>
      <c r="AA8" s="10">
        <f>Category[[#This Row],[State Total]]/D9</f>
        <v>1.1789651031116947E-3</v>
      </c>
      <c r="AB8" s="20"/>
      <c r="AC8" s="20"/>
      <c r="AD8" s="20"/>
      <c r="AE8" s="20"/>
      <c r="AF8" s="20"/>
      <c r="AG8" s="20"/>
    </row>
    <row r="9" spans="2:33" ht="15" customHeight="1" x14ac:dyDescent="0.25">
      <c r="B9" s="24" t="s">
        <v>891</v>
      </c>
      <c r="C9" s="25">
        <f>SUM(Nurse[MDS Census])</f>
        <v>13826.399999999989</v>
      </c>
      <c r="D9" s="25">
        <v>1137981.755555551</v>
      </c>
      <c r="F9" s="5">
        <v>7</v>
      </c>
      <c r="G9" s="9">
        <v>75220.511111111104</v>
      </c>
      <c r="H9" s="10">
        <v>3.4625035872307905</v>
      </c>
      <c r="I9" s="9">
        <v>9</v>
      </c>
      <c r="J9" s="11">
        <v>0.5754256167717845</v>
      </c>
      <c r="K9" s="9">
        <v>8</v>
      </c>
      <c r="L9" s="30">
        <v>0.10630393346411013</v>
      </c>
      <c r="M9" s="9">
        <v>5</v>
      </c>
      <c r="O9" t="s">
        <v>824</v>
      </c>
      <c r="P9" s="9">
        <v>18939.155555555557</v>
      </c>
      <c r="Q9" s="10">
        <v>3.5327644550619404</v>
      </c>
      <c r="R9" s="12">
        <v>40</v>
      </c>
      <c r="S9" s="11">
        <v>0.65219798606531798</v>
      </c>
      <c r="T9" s="12">
        <v>28</v>
      </c>
      <c r="U9" s="30">
        <v>6.2207938320487134E-2</v>
      </c>
      <c r="V9" s="12">
        <v>43</v>
      </c>
      <c r="X9" s="13" t="s">
        <v>892</v>
      </c>
      <c r="Y9" s="9">
        <f>SUM(Nurse[Total LPN Hours (w/ Admin)])</f>
        <v>9496.8541111111117</v>
      </c>
      <c r="Z9" s="14">
        <f>Category[[#This Row],[State Total]]/Y3</f>
        <v>0.16778563229282834</v>
      </c>
      <c r="AA9" s="10">
        <f>Category[[#This Row],[State Total]]/D9</f>
        <v>8.3453483017175839E-3</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826</v>
      </c>
      <c r="P10" s="9">
        <v>1995.3555555555556</v>
      </c>
      <c r="Q10" s="10">
        <v>3.6311877025537078</v>
      </c>
      <c r="R10" s="12">
        <v>29</v>
      </c>
      <c r="S10" s="11">
        <v>1.0242601151563075</v>
      </c>
      <c r="T10" s="12">
        <v>6</v>
      </c>
      <c r="U10" s="30">
        <v>2.0791633501174179E-2</v>
      </c>
      <c r="V10" s="12">
        <v>51</v>
      </c>
      <c r="X10" s="22" t="s">
        <v>893</v>
      </c>
      <c r="Y10" s="9">
        <f>SUM(Nurse[LPN Hours (excl. Admin)])</f>
        <v>8977.0473333333321</v>
      </c>
      <c r="Z10" s="14">
        <f>Category[[#This Row],[State Total]]/Y3</f>
        <v>0.15860194811076833</v>
      </c>
      <c r="AA10" s="10">
        <f>Category[[#This Row],[State Total]]/D9</f>
        <v>7.8885687661581442E-3</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825</v>
      </c>
      <c r="P11" s="9">
        <v>3466.344444444444</v>
      </c>
      <c r="Q11" s="10">
        <v>4.0400154822082825</v>
      </c>
      <c r="R11" s="12">
        <v>12</v>
      </c>
      <c r="S11" s="11">
        <v>0.93927759310961634</v>
      </c>
      <c r="T11" s="12">
        <v>8</v>
      </c>
      <c r="U11" s="30">
        <v>9.6508608476128244E-2</v>
      </c>
      <c r="V11" s="12">
        <v>26</v>
      </c>
      <c r="X11" s="22" t="s">
        <v>894</v>
      </c>
      <c r="Y11" s="9">
        <f>SUM(Nurse[LPN Admin Hours])</f>
        <v>519.80677777777771</v>
      </c>
      <c r="Z11" s="14">
        <f>Category[[#This Row],[State Total]]/Y3</f>
        <v>9.1836841820599514E-3</v>
      </c>
      <c r="AA11" s="10">
        <f>Category[[#This Row],[State Total]]/D9</f>
        <v>4.5677953555943728E-4</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827</v>
      </c>
      <c r="P12" s="9">
        <v>66243.377777777816</v>
      </c>
      <c r="Q12" s="10">
        <v>4.0475484157410087</v>
      </c>
      <c r="R12" s="12">
        <v>10</v>
      </c>
      <c r="S12" s="11">
        <v>0.64545731195940048</v>
      </c>
      <c r="T12" s="12">
        <v>30</v>
      </c>
      <c r="U12" s="30">
        <v>0.11186683571267629</v>
      </c>
      <c r="V12" s="12">
        <v>16</v>
      </c>
      <c r="X12" s="13" t="s">
        <v>895</v>
      </c>
      <c r="Y12" s="9">
        <f>SUM(Nurse[Total CNA, NA TR, Med Aide/Tech Hours])</f>
        <v>36367.686888888886</v>
      </c>
      <c r="Z12" s="14">
        <f>Category[[#This Row],[State Total]]/Y3</f>
        <v>0.64252596368103065</v>
      </c>
      <c r="AA12" s="10">
        <f>Category[[#This Row],[State Total]]/D9</f>
        <v>3.1958057948947127E-2</v>
      </c>
      <c r="AB12" s="20"/>
      <c r="AC12" s="20"/>
      <c r="AD12" s="20"/>
      <c r="AE12" s="20"/>
      <c r="AF12" s="20"/>
      <c r="AG12" s="20"/>
    </row>
    <row r="13" spans="2:33" ht="15" customHeight="1" x14ac:dyDescent="0.25">
      <c r="I13" s="9"/>
      <c r="J13" s="9"/>
      <c r="K13" s="9"/>
      <c r="L13" s="9"/>
      <c r="M13" s="9"/>
      <c r="O13" t="s">
        <v>828</v>
      </c>
      <c r="P13" s="9">
        <v>26792.522222222229</v>
      </c>
      <c r="Q13" s="10">
        <v>3.3340848130510681</v>
      </c>
      <c r="R13" s="12">
        <v>47</v>
      </c>
      <c r="S13" s="11">
        <v>0.40397606794930702</v>
      </c>
      <c r="T13" s="12">
        <v>46</v>
      </c>
      <c r="U13" s="30">
        <v>0.10382108270128565</v>
      </c>
      <c r="V13" s="12">
        <v>22</v>
      </c>
      <c r="X13" s="22" t="s">
        <v>896</v>
      </c>
      <c r="Y13" s="9">
        <f>SUM(Nurse[CNA Hours])</f>
        <v>28902.811888888897</v>
      </c>
      <c r="Z13" s="14">
        <f>Category[[#This Row],[State Total]]/Y3</f>
        <v>0.51064031426408008</v>
      </c>
      <c r="AA13" s="10">
        <f>Category[[#This Row],[State Total]]/D9</f>
        <v>2.5398308670404685E-2</v>
      </c>
      <c r="AB13" s="20"/>
      <c r="AC13" s="20"/>
      <c r="AD13" s="20"/>
      <c r="AE13" s="20"/>
      <c r="AF13" s="20"/>
      <c r="AG13" s="20"/>
    </row>
    <row r="14" spans="2:33" ht="15" customHeight="1" x14ac:dyDescent="0.25">
      <c r="G14" s="10"/>
      <c r="I14" s="9"/>
      <c r="J14" s="9"/>
      <c r="K14" s="9"/>
      <c r="L14" s="9"/>
      <c r="M14" s="9"/>
      <c r="O14" t="s">
        <v>829</v>
      </c>
      <c r="P14" s="9">
        <v>3182.6222222222227</v>
      </c>
      <c r="Q14" s="10">
        <v>4.4477925609909361</v>
      </c>
      <c r="R14" s="12">
        <v>4</v>
      </c>
      <c r="S14" s="11">
        <v>1.4693429247720258</v>
      </c>
      <c r="T14" s="12">
        <v>2</v>
      </c>
      <c r="U14" s="30">
        <v>4.4632540782262482E-2</v>
      </c>
      <c r="V14" s="12">
        <v>48</v>
      </c>
      <c r="X14" s="22" t="s">
        <v>897</v>
      </c>
      <c r="Y14" s="9">
        <f>SUM(Nurse[NA TR Hours])</f>
        <v>298.79377777777779</v>
      </c>
      <c r="Z14" s="14">
        <f>Category[[#This Row],[State Total]]/Y3</f>
        <v>5.278937882277502E-3</v>
      </c>
      <c r="AA14" s="10">
        <f>Category[[#This Row],[State Total]]/D9</f>
        <v>2.625646468575498E-4</v>
      </c>
    </row>
    <row r="15" spans="2:33" ht="15" customHeight="1" x14ac:dyDescent="0.25">
      <c r="I15" s="9"/>
      <c r="J15" s="9"/>
      <c r="K15" s="9"/>
      <c r="L15" s="9"/>
      <c r="M15" s="9"/>
      <c r="O15" t="s">
        <v>833</v>
      </c>
      <c r="P15" s="9">
        <v>19943.144444444424</v>
      </c>
      <c r="Q15" s="10">
        <v>3.6351922214428489</v>
      </c>
      <c r="R15" s="12">
        <v>28</v>
      </c>
      <c r="S15" s="11">
        <v>0.69859209764647734</v>
      </c>
      <c r="T15" s="12">
        <v>23</v>
      </c>
      <c r="U15" s="30">
        <v>0.11811421029817698</v>
      </c>
      <c r="V15" s="12">
        <v>13</v>
      </c>
      <c r="X15" s="26" t="s">
        <v>898</v>
      </c>
      <c r="Y15" s="27">
        <f>SUM(Nurse[Med Aide/Tech Hours])</f>
        <v>7166.0812222222203</v>
      </c>
      <c r="Z15" s="14">
        <f>Category[[#This Row],[State Total]]/Y3</f>
        <v>0.12660671153467315</v>
      </c>
      <c r="AA15" s="10">
        <f>Category[[#This Row],[State Total]]/D9</f>
        <v>6.2971846316849014E-3</v>
      </c>
    </row>
    <row r="16" spans="2:33" ht="15" customHeight="1" x14ac:dyDescent="0.25">
      <c r="I16" s="9"/>
      <c r="J16" s="9"/>
      <c r="K16" s="9"/>
      <c r="L16" s="9"/>
      <c r="M16" s="9"/>
      <c r="O16" t="s">
        <v>830</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831</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832</v>
      </c>
      <c r="P18" s="9">
        <v>33971.28888888895</v>
      </c>
      <c r="Q18" s="10">
        <v>3.4103972406764318</v>
      </c>
      <c r="R18" s="12">
        <v>45</v>
      </c>
      <c r="S18" s="11">
        <v>0.56801137300256033</v>
      </c>
      <c r="T18" s="12">
        <v>37</v>
      </c>
      <c r="U18" s="30">
        <v>9.4044956305848859E-2</v>
      </c>
      <c r="V18" s="12">
        <v>29</v>
      </c>
      <c r="X18" s="5" t="s">
        <v>899</v>
      </c>
      <c r="Y18" s="5" t="s">
        <v>1023</v>
      </c>
    </row>
    <row r="19" spans="9:27" ht="15" customHeight="1" x14ac:dyDescent="0.25">
      <c r="O19" t="s">
        <v>834</v>
      </c>
      <c r="P19" s="9">
        <v>14539.022222222233</v>
      </c>
      <c r="Q19" s="10">
        <v>3.7830361127754224</v>
      </c>
      <c r="R19" s="12">
        <v>22</v>
      </c>
      <c r="S19" s="11">
        <v>0.66929399195421835</v>
      </c>
      <c r="T19" s="12">
        <v>26</v>
      </c>
      <c r="U19" s="30">
        <v>0.10640719510586769</v>
      </c>
      <c r="V19" s="12">
        <v>20</v>
      </c>
      <c r="X19" s="5" t="s">
        <v>900</v>
      </c>
      <c r="Y19" s="9">
        <f>SUM(Nurse[RN Hours Contract (excl. Admin, DON)])</f>
        <v>525.20488888888883</v>
      </c>
    </row>
    <row r="20" spans="9:27" ht="15" customHeight="1" x14ac:dyDescent="0.25">
      <c r="O20" t="s">
        <v>835</v>
      </c>
      <c r="P20" s="9">
        <v>19903.311111111125</v>
      </c>
      <c r="Q20" s="10">
        <v>3.6214136062229723</v>
      </c>
      <c r="R20" s="12">
        <v>31</v>
      </c>
      <c r="S20" s="11">
        <v>0.63213508305150701</v>
      </c>
      <c r="T20" s="12">
        <v>34</v>
      </c>
      <c r="U20" s="30">
        <v>0.1026357196584672</v>
      </c>
      <c r="V20" s="12">
        <v>23</v>
      </c>
      <c r="X20" s="5" t="s">
        <v>901</v>
      </c>
      <c r="Y20" s="9">
        <f>SUM(Nurse[RN Admin Hours Contract])</f>
        <v>13.298444444444447</v>
      </c>
      <c r="AA20" s="9"/>
    </row>
    <row r="21" spans="9:27" ht="15" customHeight="1" x14ac:dyDescent="0.25">
      <c r="O21" t="s">
        <v>836</v>
      </c>
      <c r="P21" s="9">
        <v>21850.977777777804</v>
      </c>
      <c r="Q21" s="10">
        <v>3.3855345807052606</v>
      </c>
      <c r="R21" s="12">
        <v>46</v>
      </c>
      <c r="S21" s="11">
        <v>0.23443491468472266</v>
      </c>
      <c r="T21" s="12">
        <v>51</v>
      </c>
      <c r="U21" s="30">
        <v>7.876193237857794E-2</v>
      </c>
      <c r="V21" s="12">
        <v>38</v>
      </c>
      <c r="X21" s="5" t="s">
        <v>902</v>
      </c>
      <c r="Y21" s="9">
        <f>SUM(Nurse[RN DON Hours Contract])</f>
        <v>25.721333333333337</v>
      </c>
    </row>
    <row r="22" spans="9:27" ht="15" customHeight="1" x14ac:dyDescent="0.25">
      <c r="O22" t="s">
        <v>839</v>
      </c>
      <c r="P22" s="9">
        <v>31441.377777777765</v>
      </c>
      <c r="Q22" s="10">
        <v>3.612648449106699</v>
      </c>
      <c r="R22" s="12">
        <v>32</v>
      </c>
      <c r="S22" s="11">
        <v>0.64042077248523221</v>
      </c>
      <c r="T22" s="12">
        <v>31</v>
      </c>
      <c r="U22" s="30">
        <v>9.1118562469651498E-2</v>
      </c>
      <c r="V22" s="12">
        <v>30</v>
      </c>
      <c r="X22" s="5" t="s">
        <v>903</v>
      </c>
      <c r="Y22" s="9">
        <f>SUM(Nurse[LPN Hours Contract (excl. Admin)])</f>
        <v>1279.6698888888882</v>
      </c>
    </row>
    <row r="23" spans="9:27" ht="15" customHeight="1" x14ac:dyDescent="0.25">
      <c r="O23" t="s">
        <v>838</v>
      </c>
      <c r="P23" s="9">
        <v>21280.533333333344</v>
      </c>
      <c r="Q23" s="10">
        <v>3.7019066773597968</v>
      </c>
      <c r="R23" s="12">
        <v>23</v>
      </c>
      <c r="S23" s="11">
        <v>0.75533815986232589</v>
      </c>
      <c r="T23" s="12">
        <v>16</v>
      </c>
      <c r="U23" s="30">
        <v>0.13465961777276614</v>
      </c>
      <c r="V23" s="12">
        <v>7</v>
      </c>
      <c r="X23" s="5" t="s">
        <v>904</v>
      </c>
      <c r="Y23" s="9">
        <f>SUM(Nurse[LPN Admin Hours Contract])</f>
        <v>4.5472222222222225</v>
      </c>
    </row>
    <row r="24" spans="9:27" ht="15" customHeight="1" x14ac:dyDescent="0.25">
      <c r="O24" t="s">
        <v>837</v>
      </c>
      <c r="P24" s="9">
        <v>4669.8666666666668</v>
      </c>
      <c r="Q24" s="10">
        <v>4.3362414344449514</v>
      </c>
      <c r="R24" s="12">
        <v>5</v>
      </c>
      <c r="S24" s="11">
        <v>1.0474073968326478</v>
      </c>
      <c r="T24" s="12">
        <v>4</v>
      </c>
      <c r="U24" s="30">
        <v>0.1764471116960461</v>
      </c>
      <c r="V24" s="12">
        <v>2</v>
      </c>
      <c r="X24" s="5" t="s">
        <v>905</v>
      </c>
      <c r="Y24" s="9">
        <f>SUM(Nurse[CNA Hours Contract])</f>
        <v>4438.219000000001</v>
      </c>
    </row>
    <row r="25" spans="9:27" ht="15" customHeight="1" x14ac:dyDescent="0.25">
      <c r="O25" t="s">
        <v>840</v>
      </c>
      <c r="P25" s="9">
        <v>31828.177777777779</v>
      </c>
      <c r="Q25" s="10">
        <v>3.7844598008193975</v>
      </c>
      <c r="R25" s="12">
        <v>21</v>
      </c>
      <c r="S25" s="11">
        <v>0.6969405690834396</v>
      </c>
      <c r="T25" s="12">
        <v>24</v>
      </c>
      <c r="U25" s="30">
        <v>8.3478585199017852E-2</v>
      </c>
      <c r="V25" s="12">
        <v>35</v>
      </c>
      <c r="X25" s="5" t="s">
        <v>906</v>
      </c>
      <c r="Y25" s="9">
        <f>SUM(Nurse[NA TR Hours Contract])</f>
        <v>5.5416666666666661</v>
      </c>
    </row>
    <row r="26" spans="9:27" ht="15" customHeight="1" x14ac:dyDescent="0.25">
      <c r="O26" t="s">
        <v>841</v>
      </c>
      <c r="P26" s="9">
        <v>19703.922222222227</v>
      </c>
      <c r="Q26" s="10">
        <v>4.1595973672472448</v>
      </c>
      <c r="R26" s="12">
        <v>6</v>
      </c>
      <c r="S26" s="11">
        <v>1.0329733392054474</v>
      </c>
      <c r="T26" s="12">
        <v>5</v>
      </c>
      <c r="U26" s="30">
        <v>6.6358337756642433E-2</v>
      </c>
      <c r="V26" s="12">
        <v>41</v>
      </c>
      <c r="X26" s="5" t="s">
        <v>907</v>
      </c>
      <c r="Y26" s="9">
        <f>SUM(Nurse[Med Aide/Tech Hours Contract])</f>
        <v>529.30322222222208</v>
      </c>
    </row>
    <row r="27" spans="9:27" ht="15" customHeight="1" x14ac:dyDescent="0.25">
      <c r="O27" t="s">
        <v>843</v>
      </c>
      <c r="P27" s="9">
        <v>31408.444444444438</v>
      </c>
      <c r="Q27" s="10">
        <v>3.0728472986741018</v>
      </c>
      <c r="R27" s="12">
        <v>50</v>
      </c>
      <c r="S27" s="11">
        <v>0.40359808402552727</v>
      </c>
      <c r="T27" s="12">
        <v>47</v>
      </c>
      <c r="U27" s="30">
        <v>9.531767465274292E-2</v>
      </c>
      <c r="V27" s="12">
        <v>28</v>
      </c>
      <c r="X27" s="5" t="s">
        <v>908</v>
      </c>
      <c r="Y27" s="9">
        <f>SUM(Nurse[Total Contract Hours])</f>
        <v>6821.5056666666633</v>
      </c>
    </row>
    <row r="28" spans="9:27" ht="15" customHeight="1" x14ac:dyDescent="0.25">
      <c r="O28" t="s">
        <v>842</v>
      </c>
      <c r="P28" s="9">
        <v>13539.144444444451</v>
      </c>
      <c r="Q28" s="10">
        <v>3.8714198008572667</v>
      </c>
      <c r="R28" s="12">
        <v>16</v>
      </c>
      <c r="S28" s="11">
        <v>0.53560995565943359</v>
      </c>
      <c r="T28" s="12">
        <v>41</v>
      </c>
      <c r="U28" s="30">
        <v>0.10681777824095051</v>
      </c>
      <c r="V28" s="12">
        <v>18</v>
      </c>
      <c r="X28" s="5" t="s">
        <v>909</v>
      </c>
      <c r="Y28" s="9">
        <f>SUM(Nurse[Total Nurse Staff Hours])</f>
        <v>56601.116444444429</v>
      </c>
    </row>
    <row r="29" spans="9:27" ht="15" customHeight="1" x14ac:dyDescent="0.25">
      <c r="O29" t="s">
        <v>844</v>
      </c>
      <c r="P29" s="9">
        <v>3092.2666666666673</v>
      </c>
      <c r="Q29" s="10">
        <v>3.7017095693917428</v>
      </c>
      <c r="R29" s="12">
        <v>24</v>
      </c>
      <c r="S29" s="11">
        <v>0.83524200155225914</v>
      </c>
      <c r="T29" s="12">
        <v>14</v>
      </c>
      <c r="U29" s="30">
        <v>0.15404402121381064</v>
      </c>
      <c r="V29" s="12">
        <v>3</v>
      </c>
      <c r="X29" s="5" t="s">
        <v>910</v>
      </c>
      <c r="Y29" s="28">
        <f>Y27/Y28</f>
        <v>0.12051892427532168</v>
      </c>
    </row>
    <row r="30" spans="9:27" ht="15" customHeight="1" x14ac:dyDescent="0.25">
      <c r="O30" t="s">
        <v>851</v>
      </c>
      <c r="P30" s="9">
        <v>31580.033333333373</v>
      </c>
      <c r="Q30" s="10">
        <v>3.4683107716092008</v>
      </c>
      <c r="R30" s="12">
        <v>41</v>
      </c>
      <c r="S30" s="11">
        <v>0.50992706361931184</v>
      </c>
      <c r="T30" s="12">
        <v>44</v>
      </c>
      <c r="U30" s="30">
        <v>0.15179285834331796</v>
      </c>
      <c r="V30" s="12">
        <v>4</v>
      </c>
    </row>
    <row r="31" spans="9:27" ht="15" customHeight="1" x14ac:dyDescent="0.25">
      <c r="O31" t="s">
        <v>852</v>
      </c>
      <c r="P31" s="9">
        <v>4496.5</v>
      </c>
      <c r="Q31" s="10">
        <v>4.4839297725391347</v>
      </c>
      <c r="R31" s="12">
        <v>3</v>
      </c>
      <c r="S31" s="11">
        <v>0.84335767325203514</v>
      </c>
      <c r="T31" s="12">
        <v>12</v>
      </c>
      <c r="U31" s="30">
        <v>0.1363681678426896</v>
      </c>
      <c r="V31" s="12">
        <v>6</v>
      </c>
      <c r="Y31" s="9"/>
    </row>
    <row r="32" spans="9:27" ht="15" customHeight="1" x14ac:dyDescent="0.25">
      <c r="O32" t="s">
        <v>845</v>
      </c>
      <c r="P32" s="9">
        <v>9329.8999999999942</v>
      </c>
      <c r="Q32" s="10">
        <v>3.9056288086927231</v>
      </c>
      <c r="R32" s="12">
        <v>15</v>
      </c>
      <c r="S32" s="11">
        <v>0.7443185528962446</v>
      </c>
      <c r="T32" s="12">
        <v>18</v>
      </c>
      <c r="U32" s="30">
        <v>0.11174944138799575</v>
      </c>
      <c r="V32" s="12">
        <v>17</v>
      </c>
    </row>
    <row r="33" spans="15:27" ht="15" customHeight="1" x14ac:dyDescent="0.25">
      <c r="O33" t="s">
        <v>847</v>
      </c>
      <c r="P33" s="9">
        <v>5365.7111111111117</v>
      </c>
      <c r="Q33" s="10">
        <v>3.8162251042628679</v>
      </c>
      <c r="R33" s="12">
        <v>20</v>
      </c>
      <c r="S33" s="11">
        <v>0.73197927581308475</v>
      </c>
      <c r="T33" s="12">
        <v>20</v>
      </c>
      <c r="U33" s="30">
        <v>8.9797522397923935E-2</v>
      </c>
      <c r="V33" s="12">
        <v>33</v>
      </c>
      <c r="X33" s="5" t="s">
        <v>876</v>
      </c>
      <c r="Y33" s="6" t="s">
        <v>878</v>
      </c>
    </row>
    <row r="34" spans="15:27" ht="15" customHeight="1" x14ac:dyDescent="0.25">
      <c r="O34" t="s">
        <v>848</v>
      </c>
      <c r="P34" s="9">
        <v>37460.744444444455</v>
      </c>
      <c r="Q34" s="10">
        <v>3.6413362995989567</v>
      </c>
      <c r="R34" s="12">
        <v>27</v>
      </c>
      <c r="S34" s="11">
        <v>0.66883166289333307</v>
      </c>
      <c r="T34" s="12">
        <v>27</v>
      </c>
      <c r="U34" s="30">
        <v>0.12463542513544852</v>
      </c>
      <c r="V34" s="12">
        <v>10</v>
      </c>
      <c r="X34" s="50" t="s">
        <v>911</v>
      </c>
      <c r="Y34" s="10">
        <f>SUM(Nurse[Total Nurse Staff Hours])/SUM(Nurse[MDS Census])</f>
        <v>4.0936987534314406</v>
      </c>
    </row>
    <row r="35" spans="15:27" ht="15" customHeight="1" x14ac:dyDescent="0.25">
      <c r="O35" t="s">
        <v>849</v>
      </c>
      <c r="P35" s="9">
        <v>4885.844444444444</v>
      </c>
      <c r="Q35" s="10">
        <v>3.430016965110092</v>
      </c>
      <c r="R35" s="12">
        <v>43</v>
      </c>
      <c r="S35" s="11">
        <v>0.6266838440301461</v>
      </c>
      <c r="T35" s="12">
        <v>35</v>
      </c>
      <c r="U35" s="30">
        <v>0.12207197523643744</v>
      </c>
      <c r="V35" s="12">
        <v>11</v>
      </c>
      <c r="X35" s="9" t="s">
        <v>912</v>
      </c>
      <c r="Y35" s="18">
        <f>SUM(Nurse[Total RN Hours (w/ Admin, DON)])/SUM(Nurse[MDS Census])</f>
        <v>0.77652718310221325</v>
      </c>
    </row>
    <row r="36" spans="15:27" ht="15" customHeight="1" x14ac:dyDescent="0.25">
      <c r="O36" t="s">
        <v>846</v>
      </c>
      <c r="P36" s="9">
        <v>4987.2666666666664</v>
      </c>
      <c r="Q36" s="10">
        <v>3.9056977770054404</v>
      </c>
      <c r="R36" s="12">
        <v>14</v>
      </c>
      <c r="S36" s="11">
        <v>0.7421679209720754</v>
      </c>
      <c r="T36" s="12">
        <v>19</v>
      </c>
      <c r="U36" s="30">
        <v>7.9975097885413154E-2</v>
      </c>
      <c r="V36" s="12">
        <v>37</v>
      </c>
      <c r="X36" s="9" t="s">
        <v>913</v>
      </c>
      <c r="Y36" s="18">
        <f>SUM(Nurse[Total LPN Hours (w/ Admin)])/SUM(Nurse[MDS Census])</f>
        <v>0.68686383376085747</v>
      </c>
    </row>
    <row r="37" spans="15:27" ht="15" customHeight="1" x14ac:dyDescent="0.25">
      <c r="O37" t="s">
        <v>850</v>
      </c>
      <c r="P37" s="9">
        <v>92388.255555555588</v>
      </c>
      <c r="Q37" s="10">
        <v>3.4130274230382516</v>
      </c>
      <c r="R37" s="12">
        <v>44</v>
      </c>
      <c r="S37" s="11">
        <v>0.62277743936428642</v>
      </c>
      <c r="T37" s="12">
        <v>36</v>
      </c>
      <c r="U37" s="30">
        <v>0.12676177749909556</v>
      </c>
      <c r="V37" s="12">
        <v>8</v>
      </c>
      <c r="X37" s="9" t="s">
        <v>914</v>
      </c>
      <c r="Y37" s="18">
        <f>SUM(Nurse[Total CNA, NA TR, Med Aide/Tech Hours])/SUM(Nurse[MDS Census])</f>
        <v>2.6303077365683705</v>
      </c>
      <c r="AA37" s="10"/>
    </row>
    <row r="38" spans="15:27" ht="15" customHeight="1" x14ac:dyDescent="0.25">
      <c r="O38" t="s">
        <v>853</v>
      </c>
      <c r="P38" s="9">
        <v>63300.822222222116</v>
      </c>
      <c r="Q38" s="10">
        <v>3.4499657561056791</v>
      </c>
      <c r="R38" s="12">
        <v>42</v>
      </c>
      <c r="S38" s="11">
        <v>0.56644055527451564</v>
      </c>
      <c r="T38" s="12">
        <v>38</v>
      </c>
      <c r="U38" s="30">
        <v>0.11426020867290131</v>
      </c>
      <c r="V38" s="12">
        <v>14</v>
      </c>
    </row>
    <row r="39" spans="15:27" ht="15" customHeight="1" x14ac:dyDescent="0.25">
      <c r="O39" t="s">
        <v>854</v>
      </c>
      <c r="P39" s="9">
        <v>15008.399999999994</v>
      </c>
      <c r="Q39" s="10">
        <v>3.6774995113847346</v>
      </c>
      <c r="R39" s="12">
        <v>25</v>
      </c>
      <c r="S39" s="11">
        <v>0.34457592637012174</v>
      </c>
      <c r="T39" s="12">
        <v>50</v>
      </c>
      <c r="U39" s="30">
        <v>5.8758763905221979E-2</v>
      </c>
      <c r="V39" s="12">
        <v>44</v>
      </c>
    </row>
    <row r="40" spans="15:27" ht="15" customHeight="1" x14ac:dyDescent="0.25">
      <c r="O40" t="s">
        <v>855</v>
      </c>
      <c r="P40" s="9">
        <v>6114.1222222222214</v>
      </c>
      <c r="Q40" s="10">
        <v>4.8794973931026719</v>
      </c>
      <c r="R40" s="12">
        <v>2</v>
      </c>
      <c r="S40" s="11">
        <v>0.70236496199145571</v>
      </c>
      <c r="T40" s="12">
        <v>22</v>
      </c>
      <c r="U40" s="30">
        <v>0.12607208269299203</v>
      </c>
      <c r="V40" s="12">
        <v>9</v>
      </c>
    </row>
    <row r="41" spans="15:27" ht="15" customHeight="1" x14ac:dyDescent="0.25">
      <c r="O41" t="s">
        <v>856</v>
      </c>
      <c r="P41" s="9">
        <v>64129.100000000064</v>
      </c>
      <c r="Q41" s="10">
        <v>3.5513666269377713</v>
      </c>
      <c r="R41" s="12">
        <v>39</v>
      </c>
      <c r="S41" s="11">
        <v>0.69262959665216972</v>
      </c>
      <c r="T41" s="12">
        <v>25</v>
      </c>
      <c r="U41" s="30">
        <v>0.14341731835489568</v>
      </c>
      <c r="V41" s="12">
        <v>5</v>
      </c>
    </row>
    <row r="42" spans="15:27" ht="15" customHeight="1" x14ac:dyDescent="0.25">
      <c r="O42" t="s">
        <v>857</v>
      </c>
      <c r="P42" s="9">
        <v>6509.5222222222219</v>
      </c>
      <c r="Q42" s="10">
        <v>3.5910978276268777</v>
      </c>
      <c r="R42" s="12">
        <v>35</v>
      </c>
      <c r="S42" s="11">
        <v>0.75295208557719706</v>
      </c>
      <c r="T42" s="12">
        <v>17</v>
      </c>
      <c r="U42" s="30">
        <v>9.0587839608705881E-2</v>
      </c>
      <c r="V42" s="12">
        <v>31</v>
      </c>
    </row>
    <row r="43" spans="15:27" ht="15" customHeight="1" x14ac:dyDescent="0.25">
      <c r="O43" t="s">
        <v>858</v>
      </c>
      <c r="P43" s="9">
        <v>15186.211111111117</v>
      </c>
      <c r="Q43" s="10">
        <v>3.6276710817342326</v>
      </c>
      <c r="R43" s="12">
        <v>30</v>
      </c>
      <c r="S43" s="11">
        <v>0.52269220835567909</v>
      </c>
      <c r="T43" s="12">
        <v>43</v>
      </c>
      <c r="U43" s="30">
        <v>9.6755928483920478E-2</v>
      </c>
      <c r="V43" s="12">
        <v>25</v>
      </c>
    </row>
    <row r="44" spans="15:27" ht="15" customHeight="1" x14ac:dyDescent="0.25">
      <c r="O44" t="s">
        <v>859</v>
      </c>
      <c r="P44" s="9">
        <v>4648.6333333333323</v>
      </c>
      <c r="Q44" s="10">
        <v>3.5707482724910817</v>
      </c>
      <c r="R44" s="12">
        <v>38</v>
      </c>
      <c r="S44" s="11">
        <v>0.84182213649411886</v>
      </c>
      <c r="T44" s="12">
        <v>13</v>
      </c>
      <c r="U44" s="30">
        <v>6.5365935682119805E-2</v>
      </c>
      <c r="V44" s="12">
        <v>42</v>
      </c>
    </row>
    <row r="45" spans="15:27" ht="15" customHeight="1" x14ac:dyDescent="0.25">
      <c r="O45" t="s">
        <v>860</v>
      </c>
      <c r="P45" s="9">
        <v>23759.777777777777</v>
      </c>
      <c r="Q45" s="10">
        <v>3.5906221953067243</v>
      </c>
      <c r="R45" s="12">
        <v>36</v>
      </c>
      <c r="S45" s="11">
        <v>0.52958315640812159</v>
      </c>
      <c r="T45" s="12">
        <v>42</v>
      </c>
      <c r="U45" s="30">
        <v>0.10641439767292675</v>
      </c>
      <c r="V45" s="12">
        <v>19</v>
      </c>
    </row>
    <row r="46" spans="15:27" ht="15" customHeight="1" x14ac:dyDescent="0.25">
      <c r="O46" t="s">
        <v>861</v>
      </c>
      <c r="P46" s="9">
        <v>80576.922222222172</v>
      </c>
      <c r="Q46" s="10">
        <v>3.2954340993416555</v>
      </c>
      <c r="R46" s="12">
        <v>49</v>
      </c>
      <c r="S46" s="11">
        <v>0.35478505770124719</v>
      </c>
      <c r="T46" s="12">
        <v>49</v>
      </c>
      <c r="U46" s="30">
        <v>6.9443172093357111E-2</v>
      </c>
      <c r="V46" s="12">
        <v>40</v>
      </c>
    </row>
    <row r="47" spans="15:27" ht="15" customHeight="1" x14ac:dyDescent="0.25">
      <c r="O47" t="s">
        <v>862</v>
      </c>
      <c r="P47" s="9">
        <v>5266.666666666667</v>
      </c>
      <c r="Q47" s="10">
        <v>3.9413782067510534</v>
      </c>
      <c r="R47" s="12">
        <v>13</v>
      </c>
      <c r="S47" s="11">
        <v>1.1104552742616027</v>
      </c>
      <c r="T47" s="12">
        <v>3</v>
      </c>
      <c r="U47" s="30">
        <v>0.11206664857915286</v>
      </c>
      <c r="V47" s="12">
        <v>15</v>
      </c>
    </row>
    <row r="48" spans="15:27" ht="15" customHeight="1" x14ac:dyDescent="0.25">
      <c r="O48" t="s">
        <v>864</v>
      </c>
      <c r="P48" s="9">
        <v>25625.711111111112</v>
      </c>
      <c r="Q48" s="10">
        <v>3.3270070380702683</v>
      </c>
      <c r="R48" s="12">
        <v>48</v>
      </c>
      <c r="S48" s="11">
        <v>0.50090903060034342</v>
      </c>
      <c r="T48" s="12">
        <v>45</v>
      </c>
      <c r="U48" s="30">
        <v>0.10524352854397334</v>
      </c>
      <c r="V48" s="12">
        <v>21</v>
      </c>
    </row>
    <row r="49" spans="15:22" ht="15" customHeight="1" x14ac:dyDescent="0.25">
      <c r="O49" t="s">
        <v>863</v>
      </c>
      <c r="P49" s="9">
        <v>2190.2555555555559</v>
      </c>
      <c r="Q49" s="10">
        <v>4.0496505227700457</v>
      </c>
      <c r="R49" s="12">
        <v>9</v>
      </c>
      <c r="S49" s="11">
        <v>0.71222810123628377</v>
      </c>
      <c r="T49" s="12">
        <v>21</v>
      </c>
      <c r="U49" s="30">
        <v>0.25243054667360382</v>
      </c>
      <c r="V49" s="12">
        <v>1</v>
      </c>
    </row>
    <row r="50" spans="15:22" ht="15" customHeight="1" x14ac:dyDescent="0.25">
      <c r="O50" t="s">
        <v>865</v>
      </c>
      <c r="P50" s="9">
        <v>11890.588888888882</v>
      </c>
      <c r="Q50" s="10">
        <v>4.1317546182648659</v>
      </c>
      <c r="R50" s="12">
        <v>8</v>
      </c>
      <c r="S50" s="11">
        <v>0.87754235142077852</v>
      </c>
      <c r="T50" s="12">
        <v>9</v>
      </c>
      <c r="U50" s="30">
        <v>8.1717044851721002E-2</v>
      </c>
      <c r="V50" s="12">
        <v>36</v>
      </c>
    </row>
    <row r="51" spans="15:22" ht="15" customHeight="1" x14ac:dyDescent="0.25">
      <c r="O51" t="s">
        <v>867</v>
      </c>
      <c r="P51" s="9">
        <v>17355.088888888884</v>
      </c>
      <c r="Q51" s="10">
        <v>3.8241929680567601</v>
      </c>
      <c r="R51" s="12">
        <v>18</v>
      </c>
      <c r="S51" s="11">
        <v>0.96725767914374128</v>
      </c>
      <c r="T51" s="12">
        <v>7</v>
      </c>
      <c r="U51" s="30">
        <v>7.2288399533598988E-2</v>
      </c>
      <c r="V51" s="12">
        <v>39</v>
      </c>
    </row>
    <row r="52" spans="15:22" ht="15" customHeight="1" x14ac:dyDescent="0.25">
      <c r="O52" t="s">
        <v>866</v>
      </c>
      <c r="P52" s="9">
        <v>8780.2888888888938</v>
      </c>
      <c r="Q52" s="10">
        <v>3.6458059339986262</v>
      </c>
      <c r="R52" s="12">
        <v>26</v>
      </c>
      <c r="S52" s="11">
        <v>0.6396133764264903</v>
      </c>
      <c r="T52" s="12">
        <v>32</v>
      </c>
      <c r="U52" s="30">
        <v>8.8467653142718011E-2</v>
      </c>
      <c r="V52" s="12">
        <v>34</v>
      </c>
    </row>
    <row r="53" spans="15:22" ht="15" customHeight="1" x14ac:dyDescent="0.25">
      <c r="O53" t="s">
        <v>868</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961</v>
      </c>
      <c r="D2" s="40"/>
    </row>
    <row r="3" spans="2:4" x14ac:dyDescent="0.25">
      <c r="C3" s="41" t="s">
        <v>896</v>
      </c>
      <c r="D3" s="42" t="s">
        <v>962</v>
      </c>
    </row>
    <row r="4" spans="2:4" x14ac:dyDescent="0.25">
      <c r="C4" s="43" t="s">
        <v>878</v>
      </c>
      <c r="D4" s="44" t="s">
        <v>963</v>
      </c>
    </row>
    <row r="5" spans="2:4" x14ac:dyDescent="0.25">
      <c r="C5" s="43" t="s">
        <v>964</v>
      </c>
      <c r="D5" s="44" t="s">
        <v>965</v>
      </c>
    </row>
    <row r="6" spans="2:4" ht="15.6" customHeight="1" x14ac:dyDescent="0.25">
      <c r="C6" s="43" t="s">
        <v>898</v>
      </c>
      <c r="D6" s="44" t="s">
        <v>966</v>
      </c>
    </row>
    <row r="7" spans="2:4" ht="15.6" customHeight="1" x14ac:dyDescent="0.25">
      <c r="C7" s="43" t="s">
        <v>897</v>
      </c>
      <c r="D7" s="44" t="s">
        <v>967</v>
      </c>
    </row>
    <row r="8" spans="2:4" x14ac:dyDescent="0.25">
      <c r="C8" s="43" t="s">
        <v>968</v>
      </c>
      <c r="D8" s="44" t="s">
        <v>969</v>
      </c>
    </row>
    <row r="9" spans="2:4" x14ac:dyDescent="0.25">
      <c r="C9" s="45" t="s">
        <v>970</v>
      </c>
      <c r="D9" s="43" t="s">
        <v>971</v>
      </c>
    </row>
    <row r="10" spans="2:4" x14ac:dyDescent="0.25">
      <c r="B10" s="46"/>
      <c r="C10" s="43" t="s">
        <v>972</v>
      </c>
      <c r="D10" s="44" t="s">
        <v>973</v>
      </c>
    </row>
    <row r="11" spans="2:4" x14ac:dyDescent="0.25">
      <c r="C11" s="43" t="s">
        <v>856</v>
      </c>
      <c r="D11" s="44" t="s">
        <v>974</v>
      </c>
    </row>
    <row r="12" spans="2:4" x14ac:dyDescent="0.25">
      <c r="C12" s="43" t="s">
        <v>975</v>
      </c>
      <c r="D12" s="44" t="s">
        <v>976</v>
      </c>
    </row>
    <row r="13" spans="2:4" x14ac:dyDescent="0.25">
      <c r="C13" s="43" t="s">
        <v>972</v>
      </c>
      <c r="D13" s="44" t="s">
        <v>973</v>
      </c>
    </row>
    <row r="14" spans="2:4" x14ac:dyDescent="0.25">
      <c r="C14" s="43" t="s">
        <v>856</v>
      </c>
      <c r="D14" s="44" t="s">
        <v>977</v>
      </c>
    </row>
    <row r="15" spans="2:4" x14ac:dyDescent="0.25">
      <c r="C15" s="47" t="s">
        <v>975</v>
      </c>
      <c r="D15" s="48" t="s">
        <v>976</v>
      </c>
    </row>
    <row r="17" spans="3:4" ht="23.25" x14ac:dyDescent="0.35">
      <c r="C17" s="39" t="s">
        <v>978</v>
      </c>
      <c r="D17" s="40"/>
    </row>
    <row r="18" spans="3:4" x14ac:dyDescent="0.25">
      <c r="C18" s="43" t="s">
        <v>878</v>
      </c>
      <c r="D18" s="44" t="s">
        <v>979</v>
      </c>
    </row>
    <row r="19" spans="3:4" x14ac:dyDescent="0.25">
      <c r="C19" s="43" t="s">
        <v>911</v>
      </c>
      <c r="D19" s="44" t="s">
        <v>980</v>
      </c>
    </row>
    <row r="20" spans="3:4" x14ac:dyDescent="0.25">
      <c r="C20" s="45" t="s">
        <v>981</v>
      </c>
      <c r="D20" s="43" t="s">
        <v>982</v>
      </c>
    </row>
    <row r="21" spans="3:4" x14ac:dyDescent="0.25">
      <c r="C21" s="43" t="s">
        <v>983</v>
      </c>
      <c r="D21" s="44" t="s">
        <v>984</v>
      </c>
    </row>
    <row r="22" spans="3:4" x14ac:dyDescent="0.25">
      <c r="C22" s="43" t="s">
        <v>985</v>
      </c>
      <c r="D22" s="44" t="s">
        <v>986</v>
      </c>
    </row>
    <row r="23" spans="3:4" x14ac:dyDescent="0.25">
      <c r="C23" s="43" t="s">
        <v>987</v>
      </c>
      <c r="D23" s="44" t="s">
        <v>988</v>
      </c>
    </row>
    <row r="24" spans="3:4" x14ac:dyDescent="0.25">
      <c r="C24" s="43" t="s">
        <v>989</v>
      </c>
      <c r="D24" s="44" t="s">
        <v>990</v>
      </c>
    </row>
    <row r="25" spans="3:4" x14ac:dyDescent="0.25">
      <c r="C25" s="43" t="s">
        <v>884</v>
      </c>
      <c r="D25" s="44" t="s">
        <v>991</v>
      </c>
    </row>
    <row r="26" spans="3:4" x14ac:dyDescent="0.25">
      <c r="C26" s="43" t="s">
        <v>985</v>
      </c>
      <c r="D26" s="44" t="s">
        <v>986</v>
      </c>
    </row>
    <row r="27" spans="3:4" x14ac:dyDescent="0.25">
      <c r="C27" s="43" t="s">
        <v>987</v>
      </c>
      <c r="D27" s="44" t="s">
        <v>988</v>
      </c>
    </row>
    <row r="28" spans="3:4" x14ac:dyDescent="0.25">
      <c r="C28" s="47" t="s">
        <v>989</v>
      </c>
      <c r="D28" s="48" t="s">
        <v>990</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2022-08-16T20:10:55Z</dcterms:modified>
</cp:coreProperties>
</file>