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egold\Desktop\LTCCC\Data\Staffing data\2022 Q1 Staffing\State Files\"/>
    </mc:Choice>
  </mc:AlternateContent>
  <xr:revisionPtr revIDLastSave="0" documentId="13_ncr:1_{94986215-AF8A-425C-ACD8-58E7D23DB9D2}" xr6:coauthVersionLast="47" xr6:coauthVersionMax="47" xr10:uidLastSave="{00000000-0000-0000-0000-000000000000}"/>
  <bookViews>
    <workbookView xWindow="-120" yWindow="-120" windowWidth="29040" windowHeight="15720" xr2:uid="{00000000-000D-0000-FFFF-FFFF00000000}"/>
  </bookViews>
  <sheets>
    <sheet name="Nurse" sheetId="7" r:id="rId1"/>
    <sheet name="Contract" sheetId="8" r:id="rId2"/>
    <sheet name="Non-Nurse" sheetId="11" r:id="rId3"/>
    <sheet name="Summary Data" sheetId="5" r:id="rId4"/>
    <sheet name="Notes &amp; Glossary" sheetId="10"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6" i="5" l="1"/>
  <c r="Y35" i="5"/>
  <c r="Y34" i="5"/>
  <c r="Y37" i="5"/>
  <c r="Y3" i="5" l="1"/>
  <c r="AA3" i="5" s="1"/>
  <c r="Y4" i="5"/>
  <c r="Y5" i="5"/>
  <c r="Y6" i="5"/>
  <c r="Y7" i="5"/>
  <c r="AA7" i="5" s="1"/>
  <c r="Y8" i="5"/>
  <c r="AA8" i="5" s="1"/>
  <c r="Y9" i="5"/>
  <c r="AA9" i="5" s="1"/>
  <c r="Y10" i="5"/>
  <c r="AA10" i="5" s="1"/>
  <c r="Y11" i="5"/>
  <c r="AA11" i="5" s="1"/>
  <c r="Y12" i="5"/>
  <c r="Y13" i="5"/>
  <c r="Y14" i="5"/>
  <c r="Y15" i="5"/>
  <c r="Y19" i="5"/>
  <c r="Y20" i="5"/>
  <c r="Y21" i="5"/>
  <c r="Y22" i="5"/>
  <c r="Y23" i="5"/>
  <c r="Y24" i="5"/>
  <c r="Y25" i="5"/>
  <c r="Y26" i="5"/>
  <c r="Y27" i="5"/>
  <c r="Y28" i="5"/>
  <c r="Z15" i="5" l="1"/>
  <c r="Z14" i="5"/>
  <c r="Z13" i="5"/>
  <c r="Z12" i="5"/>
  <c r="AA15" i="5"/>
  <c r="Z8" i="5"/>
  <c r="Z11" i="5"/>
  <c r="Z7" i="5"/>
  <c r="Y29" i="5"/>
  <c r="Z6" i="5"/>
  <c r="Z5" i="5"/>
  <c r="Z4" i="5"/>
  <c r="AA13" i="5"/>
  <c r="AA5" i="5"/>
  <c r="Z10" i="5"/>
  <c r="AA12" i="5"/>
  <c r="AA4" i="5"/>
  <c r="AA14" i="5"/>
  <c r="Z9" i="5"/>
  <c r="AA6" i="5"/>
  <c r="C9" i="5" l="1"/>
  <c r="C8" i="5"/>
  <c r="C7" i="5"/>
  <c r="C6" i="5"/>
  <c r="C5" i="5"/>
  <c r="C4" i="5"/>
  <c r="C3" i="5"/>
</calcChain>
</file>

<file path=xl/sharedStrings.xml><?xml version="1.0" encoding="utf-8"?>
<sst xmlns="http://schemas.openxmlformats.org/spreadsheetml/2006/main" count="7044" uniqueCount="1322">
  <si>
    <t>345000</t>
  </si>
  <si>
    <t>345001</t>
  </si>
  <si>
    <t>345002</t>
  </si>
  <si>
    <t>345003</t>
  </si>
  <si>
    <t>345004</t>
  </si>
  <si>
    <t>345006</t>
  </si>
  <si>
    <t>345008</t>
  </si>
  <si>
    <t>345009</t>
  </si>
  <si>
    <t>345010</t>
  </si>
  <si>
    <t>345011</t>
  </si>
  <si>
    <t>345013</t>
  </si>
  <si>
    <t>345014</t>
  </si>
  <si>
    <t>345015</t>
  </si>
  <si>
    <t>345024</t>
  </si>
  <si>
    <t>345026</t>
  </si>
  <si>
    <t>345036</t>
  </si>
  <si>
    <t>345039</t>
  </si>
  <si>
    <t>345044</t>
  </si>
  <si>
    <t>345045</t>
  </si>
  <si>
    <t>345048</t>
  </si>
  <si>
    <t>345049</t>
  </si>
  <si>
    <t>345050</t>
  </si>
  <si>
    <t>345051</t>
  </si>
  <si>
    <t>345053</t>
  </si>
  <si>
    <t>345054</t>
  </si>
  <si>
    <t>345061</t>
  </si>
  <si>
    <t>345063</t>
  </si>
  <si>
    <t>345066</t>
  </si>
  <si>
    <t>345070</t>
  </si>
  <si>
    <t>345072</t>
  </si>
  <si>
    <t>345077</t>
  </si>
  <si>
    <t>345078</t>
  </si>
  <si>
    <t>345080</t>
  </si>
  <si>
    <t>345081</t>
  </si>
  <si>
    <t>345083</t>
  </si>
  <si>
    <t>345088</t>
  </si>
  <si>
    <t>345089</t>
  </si>
  <si>
    <t>345090</t>
  </si>
  <si>
    <t>345091</t>
  </si>
  <si>
    <t>345092</t>
  </si>
  <si>
    <t>345093</t>
  </si>
  <si>
    <t>345095</t>
  </si>
  <si>
    <t>345096</t>
  </si>
  <si>
    <t>345097</t>
  </si>
  <si>
    <t>345102</t>
  </si>
  <si>
    <t>345103</t>
  </si>
  <si>
    <t>345104</t>
  </si>
  <si>
    <t>345106</t>
  </si>
  <si>
    <t>345109</t>
  </si>
  <si>
    <t>345110</t>
  </si>
  <si>
    <t>345111</t>
  </si>
  <si>
    <t>345113</t>
  </si>
  <si>
    <t>345115</t>
  </si>
  <si>
    <t>345116</t>
  </si>
  <si>
    <t>345119</t>
  </si>
  <si>
    <t>345123</t>
  </si>
  <si>
    <t>345124</t>
  </si>
  <si>
    <t>345126</t>
  </si>
  <si>
    <t>345127</t>
  </si>
  <si>
    <t>345128</t>
  </si>
  <si>
    <t>345129</t>
  </si>
  <si>
    <t>345130</t>
  </si>
  <si>
    <t>345131</t>
  </si>
  <si>
    <t>345132</t>
  </si>
  <si>
    <t>345133</t>
  </si>
  <si>
    <t>345134</t>
  </si>
  <si>
    <t>345137</t>
  </si>
  <si>
    <t>345138</t>
  </si>
  <si>
    <t>345140</t>
  </si>
  <si>
    <t>345142</t>
  </si>
  <si>
    <t>345143</t>
  </si>
  <si>
    <t>345144</t>
  </si>
  <si>
    <t>345145</t>
  </si>
  <si>
    <t>345146</t>
  </si>
  <si>
    <t>345148</t>
  </si>
  <si>
    <t>345149</t>
  </si>
  <si>
    <t>345150</t>
  </si>
  <si>
    <t>345151</t>
  </si>
  <si>
    <t>345152</t>
  </si>
  <si>
    <t>345153</t>
  </si>
  <si>
    <t>345155</t>
  </si>
  <si>
    <t>345156</t>
  </si>
  <si>
    <t>345159</t>
  </si>
  <si>
    <t>345160</t>
  </si>
  <si>
    <t>345161</t>
  </si>
  <si>
    <t>345162</t>
  </si>
  <si>
    <t>345163</t>
  </si>
  <si>
    <t>345164</t>
  </si>
  <si>
    <t>345165</t>
  </si>
  <si>
    <t>345166</t>
  </si>
  <si>
    <t>345167</t>
  </si>
  <si>
    <t>345168</t>
  </si>
  <si>
    <t>345169</t>
  </si>
  <si>
    <t>345170</t>
  </si>
  <si>
    <t>345171</t>
  </si>
  <si>
    <t>345172</t>
  </si>
  <si>
    <t>345173</t>
  </si>
  <si>
    <t>345174</t>
  </si>
  <si>
    <t>345175</t>
  </si>
  <si>
    <t>345177</t>
  </si>
  <si>
    <t>345179</t>
  </si>
  <si>
    <t>345180</t>
  </si>
  <si>
    <t>345181</t>
  </si>
  <si>
    <t>345182</t>
  </si>
  <si>
    <t>345183</t>
  </si>
  <si>
    <t>345184</t>
  </si>
  <si>
    <t>345185</t>
  </si>
  <si>
    <t>345186</t>
  </si>
  <si>
    <t>345187</t>
  </si>
  <si>
    <t>345190</t>
  </si>
  <si>
    <t>345191</t>
  </si>
  <si>
    <t>345193</t>
  </si>
  <si>
    <t>345194</t>
  </si>
  <si>
    <t>345195</t>
  </si>
  <si>
    <t>345196</t>
  </si>
  <si>
    <t>345197</t>
  </si>
  <si>
    <t>345198</t>
  </si>
  <si>
    <t>345199</t>
  </si>
  <si>
    <t>345201</t>
  </si>
  <si>
    <t>345202</t>
  </si>
  <si>
    <t>345203</t>
  </si>
  <si>
    <t>345204</t>
  </si>
  <si>
    <t>345205</t>
  </si>
  <si>
    <t>345206</t>
  </si>
  <si>
    <t>345207</t>
  </si>
  <si>
    <t>345208</t>
  </si>
  <si>
    <t>345209</t>
  </si>
  <si>
    <t>345210</t>
  </si>
  <si>
    <t>345211</t>
  </si>
  <si>
    <t>345212</t>
  </si>
  <si>
    <t>345213</t>
  </si>
  <si>
    <t>345215</t>
  </si>
  <si>
    <t>345216</t>
  </si>
  <si>
    <t>345217</t>
  </si>
  <si>
    <t>345218</t>
  </si>
  <si>
    <t>345219</t>
  </si>
  <si>
    <t>345221</t>
  </si>
  <si>
    <t>345222</t>
  </si>
  <si>
    <t>345223</t>
  </si>
  <si>
    <t>345225</t>
  </si>
  <si>
    <t>345226</t>
  </si>
  <si>
    <t>345227</t>
  </si>
  <si>
    <t>345228</t>
  </si>
  <si>
    <t>345229</t>
  </si>
  <si>
    <t>345232</t>
  </si>
  <si>
    <t>345233</t>
  </si>
  <si>
    <t>345234</t>
  </si>
  <si>
    <t>345235</t>
  </si>
  <si>
    <t>345236</t>
  </si>
  <si>
    <t>345237</t>
  </si>
  <si>
    <t>345238</t>
  </si>
  <si>
    <t>345240</t>
  </si>
  <si>
    <t>345241</t>
  </si>
  <si>
    <t>345242</t>
  </si>
  <si>
    <t>345243</t>
  </si>
  <si>
    <t>345245</t>
  </si>
  <si>
    <t>345246</t>
  </si>
  <si>
    <t>345247</t>
  </si>
  <si>
    <t>345250</t>
  </si>
  <si>
    <t>345252</t>
  </si>
  <si>
    <t>345253</t>
  </si>
  <si>
    <t>345254</t>
  </si>
  <si>
    <t>345255</t>
  </si>
  <si>
    <t>345258</t>
  </si>
  <si>
    <t>345260</t>
  </si>
  <si>
    <t>345261</t>
  </si>
  <si>
    <t>345262</t>
  </si>
  <si>
    <t>345263</t>
  </si>
  <si>
    <t>345264</t>
  </si>
  <si>
    <t>345265</t>
  </si>
  <si>
    <t>345266</t>
  </si>
  <si>
    <t>345267</t>
  </si>
  <si>
    <t>345268</t>
  </si>
  <si>
    <t>345269</t>
  </si>
  <si>
    <t>345270</t>
  </si>
  <si>
    <t>345273</t>
  </si>
  <si>
    <t>345277</t>
  </si>
  <si>
    <t>345278</t>
  </si>
  <si>
    <t>345279</t>
  </si>
  <si>
    <t>345280</t>
  </si>
  <si>
    <t>345281</t>
  </si>
  <si>
    <t>345282</t>
  </si>
  <si>
    <t>345283</t>
  </si>
  <si>
    <t>345284</t>
  </si>
  <si>
    <t>345285</t>
  </si>
  <si>
    <t>345288</t>
  </si>
  <si>
    <t>345289</t>
  </si>
  <si>
    <t>345291</t>
  </si>
  <si>
    <t>345292</t>
  </si>
  <si>
    <t>345293</t>
  </si>
  <si>
    <t>345294</t>
  </si>
  <si>
    <t>345296</t>
  </si>
  <si>
    <t>345297</t>
  </si>
  <si>
    <t>345298</t>
  </si>
  <si>
    <t>345301</t>
  </si>
  <si>
    <t>345302</t>
  </si>
  <si>
    <t>345303</t>
  </si>
  <si>
    <t>345304</t>
  </si>
  <si>
    <t>345305</t>
  </si>
  <si>
    <t>345306</t>
  </si>
  <si>
    <t>345307</t>
  </si>
  <si>
    <t>345309</t>
  </si>
  <si>
    <t>345310</t>
  </si>
  <si>
    <t>345311</t>
  </si>
  <si>
    <t>345312</t>
  </si>
  <si>
    <t>345313</t>
  </si>
  <si>
    <t>345314</t>
  </si>
  <si>
    <t>345316</t>
  </si>
  <si>
    <t>345317</t>
  </si>
  <si>
    <t>345319</t>
  </si>
  <si>
    <t>345321</t>
  </si>
  <si>
    <t>345322</t>
  </si>
  <si>
    <t>345323</t>
  </si>
  <si>
    <t>345325</t>
  </si>
  <si>
    <t>345326</t>
  </si>
  <si>
    <t>345328</t>
  </si>
  <si>
    <t>345329</t>
  </si>
  <si>
    <t>345330</t>
  </si>
  <si>
    <t>345331</t>
  </si>
  <si>
    <t>345332</t>
  </si>
  <si>
    <t>345333</t>
  </si>
  <si>
    <t>345335</t>
  </si>
  <si>
    <t>345336</t>
  </si>
  <si>
    <t>345337</t>
  </si>
  <si>
    <t>345339</t>
  </si>
  <si>
    <t>345340</t>
  </si>
  <si>
    <t>345341</t>
  </si>
  <si>
    <t>345342</t>
  </si>
  <si>
    <t>345343</t>
  </si>
  <si>
    <t>345344</t>
  </si>
  <si>
    <t>345345</t>
  </si>
  <si>
    <t>345348</t>
  </si>
  <si>
    <t>345349</t>
  </si>
  <si>
    <t>345350</t>
  </si>
  <si>
    <t>345351</t>
  </si>
  <si>
    <t>345353</t>
  </si>
  <si>
    <t>345354</t>
  </si>
  <si>
    <t>345355</t>
  </si>
  <si>
    <t>345356</t>
  </si>
  <si>
    <t>345357</t>
  </si>
  <si>
    <t>345358</t>
  </si>
  <si>
    <t>345359</t>
  </si>
  <si>
    <t>345362</t>
  </si>
  <si>
    <t>345363</t>
  </si>
  <si>
    <t>345365</t>
  </si>
  <si>
    <t>345366</t>
  </si>
  <si>
    <t>345367</t>
  </si>
  <si>
    <t>345369</t>
  </si>
  <si>
    <t>345370</t>
  </si>
  <si>
    <t>345371</t>
  </si>
  <si>
    <t>345372</t>
  </si>
  <si>
    <t>345373</t>
  </si>
  <si>
    <t>345375</t>
  </si>
  <si>
    <t>345377</t>
  </si>
  <si>
    <t>345378</t>
  </si>
  <si>
    <t>345380</t>
  </si>
  <si>
    <t>345381</t>
  </si>
  <si>
    <t>345383</t>
  </si>
  <si>
    <t>345384</t>
  </si>
  <si>
    <t>345385</t>
  </si>
  <si>
    <t>345386</t>
  </si>
  <si>
    <t>345388</t>
  </si>
  <si>
    <t>345389</t>
  </si>
  <si>
    <t>345390</t>
  </si>
  <si>
    <t>345391</t>
  </si>
  <si>
    <t>345392</t>
  </si>
  <si>
    <t>345393</t>
  </si>
  <si>
    <t>345394</t>
  </si>
  <si>
    <t>345395</t>
  </si>
  <si>
    <t>345396</t>
  </si>
  <si>
    <t>345397</t>
  </si>
  <si>
    <t>345400</t>
  </si>
  <si>
    <t>345401</t>
  </si>
  <si>
    <t>345403</t>
  </si>
  <si>
    <t>345404</t>
  </si>
  <si>
    <t>345405</t>
  </si>
  <si>
    <t>345406</t>
  </si>
  <si>
    <t>345408</t>
  </si>
  <si>
    <t>345409</t>
  </si>
  <si>
    <t>345410</t>
  </si>
  <si>
    <t>345411</t>
  </si>
  <si>
    <t>345412</t>
  </si>
  <si>
    <t>345413</t>
  </si>
  <si>
    <t>345414</t>
  </si>
  <si>
    <t>345415</t>
  </si>
  <si>
    <t>345416</t>
  </si>
  <si>
    <t>345417</t>
  </si>
  <si>
    <t>345418</t>
  </si>
  <si>
    <t>345419</t>
  </si>
  <si>
    <t>345420</t>
  </si>
  <si>
    <t>345421</t>
  </si>
  <si>
    <t>345423</t>
  </si>
  <si>
    <t>345425</t>
  </si>
  <si>
    <t>345426</t>
  </si>
  <si>
    <t>345428</t>
  </si>
  <si>
    <t>345429</t>
  </si>
  <si>
    <t>345432</t>
  </si>
  <si>
    <t>345433</t>
  </si>
  <si>
    <t>345434</t>
  </si>
  <si>
    <t>345436</t>
  </si>
  <si>
    <t>345437</t>
  </si>
  <si>
    <t>345438</t>
  </si>
  <si>
    <t>345439</t>
  </si>
  <si>
    <t>345441</t>
  </si>
  <si>
    <t>345442</t>
  </si>
  <si>
    <t>345443</t>
  </si>
  <si>
    <t>345445</t>
  </si>
  <si>
    <t>345446</t>
  </si>
  <si>
    <t>345447</t>
  </si>
  <si>
    <t>345448</t>
  </si>
  <si>
    <t>345449</t>
  </si>
  <si>
    <t>345450</t>
  </si>
  <si>
    <t>345457</t>
  </si>
  <si>
    <t>345458</t>
  </si>
  <si>
    <t>345459</t>
  </si>
  <si>
    <t>345460</t>
  </si>
  <si>
    <t>345462</t>
  </si>
  <si>
    <t>345463</t>
  </si>
  <si>
    <t>345464</t>
  </si>
  <si>
    <t>345465</t>
  </si>
  <si>
    <t>345466</t>
  </si>
  <si>
    <t>345468</t>
  </si>
  <si>
    <t>345471</t>
  </si>
  <si>
    <t>345472</t>
  </si>
  <si>
    <t>345473</t>
  </si>
  <si>
    <t>345474</t>
  </si>
  <si>
    <t>345475</t>
  </si>
  <si>
    <t>345477</t>
  </si>
  <si>
    <t>345478</t>
  </si>
  <si>
    <t>345479</t>
  </si>
  <si>
    <t>345481</t>
  </si>
  <si>
    <t>345482</t>
  </si>
  <si>
    <t>345483</t>
  </si>
  <si>
    <t>345487</t>
  </si>
  <si>
    <t>345489</t>
  </si>
  <si>
    <t>345490</t>
  </si>
  <si>
    <t>345491</t>
  </si>
  <si>
    <t>345492</t>
  </si>
  <si>
    <t>345493</t>
  </si>
  <si>
    <t>345494</t>
  </si>
  <si>
    <t>345495</t>
  </si>
  <si>
    <t>345496</t>
  </si>
  <si>
    <t>345499</t>
  </si>
  <si>
    <t>345500</t>
  </si>
  <si>
    <t>345501</t>
  </si>
  <si>
    <t>345502</t>
  </si>
  <si>
    <t>345503</t>
  </si>
  <si>
    <t>345505</t>
  </si>
  <si>
    <t>345506</t>
  </si>
  <si>
    <t>345507</t>
  </si>
  <si>
    <t>345508</t>
  </si>
  <si>
    <t>345509</t>
  </si>
  <si>
    <t>345510</t>
  </si>
  <si>
    <t>345511</t>
  </si>
  <si>
    <t>345512</t>
  </si>
  <si>
    <t>345513</t>
  </si>
  <si>
    <t>345514</t>
  </si>
  <si>
    <t>345515</t>
  </si>
  <si>
    <t>345516</t>
  </si>
  <si>
    <t>345518</t>
  </si>
  <si>
    <t>345519</t>
  </si>
  <si>
    <t>345520</t>
  </si>
  <si>
    <t>345522</t>
  </si>
  <si>
    <t>345523</t>
  </si>
  <si>
    <t>345526</t>
  </si>
  <si>
    <t>345528</t>
  </si>
  <si>
    <t>345529</t>
  </si>
  <si>
    <t>345530</t>
  </si>
  <si>
    <t>345531</t>
  </si>
  <si>
    <t>345532</t>
  </si>
  <si>
    <t>345534</t>
  </si>
  <si>
    <t>345535</t>
  </si>
  <si>
    <t>345537</t>
  </si>
  <si>
    <t>345538</t>
  </si>
  <si>
    <t>345541</t>
  </si>
  <si>
    <t>345542</t>
  </si>
  <si>
    <t>345543</t>
  </si>
  <si>
    <t>345544</t>
  </si>
  <si>
    <t>345546</t>
  </si>
  <si>
    <t>345547</t>
  </si>
  <si>
    <t>345548</t>
  </si>
  <si>
    <t>345549</t>
  </si>
  <si>
    <t>345550</t>
  </si>
  <si>
    <t>345551</t>
  </si>
  <si>
    <t>345552</t>
  </si>
  <si>
    <t>345553</t>
  </si>
  <si>
    <t>345554</t>
  </si>
  <si>
    <t>345555</t>
  </si>
  <si>
    <t>345556</t>
  </si>
  <si>
    <t>345557</t>
  </si>
  <si>
    <t>345558</t>
  </si>
  <si>
    <t>345559</t>
  </si>
  <si>
    <t>345560</t>
  </si>
  <si>
    <t>345561</t>
  </si>
  <si>
    <t>345562</t>
  </si>
  <si>
    <t>345563</t>
  </si>
  <si>
    <t>345564</t>
  </si>
  <si>
    <t>345565</t>
  </si>
  <si>
    <t>345566</t>
  </si>
  <si>
    <t>345567</t>
  </si>
  <si>
    <t>345568</t>
  </si>
  <si>
    <t>345569</t>
  </si>
  <si>
    <t>345570</t>
  </si>
  <si>
    <t>345571</t>
  </si>
  <si>
    <t>345572</t>
  </si>
  <si>
    <t>345573</t>
  </si>
  <si>
    <t>345574</t>
  </si>
  <si>
    <t>345575</t>
  </si>
  <si>
    <t>345576</t>
  </si>
  <si>
    <t>345577</t>
  </si>
  <si>
    <t>34A001</t>
  </si>
  <si>
    <t>FAIRVIEW</t>
  </si>
  <si>
    <t>SOUTHERN PINES</t>
  </si>
  <si>
    <t>STONECREEK HEALTH AND REHABILITATION</t>
  </si>
  <si>
    <t>AUTUMN CARE OF BISCOE</t>
  </si>
  <si>
    <t>HILLCREST CONVALESCENT CENTER</t>
  </si>
  <si>
    <t>CYPRESS POINTE REHABILITATION CENTER</t>
  </si>
  <si>
    <t>SILAS CREEK REHABILITATION CENTER</t>
  </si>
  <si>
    <t>PERSON MEMORIAL HOSPITAL</t>
  </si>
  <si>
    <t>BLUMENTHAL NURSING &amp; REHABILITATION CENTER</t>
  </si>
  <si>
    <t>THE CITADEL AT MYERS PARK, LLC</t>
  </si>
  <si>
    <t>THE OAKS AT WHITAKER GLEN-MAYVIEW</t>
  </si>
  <si>
    <t>ACCORDIUS HEALTH AT ASHEVILLE</t>
  </si>
  <si>
    <t>ACCORDIUS HEALTH AT LEXINGTON</t>
  </si>
  <si>
    <t>PEAK RESOURCES - CHARLOTTE</t>
  </si>
  <si>
    <t>ACCORDIUS HEALTH AT GREENSBORO, LLC</t>
  </si>
  <si>
    <t>CLAPP'S CONVALESCENT NURSING HOME INC</t>
  </si>
  <si>
    <t>CLAPPS NURSING CENTER INC</t>
  </si>
  <si>
    <t>ROYAL PARK REHAB &amp; HEALTH CTR OF MATTHEWS</t>
  </si>
  <si>
    <t>ELIZABETH CITY HEALTH AND REHABILITATION</t>
  </si>
  <si>
    <t>SUMMERSTONE HEALTH AND REHABILITATION CENTER</t>
  </si>
  <si>
    <t>SAINT JOSEPH OF THE PINES HEALTH CENTER</t>
  </si>
  <si>
    <t>THE FOLEY CENTER AT CHESTNUT RIDGE</t>
  </si>
  <si>
    <t>MOUNTAIN RIDGE HEALTH AND REHAB</t>
  </si>
  <si>
    <t>RALEIGH REHABILITATION CENTER</t>
  </si>
  <si>
    <t>JACOB'S CREEK NURSING AND REHABILITATION CENTER</t>
  </si>
  <si>
    <t>ANSON HEALTH AND REHABILITATION</t>
  </si>
  <si>
    <t>PETTIGREW REHABILITATION CENTER</t>
  </si>
  <si>
    <t>WOODHAVEN NURS &amp; ALZHEIMER'S C</t>
  </si>
  <si>
    <t>PRUITTHEALTH-DURHAM</t>
  </si>
  <si>
    <t>ACCORDIUS HEALTH AT WILSON</t>
  </si>
  <si>
    <t>ALSTON BROOK</t>
  </si>
  <si>
    <t>DURHAM NURSING &amp; REHABILITATION CENTER</t>
  </si>
  <si>
    <t>CAROLINA RIVERS NURSING AND REHABILITATION CENTER</t>
  </si>
  <si>
    <t>SUNNYBROOK REHABILITATION CENTER</t>
  </si>
  <si>
    <t>HIGHLAND FARMS</t>
  </si>
  <si>
    <t>BRIAN CENTER HEALTH &amp; REHAB HICKORY VIEWMONT</t>
  </si>
  <si>
    <t>ACCORDIUS HEALTH AT ROSE MANOR LLC</t>
  </si>
  <si>
    <t>ACCORDIUS HEALTH AT RUTHERFORD LLC</t>
  </si>
  <si>
    <t>TRINITY GLEN</t>
  </si>
  <si>
    <t>WALNUT COVE HEALTH AND REHABILITATION CENTER</t>
  </si>
  <si>
    <t>WESTCHESTER MANOR AT PROVIDENCE PLACE</t>
  </si>
  <si>
    <t>EDGEWOOD PLACE AT THE VILLAGE AT BROOKWOOD</t>
  </si>
  <si>
    <t>THE CITADEL AT WINSTON SALEM</t>
  </si>
  <si>
    <t>MARYFIELD NURSING HOME</t>
  </si>
  <si>
    <t>CHATHAM NURSING &amp; REHABILITATION</t>
  </si>
  <si>
    <t>HUNTERSVILLE OAKS</t>
  </si>
  <si>
    <t>JESSE HELMS NURSING CENTER</t>
  </si>
  <si>
    <t>MAGGIE VALLEY NURSING AND REHABILITATION</t>
  </si>
  <si>
    <t>CARRINGTON PLACE</t>
  </si>
  <si>
    <t>ZEBULON REHABILITATION CENTER</t>
  </si>
  <si>
    <t>TRINITY RIDGE</t>
  </si>
  <si>
    <t>TRINITY PLACE</t>
  </si>
  <si>
    <t>AUTUMN CARE OF WAYNESVILLE</t>
  </si>
  <si>
    <t>PENICK VILLAGE</t>
  </si>
  <si>
    <t>WILLOW CREEK NURSING AND REHABILITATION CENTER</t>
  </si>
  <si>
    <t>ACCORDIUS HEALTH AT SALISBURY</t>
  </si>
  <si>
    <t>CAROLINA PINES AT GREENSBORO, LLC</t>
  </si>
  <si>
    <t>NORTHCHASE NURSING AND REHABILITATION CENTER</t>
  </si>
  <si>
    <t>CAROLINA VILLAGE INC</t>
  </si>
  <si>
    <t>PRUITTHEALTH-ELKIN</t>
  </si>
  <si>
    <t>MOUNT OLIVE CENTER</t>
  </si>
  <si>
    <t>WHITE OAK MANOR - TRYON</t>
  </si>
  <si>
    <t>ACCORDIUS HEALTH AT STATESVILLE</t>
  </si>
  <si>
    <t>DAVIE NURSING AND REHABILITATION CENTER</t>
  </si>
  <si>
    <t>ACCORDIUS HEALTH AT CONCORD</t>
  </si>
  <si>
    <t>ACCORDIUS HEALTH AT CLEMMONS</t>
  </si>
  <si>
    <t>GREENHAVEN HEALTH AND REHABILITATION CENTER</t>
  </si>
  <si>
    <t>ACCORDIUS HEALTH AT WILKESBORO</t>
  </si>
  <si>
    <t>PELICAN HEALTH RANDOLPH LLC</t>
  </si>
  <si>
    <t>THE LODGE AT ROCKY MOUNT HEALTH AND REHABILITATION</t>
  </si>
  <si>
    <t>LENOIR HEALTHCARE CENTER</t>
  </si>
  <si>
    <t>BRIGHTMOOR NURSING CENTER</t>
  </si>
  <si>
    <t>UNIVERSITY PLACE NURSING AND REHABILITATION CENTER</t>
  </si>
  <si>
    <t>SILER CITY CENTER</t>
  </si>
  <si>
    <t>PINE RIDGE HEALTH AND REHABILITATION CENTER</t>
  </si>
  <si>
    <t>THE CARROLTON OF WILLIAMSTON</t>
  </si>
  <si>
    <t>BETHANY WOODS NURSING AND REHABILITATION CENTER</t>
  </si>
  <si>
    <t>FRIENDS HOMES AT GUILFORD</t>
  </si>
  <si>
    <t>ACCORDIUS HEALTH AT WINSTON SALEM</t>
  </si>
  <si>
    <t>KENANSVILLE HEALTH &amp; REHABILITATION CENTER</t>
  </si>
  <si>
    <t>WHITE OAK MANOR - KINGS MOUNTAIN</t>
  </si>
  <si>
    <t>TRINITY VILLAGE</t>
  </si>
  <si>
    <t>TRINITY OAKS</t>
  </si>
  <si>
    <t>ALPINE HEALTH AND REHABILITATION OF ASHEBORO</t>
  </si>
  <si>
    <t>HARMONY HALL NURSING AND REHABILITATION CENTER</t>
  </si>
  <si>
    <t>LINCOLNTON REHABILITATION CENTER</t>
  </si>
  <si>
    <t>DAVIS HEALTH CARE CENTER</t>
  </si>
  <si>
    <t>ABERNETHY LAURELS</t>
  </si>
  <si>
    <t>ACCORDIUS HEALTH AT GASTONIA</t>
  </si>
  <si>
    <t>GLENBRIDGE HEALTH AND REHABILTATION CENTER</t>
  </si>
  <si>
    <t>CHOWAN RIVER NURSING AND REHABILITATION CENTER</t>
  </si>
  <si>
    <t>AUTUMN CARE OF MARION</t>
  </si>
  <si>
    <t>STOKES COUNTY NURSING HOME</t>
  </si>
  <si>
    <t>YADKIN NURSING CARE CENTER</t>
  </si>
  <si>
    <t>MACGREGOR DOWNS HEALTH AND REHABILITATION</t>
  </si>
  <si>
    <t>BRIAN CENTER HEALTH &amp; REHAB/GASTONIA</t>
  </si>
  <si>
    <t>CRYSTAL BLUFFS REHABILITATION AND HEALTH CARE CENT</t>
  </si>
  <si>
    <t>WHITE OAK MANOR - SHELBY</t>
  </si>
  <si>
    <t>MERIDIAN CENTER</t>
  </si>
  <si>
    <t>EMERALD HEALTH &amp; REHAB CENTER</t>
  </si>
  <si>
    <t>CAROLINA PINES AT ASHEVILLE</t>
  </si>
  <si>
    <t>SMITHFIELD MANOR NURSING AND REHAB</t>
  </si>
  <si>
    <t>THE GREENS AT PINEHURST REHAB &amp; LIVING CENTER</t>
  </si>
  <si>
    <t>ACCORDIUS HEALTH AT MOORESVILLE</t>
  </si>
  <si>
    <t>WESLEY PINES RETIREMENT COMM</t>
  </si>
  <si>
    <t>UNIVERSAL HEALTH CARE / GREENVILLE</t>
  </si>
  <si>
    <t>PRUITTHEALTH-SEALEVEL</t>
  </si>
  <si>
    <t>UNIVERSAL HEALTH CARE &amp; REHAB</t>
  </si>
  <si>
    <t>CITADEL ELIZABETH CITY LLC</t>
  </si>
  <si>
    <t>PREMIER LIVING AND REHAB CENTER</t>
  </si>
  <si>
    <t>FIVE OAKS REHABILITATION AND CARE CENTER</t>
  </si>
  <si>
    <t>GRACE HEIGHTS HEALTH &amp; REHABILITATION</t>
  </si>
  <si>
    <t>MURPHY REHABILITATION &amp; NURSING</t>
  </si>
  <si>
    <t>SURRY COMMUNITY HEALTH AND REHAB CENTER</t>
  </si>
  <si>
    <t>MOUNTAIN VIEW MANOR NURSING CE</t>
  </si>
  <si>
    <t>GLENFLORA</t>
  </si>
  <si>
    <t>EDGECOMBE HEALTH AND REHAB CENTER</t>
  </si>
  <si>
    <t>MOUNTAIN VISTA HEALTH PARK</t>
  </si>
  <si>
    <t>WILLOW RIDGE OF NC</t>
  </si>
  <si>
    <t>ASTON PARK HEALTH CARE CENTER</t>
  </si>
  <si>
    <t>CAROL WOODS</t>
  </si>
  <si>
    <t>PELICAN HEALTH AT CHARLOTTE</t>
  </si>
  <si>
    <t>CAPITAL NURSING AND REHABILITATION CENTER</t>
  </si>
  <si>
    <t>LIFE CARE CENTER OF BANNER ELK</t>
  </si>
  <si>
    <t>WESTWOOD HILLS NURSING AND REHABILITATION CENTER</t>
  </si>
  <si>
    <t>MADISON HEALTH AND REHABILITATION</t>
  </si>
  <si>
    <t>LIBERTY COMMONS N&amp;R CTR OF COLUMBUS CTY</t>
  </si>
  <si>
    <t>ACCORDIUS HEALTH AT BREVARD</t>
  </si>
  <si>
    <t>BROOKRIDGE RETIREMENT COMMUNITY</t>
  </si>
  <si>
    <t>ELIZABETHTOWN HEALTHCARE &amp; REHAB CENTER</t>
  </si>
  <si>
    <t>RIVERPOINT CREST NURSING AND REHABILITATION CENTER</t>
  </si>
  <si>
    <t>BETHESDA HEALTH CARE FACILITY</t>
  </si>
  <si>
    <t>UNIVERSAL HEALTH CARE LILLINGTON</t>
  </si>
  <si>
    <t>RIVER TRACE NURSING AND REHABILITATION CENTER</t>
  </si>
  <si>
    <t>WESTFIELD REHABILITATION AND HEALTH CENTER</t>
  </si>
  <si>
    <t>PREMIER NURSING AND REHABILITATION CENTER</t>
  </si>
  <si>
    <t>MARY GRAN NURSING CENTER</t>
  </si>
  <si>
    <t>MAGNOLIA LANE NURSING AND REHABILITATION CENTER</t>
  </si>
  <si>
    <t>BRIAN CENTER HEALTH &amp; REHABILITATION WEAVERVILLE</t>
  </si>
  <si>
    <t>AUTUMN CARE OF DREXEL</t>
  </si>
  <si>
    <t>BLUE RIDGE HEALTH AND REHABILITATION CENTER</t>
  </si>
  <si>
    <t>SIGNATURE HEALTHCARE OF CHAPEL HILL</t>
  </si>
  <si>
    <t>PEAK RESOURCES-OUTER BANKS</t>
  </si>
  <si>
    <t>PELICAN HEALTH REIDSVILLE</t>
  </si>
  <si>
    <t>RIDGEWOOD LIVING &amp; REHAB CENTER</t>
  </si>
  <si>
    <t>PEAK RESOURCES - SHELBY</t>
  </si>
  <si>
    <t>BRIAN CENTER HEALTH &amp; REHAB HICKORY</t>
  </si>
  <si>
    <t>DEER PARK HEALTH &amp; REHABILITATION</t>
  </si>
  <si>
    <t>LUMBERTON HEALTH AND REHAB CENTER</t>
  </si>
  <si>
    <t>TWIN LAKES COMMUNITY</t>
  </si>
  <si>
    <t>ACCORDIUS HEALTH AT WILMINGTON</t>
  </si>
  <si>
    <t>BARBOUR COURT NURSING AND REHABILITATION CENTER</t>
  </si>
  <si>
    <t>WHITE OAK MANOR - CHARLOTTE</t>
  </si>
  <si>
    <t>WARREN HILLS NURSING CENTER</t>
  </si>
  <si>
    <t>BRIAN CENTER HEALTH &amp; REHAB/EDEN</t>
  </si>
  <si>
    <t>THE FOUNTAINS AT THE ALBEMARLE</t>
  </si>
  <si>
    <t>ACCORDIUS HEALTH AT CHARLOTTE</t>
  </si>
  <si>
    <t>PENDER MEMORIAL HOSP SNF</t>
  </si>
  <si>
    <t>HICKORY FALLS HEALTH AND REHABILITATION</t>
  </si>
  <si>
    <t>VALLEY NURSING CENTER</t>
  </si>
  <si>
    <t>BRIAN CENTER HEALTH &amp; RETIREMENT/LINCOLNTON</t>
  </si>
  <si>
    <t>WARSAW NURSING AND REHABILITATION CENTER</t>
  </si>
  <si>
    <t>THE LODGE AT MILLS RIVER</t>
  </si>
  <si>
    <t>MONROE REHABILITATION CENTER</t>
  </si>
  <si>
    <t>CAROLINA CARE HEALTH AND REHABILITATION</t>
  </si>
  <si>
    <t>TRANSITIONAL HEALTH SERVICES OF KANNAPOLIS</t>
  </si>
  <si>
    <t>ROCKY MOUNT REHABILITATION CENTER</t>
  </si>
  <si>
    <t>ALLEGHANY CENTER</t>
  </si>
  <si>
    <t>BRIAN CENTER HEALTH &amp; REHAB/HERTFORD</t>
  </si>
  <si>
    <t>MACON VALLEY NURSING AND REHABILITATION CENTER</t>
  </si>
  <si>
    <t>STANLEY TOTAL LIVING CENTER</t>
  </si>
  <si>
    <t>BRIAN CENTER HEALTH &amp; REHAB/YANCEYVILLE</t>
  </si>
  <si>
    <t>THE CARROLTON OF PLYMOUTH</t>
  </si>
  <si>
    <t>BLADEN EAST HEALTH AND REHAB, LLC</t>
  </si>
  <si>
    <t>AUTUMN CARE OF MARSHVILLE</t>
  </si>
  <si>
    <t>AUTUMN CARE OF SALISBURY</t>
  </si>
  <si>
    <t>BRIAN CENTER HEALTH &amp; REHABILITATION/SPRUCE PINES</t>
  </si>
  <si>
    <t>KINDRED HOSPITAL EAST GREENSBORO</t>
  </si>
  <si>
    <t>WOODLAND HILL CENTER</t>
  </si>
  <si>
    <t>NORTHERN REGIONAL HOSPITAL</t>
  </si>
  <si>
    <t>THE CARROLTON OF NASH</t>
  </si>
  <si>
    <t>AUTUMN CARE OF RAEFORD</t>
  </si>
  <si>
    <t>STANLY MANOR</t>
  </si>
  <si>
    <t>CLEVELAND PINES</t>
  </si>
  <si>
    <t>THE CITADEL MOORESVILLE</t>
  </si>
  <si>
    <t>THE OAKS</t>
  </si>
  <si>
    <t>ACCORDIUS HEALTH AT HENDERSONVILLE LLC</t>
  </si>
  <si>
    <t>COMPASS HEALTHCARE AND REHAB ROWAN, LLC</t>
  </si>
  <si>
    <t>CURRITUCK HEALTH &amp; REHAB CENTER</t>
  </si>
  <si>
    <t>UNIVERSAL HEALTH CARE / OXFORD</t>
  </si>
  <si>
    <t>GRANTSBROOK NURSING AND REHABILITATION CENTER</t>
  </si>
  <si>
    <t>RICHMOND PINES HEALTHCARE AND REHABILITATION CENTE</t>
  </si>
  <si>
    <t>AUTUMN CARE OF SHALLOTTE</t>
  </si>
  <si>
    <t>MARGATE HEALTH AND REHAB CENTER</t>
  </si>
  <si>
    <t>SCOTIA VILLAGE-SNF</t>
  </si>
  <si>
    <t>THE LAURELS OF PENDER</t>
  </si>
  <si>
    <t>WHITE OAK MANOR - BURLINGTON</t>
  </si>
  <si>
    <t>VERO HEALTH &amp; REHAB OF SYLVA</t>
  </si>
  <si>
    <t>THE LAURELS OF GREENTREE RIDGE</t>
  </si>
  <si>
    <t>ACCORDIUS HEALTH AT MIDWOOD, LLC</t>
  </si>
  <si>
    <t>SMOKY RIDGE HEALTH &amp; REHABILITATION</t>
  </si>
  <si>
    <t>IREDELL MEMORIAL HOSPITAL INC</t>
  </si>
  <si>
    <t>THE IVY AT GASTONIA LLC</t>
  </si>
  <si>
    <t>LIBERTY COMMONS NSG AND REHAB CTR OF HALIFAX CTY</t>
  </si>
  <si>
    <t>PIEDMONT CROSSING</t>
  </si>
  <si>
    <t>ROXBORO HEALTHCARE &amp; REHAB CENTER</t>
  </si>
  <si>
    <t>BRIAN CENTER HEALTH &amp; REHAB/HENDERSONVILLE</t>
  </si>
  <si>
    <t>NORTHAMPTON NURSING AND REHABILITATION CENTER</t>
  </si>
  <si>
    <t>FAIR HAVEN OF FOREST CITY, LLC</t>
  </si>
  <si>
    <t>SENIOR CITIZENS HOME</t>
  </si>
  <si>
    <t>BRIAN CENTER HEALTH &amp; RETIREMENT CLAYTON</t>
  </si>
  <si>
    <t>ELDERBERRY HEALTH CARE</t>
  </si>
  <si>
    <t>KERR LAKE NURSING AND REHABILITATION CENTER</t>
  </si>
  <si>
    <t>THE LAURELS OF HENDERSONVILLE</t>
  </si>
  <si>
    <t>BRIAN CENTER HEALTH &amp; REHABILITATION WALLACE</t>
  </si>
  <si>
    <t>THE CARROLTON OF DUNN</t>
  </si>
  <si>
    <t>WILLOWBROOKE COURT SC CTR AT MATTHEWS GLEN</t>
  </si>
  <si>
    <t>GIVENS HEALTH CENTER</t>
  </si>
  <si>
    <t>GATEWAY REHABILITATION AND HEALTHCARE</t>
  </si>
  <si>
    <t>THE GRAYBRIER NURS &amp; RETIREMENT CT</t>
  </si>
  <si>
    <t>SARDIS OAKS</t>
  </si>
  <si>
    <t>BRIAN CENTER HEALTH AND REHABILITATION/WILSON</t>
  </si>
  <si>
    <t>ABBOTTS CREEK CENTER</t>
  </si>
  <si>
    <t>FRANKLIN OAKS NURSING AND REHABILITATION CENTER</t>
  </si>
  <si>
    <t>SIGNATURE HEALTHCARE OF ROANOKE RAPIDS</t>
  </si>
  <si>
    <t>PEAK RESOURCES - ALAMANCE, INC</t>
  </si>
  <si>
    <t>BRIAN CENTER HEALTH &amp; REHABILITATION/WINDSOR</t>
  </si>
  <si>
    <t>MAPLE LEAF HEALTH CARE</t>
  </si>
  <si>
    <t>SILVER BLUFF INC</t>
  </si>
  <si>
    <t>BIG ELM RETIREMENT AND NURSING CENTERS</t>
  </si>
  <si>
    <t>BRIAN CENTER HEALTH AND REHABILITATION/GOLDSBORO</t>
  </si>
  <si>
    <t>PELICAN HEALTH HENDERSON LLC</t>
  </si>
  <si>
    <t>ACCORDIUS HEALTH AT MONROE</t>
  </si>
  <si>
    <t>WHISPERING PINES NURSING &amp; REHAB CENTER</t>
  </si>
  <si>
    <t>WOODBURY WELLNESS CENTER INC</t>
  </si>
  <si>
    <t>COURTLAND TERRACE</t>
  </si>
  <si>
    <t>AUTUMN CARE OF SALUDA</t>
  </si>
  <si>
    <t>HIGHLAND HOUSE REHABILITATION AND HEALTHCARE</t>
  </si>
  <si>
    <t>PINEY GROVE NURSING AND REHABILITATION CENTER</t>
  </si>
  <si>
    <t>GRAHAM HEALTHCARE AND REHABILITATION CENTER</t>
  </si>
  <si>
    <t>RICH  SQUARE NURSING &amp; REHAB</t>
  </si>
  <si>
    <t>PRUITTHEALTH-NEUSE</t>
  </si>
  <si>
    <t>LOUISBURG HEALTHCARE &amp; REHABILITATION CENTER</t>
  </si>
  <si>
    <t>ACCORDIUS HEALTH AT CREEKSIDE CARE</t>
  </si>
  <si>
    <t>BRIAN CENTER HEALTH &amp; RETIREMENT/CABARRUS</t>
  </si>
  <si>
    <t>COMPASS HEALTHCARE AND REHAB HAWFIELDS, INC</t>
  </si>
  <si>
    <t>SIGNATURE HEALTHCARE OF KINSTON</t>
  </si>
  <si>
    <t>GREENDALE FOREST NURSING AND REHABILITATION CENTER</t>
  </si>
  <si>
    <t>GOLDEN YEARS NURSING HOME</t>
  </si>
  <si>
    <t>REX REHAB &amp; NSG CARE CENTER</t>
  </si>
  <si>
    <t>PINEHURST HEALTHCARE &amp; REHABILITATION CENTER</t>
  </si>
  <si>
    <t>PRUITTHEALTH-TRENT</t>
  </si>
  <si>
    <t>WILSON PINES NURSING AND REHABILITATION CENTER</t>
  </si>
  <si>
    <t>LIBERTY COMMONS NRSG &amp; REHAB CNTR OF SOUTHPORT LLC</t>
  </si>
  <si>
    <t>ACCORDIUS HEALTH AT SCOTLAND MANOR</t>
  </si>
  <si>
    <t>EAST CAROLINA REHAB AND WELLNESS</t>
  </si>
  <si>
    <t>PRUITTHEALTH-ROCKINGHAM</t>
  </si>
  <si>
    <t>VILLAGE GREEN HEALTH AND REHABILITATION</t>
  </si>
  <si>
    <t>VILLAGE CARE OF KING</t>
  </si>
  <si>
    <t>SCOTTISH PINES REHABILITATION AND NURSING CENTER</t>
  </si>
  <si>
    <t>PRUITTHEATH-FARMVILLE</t>
  </si>
  <si>
    <t>CARDINAL HEALTHCARE AND REHAB</t>
  </si>
  <si>
    <t>WILKES REGIONAL MEDICAL CTR SN</t>
  </si>
  <si>
    <t>HUNTER WOODS NURSING AND REHAB</t>
  </si>
  <si>
    <t>THE LAURELS OF FOREST GLENN</t>
  </si>
  <si>
    <t>COUNTRYSIDE</t>
  </si>
  <si>
    <t>HEARTLAND LIVING &amp; REHAB AT THE MOSES H CONE MEM H</t>
  </si>
  <si>
    <t>WADESBORO HEALTH &amp; REHAB CENTER</t>
  </si>
  <si>
    <t>PISGAH MANOR HEALTH CARE CENTER</t>
  </si>
  <si>
    <t>BROOK STONE LIVING CENTER</t>
  </si>
  <si>
    <t>PEAK RESOURCES-CHERRYVILLE</t>
  </si>
  <si>
    <t>SMOKY MOUNTAIN HEALTH AND REHABILITATION CENTER</t>
  </si>
  <si>
    <t>SHORELAND HLTH CARE &amp; RETIREME</t>
  </si>
  <si>
    <t>SKYLAND CARE CENTER</t>
  </si>
  <si>
    <t>WILKESBORO HEALTH AND REHABILITATION</t>
  </si>
  <si>
    <t>CARY HEALTH AND REHABILITATION</t>
  </si>
  <si>
    <t>THREE RIVERS HEALTH AND REHAB</t>
  </si>
  <si>
    <t>CHARLOTTE HEALTH &amp; REHABILITATION CENTER</t>
  </si>
  <si>
    <t>ACCORDIUS HEALTH AND REHABILITATION</t>
  </si>
  <si>
    <t>BRIAN CENTER SOUTHPOINT</t>
  </si>
  <si>
    <t>PEMBROKE CENTER</t>
  </si>
  <si>
    <t>CENTRAL CONTINUING CARE</t>
  </si>
  <si>
    <t>HAYWOOD NURSING AND REHABILITATION CENTER</t>
  </si>
  <si>
    <t>BRANTWOOD NH &amp; RETIREMENT CENT</t>
  </si>
  <si>
    <t>FLESHERS FAIRVIEW HEALTH CARE</t>
  </si>
  <si>
    <t>HAYMOUNT REHABILITATION &amp; NURSING CENTER, INC</t>
  </si>
  <si>
    <t>PINEVILLE REHABILITATION AND LIVING CTR</t>
  </si>
  <si>
    <t>BERMUDA VILLAGE RETIREMENT CENTER</t>
  </si>
  <si>
    <t>HILLSIDE NURSING CENTER OF WAKE FOREST</t>
  </si>
  <si>
    <t>PELICAN HEALTH AT ASHEVILLE</t>
  </si>
  <si>
    <t>LEXINGTON HEALTH CARE CENTER</t>
  </si>
  <si>
    <t>ALAMANCE HEALTH CARE CENTER</t>
  </si>
  <si>
    <t>THE LAURELS OF CHATHAM</t>
  </si>
  <si>
    <t>WILSON REHABILITATION AND NURSING CENTER</t>
  </si>
  <si>
    <t>FAIR HAVEN HOME INC</t>
  </si>
  <si>
    <t>VALLEY VIEW CARE &amp; REHAB CENTER</t>
  </si>
  <si>
    <t>THE LAURELS OF SALISBURY</t>
  </si>
  <si>
    <t>PEAK RESOURCES - PINELAKE</t>
  </si>
  <si>
    <t>WESTERN NORTH CAROLINA BAPTIST HOME</t>
  </si>
  <si>
    <t>CLAY COUNTY CARE CENTER</t>
  </si>
  <si>
    <t>CARVER LIVING CENTER</t>
  </si>
  <si>
    <t>WELLINGTON REHABILITATION AND HEALTHCARE</t>
  </si>
  <si>
    <t>ECKERD LIVING CENTER</t>
  </si>
  <si>
    <t>THE LAURELS OF SUMMIT RIDGE</t>
  </si>
  <si>
    <t>PEAK RESOURCES - BROOKSHIRE, INC</t>
  </si>
  <si>
    <t>ALEXANDRIA PLACE</t>
  </si>
  <si>
    <t>FORREST OAKES HEALTHCARE CENTER</t>
  </si>
  <si>
    <t>OAK FOREST HEALTH AND REHABILITATION</t>
  </si>
  <si>
    <t>GLENAIRE</t>
  </si>
  <si>
    <t>COLLEGE PINES HEALTH AND REHABILITATION</t>
  </si>
  <si>
    <t>EMERALD RIDGE REHAB AND CARE CENTER</t>
  </si>
  <si>
    <t>MAPLE GROVE HEALTH AND REHABILITATION CENTER</t>
  </si>
  <si>
    <t>UNIVERSAL HEALTH CARE/KING</t>
  </si>
  <si>
    <t>WESTWOOD HEALTH AND REHABILITATION</t>
  </si>
  <si>
    <t>BELAIRE HEALTH CARE CENTER</t>
  </si>
  <si>
    <t>TREYBURN REHABILITATION CENTER</t>
  </si>
  <si>
    <t>WILLOWBROOKE COURT SC CTR AT TRYON ESTATES</t>
  </si>
  <si>
    <t>GUILFORD HEALTH CARE CENTER</t>
  </si>
  <si>
    <t>THE OAKS-BREVARD</t>
  </si>
  <si>
    <t>LIFE CARE CENTER OF HENDERSONVILLE</t>
  </si>
  <si>
    <t>OAK GROVE HEALTH CARE CENTER</t>
  </si>
  <si>
    <t>BAYVIEW NURSING &amp; REHAB CENTER</t>
  </si>
  <si>
    <t>WILLOWBROOK REHABILITATION AND CARE CENTER</t>
  </si>
  <si>
    <t>LIBERTY COMMONS REHABILITATION CENTER</t>
  </si>
  <si>
    <t>MECKLENBURG HEALTH &amp; REHABILITATION</t>
  </si>
  <si>
    <t>SOUTHWOOD NURSING AND RETIREMENT</t>
  </si>
  <si>
    <t>WILORA LAKE HEALTHCARE CENTER</t>
  </si>
  <si>
    <t>FRIENDS HOMES WEST</t>
  </si>
  <si>
    <t>TSALI CARE CENTER</t>
  </si>
  <si>
    <t>THE OAKS AT SWEETEN CREEK</t>
  </si>
  <si>
    <t>HARNETT WOODS NURSING AND REHABILITATION CENTER</t>
  </si>
  <si>
    <t>SALEMTOWNE</t>
  </si>
  <si>
    <t>WOODLANDS NURSING &amp; REHABILITATION CENTER</t>
  </si>
  <si>
    <t>BROOKDALE CARRIAGE CLUB PROVIDENCE</t>
  </si>
  <si>
    <t>SHAIRE NURSING CENTER</t>
  </si>
  <si>
    <t>CHERRY POINT BAY NURSING AND REHABILITATION CENTER</t>
  </si>
  <si>
    <t>SATURN NURSING AND REHABILITATION CENTER</t>
  </si>
  <si>
    <t>AYDEN COURT NURSING AND REHABILITATION CENTER</t>
  </si>
  <si>
    <t>CROATAN RIDGE NURSING AND REHABILITATION CENTER</t>
  </si>
  <si>
    <t>NC STATE VETERANS HOME - FAYETTEVILLE</t>
  </si>
  <si>
    <t>HENDERSONVILLE HEALTH AND REHABILITATION</t>
  </si>
  <si>
    <t>PEAK RESOURCES -  GASTONIA</t>
  </si>
  <si>
    <t>THE STEWART HEALTH CENTER</t>
  </si>
  <si>
    <t>LIBERTY COMMONS NURSING &amp; REHAB ALAMANCE</t>
  </si>
  <si>
    <t>LITCHFORD FALLS HEALTHCARE</t>
  </si>
  <si>
    <t>WINDSOR POINT CONTINUING CARE</t>
  </si>
  <si>
    <t>CROASDAILE VILLAGE</t>
  </si>
  <si>
    <t>LAKE PARK NURSING AND REHABILITATION CENTER</t>
  </si>
  <si>
    <t>LIBERTY COMMONS NSG &amp; REHAB  CTR OF ROWAN COUNTY</t>
  </si>
  <si>
    <t>CAROLINA REHAB CENTER OF CUMBERLAND</t>
  </si>
  <si>
    <t>WHITESTONE  A MASONIC AND EASTERN STAR COMMUNITY</t>
  </si>
  <si>
    <t>AUTUMN CARE OF MYRTLE GROVE</t>
  </si>
  <si>
    <t>UNC REX REHAB &amp; NURSING CARE CENTER OF APEX</t>
  </si>
  <si>
    <t>ACCORDIUS HEALTH AT ABERDEEN</t>
  </si>
  <si>
    <t>PRODIGY TRANSITIONAL REHAB</t>
  </si>
  <si>
    <t>AUTUMN CARE OF STATESVILLE</t>
  </si>
  <si>
    <t>CYPRESS GLEN RETIREMENT COMMUNITY</t>
  </si>
  <si>
    <t>TOWER NURSING AND REHABILITATION CENTER</t>
  </si>
  <si>
    <t>AUTUMN CARE OF NASH</t>
  </si>
  <si>
    <t>PRUITTHEALTH-TOWN CENTER</t>
  </si>
  <si>
    <t>CONOVER NURSING AND REHABILITATION CENTER</t>
  </si>
  <si>
    <t>INN AT QUAIL HAVEN VILLAGE</t>
  </si>
  <si>
    <t>LIBERTY COMMONS NSG &amp; REHAB CTR OF JOHNSTON CTY</t>
  </si>
  <si>
    <t>PELICAN HEALTH THOMASVILLE</t>
  </si>
  <si>
    <t>UNIVERSAL HEALTH CARE/FLETCHER</t>
  </si>
  <si>
    <t>UNIVERSAL HEALTH CARE/RAMSEUR</t>
  </si>
  <si>
    <t>CAROLINA REHAB CENTER OF BURKE</t>
  </si>
  <si>
    <t>RIVER LANDING AT SANDY RIDGE</t>
  </si>
  <si>
    <t>UNIVERSAL HEALTH CARE/NORTH RALEIGH</t>
  </si>
  <si>
    <t>PENN NURSING CENTER</t>
  </si>
  <si>
    <t>NC STATE VETERANS HOME - SALISBURY</t>
  </si>
  <si>
    <t>LIBERTY COMMONS NSG AND REHAB CTR OF LEE COUNTY</t>
  </si>
  <si>
    <t>SANFORD HEALTH &amp; REHABILITATION CO</t>
  </si>
  <si>
    <t>ADAMS FARM LIVING &amp; REHABILITATION</t>
  </si>
  <si>
    <t>PEAK RESOURCES-WILMINGTON, INC</t>
  </si>
  <si>
    <t>PRUITTHEALTH-RALEIGH</t>
  </si>
  <si>
    <t>OLDE KNOX COMMONS AT THE VILLAGES OF MECKLENBURG</t>
  </si>
  <si>
    <t>THE FOREST AT DUKE INC</t>
  </si>
  <si>
    <t>BERMUDA COMMONS NURSING AND REHABILITATION CENTER</t>
  </si>
  <si>
    <t>ASBURY HEALTH AND REHABILITATION CENTER</t>
  </si>
  <si>
    <t>THE ROSEWOOD HEALTH CENTER</t>
  </si>
  <si>
    <t>CAMDEN HEALTH AND REHABILITATION</t>
  </si>
  <si>
    <t>ASHTON HEALTH AND REHABILITATION</t>
  </si>
  <si>
    <t>UNIVERSAL HEALTH CARE / BRUNSWICK</t>
  </si>
  <si>
    <t>WHITE OAK OF WAXHAW</t>
  </si>
  <si>
    <t>PRUITTHEALTH-CAROLINA POINT</t>
  </si>
  <si>
    <t>THE SHANNON GRAY REHABILITATION &amp; RECOVERY CENTER</t>
  </si>
  <si>
    <t>AUTUMN CARE OF FAYETTEVILLE</t>
  </si>
  <si>
    <t>TRINITY GROVE</t>
  </si>
  <si>
    <t>HILLCREST RALEIGH AT CRABTREE VALLEY</t>
  </si>
  <si>
    <t>DEERFIELD EPISCOPAL  RETIREMENT</t>
  </si>
  <si>
    <t>AZALEA HEALTH &amp; REHAB CENTER</t>
  </si>
  <si>
    <t>NC STATE VETERANS HOME-BLACK MOUNTAIN</t>
  </si>
  <si>
    <t>HOMESTEAD HILLS</t>
  </si>
  <si>
    <t>NC STATE VETERANS HOME-KINSTON</t>
  </si>
  <si>
    <t>UNIVERSAL HEALTH CARE/FUQUAY-VARINA</t>
  </si>
  <si>
    <t>CLEAR CREEK NURSING &amp; REHABILITATION CENTER</t>
  </si>
  <si>
    <t>PAVILION HEALTH CENTER AT BRIGHTMORE</t>
  </si>
  <si>
    <t>SHARON TOWERS</t>
  </si>
  <si>
    <t>TRINITY ELMS</t>
  </si>
  <si>
    <t>PRUITTHEALTH-UNION POINTE</t>
  </si>
  <si>
    <t>AUTUMN CARE OF CORNELIUS</t>
  </si>
  <si>
    <t>DAVIS HEALTH &amp; WELLNESS CTR AT CAMBRIDGE VILLAG</t>
  </si>
  <si>
    <t>SPRINGBROOK NURSING &amp; REHABILITATION  CENTER</t>
  </si>
  <si>
    <t>HUNTERSVILLE HEALTH &amp; REHAB CENTER</t>
  </si>
  <si>
    <t>BRADLEY CREEK HEALTH CENTER</t>
  </si>
  <si>
    <t>THE CARDINAL AT NORTH HILLS</t>
  </si>
  <si>
    <t>ARBOR ACRES UNITED METHODIST RETIREMENT COMMUNITY</t>
  </si>
  <si>
    <t>BELLAROSE NURSING AND REHAB</t>
  </si>
  <si>
    <t>BRUNSWICK HEALTH &amp; REHAB CENTER</t>
  </si>
  <si>
    <t>PARKVIEW HEALTH &amp; REHAB CENTER</t>
  </si>
  <si>
    <t>SWIFT CREEK HEALTH CENTER</t>
  </si>
  <si>
    <t>BLACK MOUNTAIN NEURO-MEDICAL TREATMENT CENTER</t>
  </si>
  <si>
    <t>MARION</t>
  </si>
  <si>
    <t>OXFORD</t>
  </si>
  <si>
    <t>JACKSON</t>
  </si>
  <si>
    <t>GREENVILLE</t>
  </si>
  <si>
    <t>MADISON</t>
  </si>
  <si>
    <t>THOMASVILLE</t>
  </si>
  <si>
    <t>GREENSBORO</t>
  </si>
  <si>
    <t>BENSON</t>
  </si>
  <si>
    <t>FAYETTEVILLE</t>
  </si>
  <si>
    <t>NASHVILLE</t>
  </si>
  <si>
    <t>NEWPORT</t>
  </si>
  <si>
    <t>MARSHALL</t>
  </si>
  <si>
    <t>JACKSONVILLE</t>
  </si>
  <si>
    <t>HARRISBURG</t>
  </si>
  <si>
    <t>CLINTON</t>
  </si>
  <si>
    <t>CONCORD</t>
  </si>
  <si>
    <t>WINDSOR</t>
  </si>
  <si>
    <t>BURLINGTON</t>
  </si>
  <si>
    <t>DANBURY</t>
  </si>
  <si>
    <t>SOUTHPORT</t>
  </si>
  <si>
    <t>SALISBURY</t>
  </si>
  <si>
    <t>PLYMOUTH</t>
  </si>
  <si>
    <t>DURHAM</t>
  </si>
  <si>
    <t>WILMINGTON</t>
  </si>
  <si>
    <t>WASHINGTON</t>
  </si>
  <si>
    <t>SANFORD</t>
  </si>
  <si>
    <t>TRINITY</t>
  </si>
  <si>
    <t>MONROE</t>
  </si>
  <si>
    <t>COLUMBUS</t>
  </si>
  <si>
    <t>WARRENTON</t>
  </si>
  <si>
    <t>SPARTA</t>
  </si>
  <si>
    <t>CANTON</t>
  </si>
  <si>
    <t>REIDSVILLE</t>
  </si>
  <si>
    <t>FRANKLIN</t>
  </si>
  <si>
    <t>CLAYTON</t>
  </si>
  <si>
    <t>NEWTON</t>
  </si>
  <si>
    <t>WARSAW</t>
  </si>
  <si>
    <t>MOORESVILLE</t>
  </si>
  <si>
    <t>SPENCER</t>
  </si>
  <si>
    <t>FOREST CITY</t>
  </si>
  <si>
    <t>JEFFERSON</t>
  </si>
  <si>
    <t>CHEROKEE</t>
  </si>
  <si>
    <t>GARNER</t>
  </si>
  <si>
    <t>BOONE</t>
  </si>
  <si>
    <t>WILSON</t>
  </si>
  <si>
    <t>LOUISBURG</t>
  </si>
  <si>
    <t>LEXINGTON</t>
  </si>
  <si>
    <t>ELIZABETHTOWN</t>
  </si>
  <si>
    <t>HENDERSON</t>
  </si>
  <si>
    <t>PINEVILLE</t>
  </si>
  <si>
    <t>JAMESTOWN</t>
  </si>
  <si>
    <t>TAYLORSVILLE</t>
  </si>
  <si>
    <t>PEMBROKE</t>
  </si>
  <si>
    <t>COLFAX</t>
  </si>
  <si>
    <t>MARS HILL</t>
  </si>
  <si>
    <t>DENTON</t>
  </si>
  <si>
    <t>SNOW HILL</t>
  </si>
  <si>
    <t>MOUNT AIRY</t>
  </si>
  <si>
    <t>BURNSVILLE</t>
  </si>
  <si>
    <t>GRANITE FALLS</t>
  </si>
  <si>
    <t>ABERDEEN</t>
  </si>
  <si>
    <t>CARTHAGE</t>
  </si>
  <si>
    <t>SHELBY</t>
  </si>
  <si>
    <t>LUMBERTON</t>
  </si>
  <si>
    <t>RALEIGH</t>
  </si>
  <si>
    <t>WAYNESVILLE</t>
  </si>
  <si>
    <t>ADVANCE</t>
  </si>
  <si>
    <t>MATTHEWS</t>
  </si>
  <si>
    <t>HILLSBOROUGH</t>
  </si>
  <si>
    <t>EDEN</t>
  </si>
  <si>
    <t>BISCOE</t>
  </si>
  <si>
    <t>WINSTON-SALEM</t>
  </si>
  <si>
    <t>ROXBORO</t>
  </si>
  <si>
    <t>CHARLOTTE</t>
  </si>
  <si>
    <t>ASHEVILLE</t>
  </si>
  <si>
    <t>ASHEBORO</t>
  </si>
  <si>
    <t>PLEASANT GARDEN</t>
  </si>
  <si>
    <t>ELIZABETH CITY</t>
  </si>
  <si>
    <t>KERNERSVILLE</t>
  </si>
  <si>
    <t>PINEHURST</t>
  </si>
  <si>
    <t>BLOWING ROCK</t>
  </si>
  <si>
    <t>BLACK MOUNTAIN</t>
  </si>
  <si>
    <t>WADESBORO</t>
  </si>
  <si>
    <t>HICKORY</t>
  </si>
  <si>
    <t>RUTHERFORDTON</t>
  </si>
  <si>
    <t>WALNUT COVE</t>
  </si>
  <si>
    <t>HIGH POINT</t>
  </si>
  <si>
    <t>ELKIN</t>
  </si>
  <si>
    <t>HUNTERSVILLE</t>
  </si>
  <si>
    <t>MAGGIE VALLEY</t>
  </si>
  <si>
    <t>ZEBULON</t>
  </si>
  <si>
    <t>ALBEMARLE</t>
  </si>
  <si>
    <t>GOLDSBORO</t>
  </si>
  <si>
    <t>HENDERSONVILLE</t>
  </si>
  <si>
    <t>MOUNT OLIVE</t>
  </si>
  <si>
    <t>TRYON</t>
  </si>
  <si>
    <t>STATESVILLE</t>
  </si>
  <si>
    <t>MOCKSVILLE</t>
  </si>
  <si>
    <t>CLEMMONS</t>
  </si>
  <si>
    <t>WILKESBORO</t>
  </si>
  <si>
    <t>ROCKY MOUNT</t>
  </si>
  <si>
    <t>LENOIR</t>
  </si>
  <si>
    <t>SILER CITY</t>
  </si>
  <si>
    <t>WILLIAMSTON</t>
  </si>
  <si>
    <t>KENANSVILLE</t>
  </si>
  <si>
    <t>KINGS MOUNTAIN</t>
  </si>
  <si>
    <t>KINSTON</t>
  </si>
  <si>
    <t>LINCOLNTON</t>
  </si>
  <si>
    <t>GASTONIA</t>
  </si>
  <si>
    <t>EDENTON</t>
  </si>
  <si>
    <t>YADKINVILLE</t>
  </si>
  <si>
    <t>MOREHEAD CITY</t>
  </si>
  <si>
    <t>LILLINGTON</t>
  </si>
  <si>
    <t>SMITHFIELD</t>
  </si>
  <si>
    <t>SEALEVEL</t>
  </si>
  <si>
    <t>LAKE WACCAMAW</t>
  </si>
  <si>
    <t>MORGANTON</t>
  </si>
  <si>
    <t>MURPHY</t>
  </si>
  <si>
    <t>BRYSON CITY</t>
  </si>
  <si>
    <t>TARBORO</t>
  </si>
  <si>
    <t>CHAPEL HILL</t>
  </si>
  <si>
    <t>BANNER ELK</t>
  </si>
  <si>
    <t>WHITEVILLE</t>
  </si>
  <si>
    <t>BREVARD</t>
  </si>
  <si>
    <t>NEW BERN</t>
  </si>
  <si>
    <t>EASTOVER</t>
  </si>
  <si>
    <t>WEAVERVILLE</t>
  </si>
  <si>
    <t>NAGS HEAD</t>
  </si>
  <si>
    <t>NEBO</t>
  </si>
  <si>
    <t>BURGAW</t>
  </si>
  <si>
    <t>MILLS RIVER</t>
  </si>
  <si>
    <t>CHERRYVILLE</t>
  </si>
  <si>
    <t>KANNAPOLIS</t>
  </si>
  <si>
    <t>HERTFORD</t>
  </si>
  <si>
    <t>STANLEY</t>
  </si>
  <si>
    <t>YANCEYVILLE</t>
  </si>
  <si>
    <t>MARSHVILLE</t>
  </si>
  <si>
    <t>SPRUCE PINE</t>
  </si>
  <si>
    <t>RAEFORD</t>
  </si>
  <si>
    <t>WINSTON SALEM</t>
  </si>
  <si>
    <t>BARCO</t>
  </si>
  <si>
    <t>GRANTSBORO</t>
  </si>
  <si>
    <t>HAMLET</t>
  </si>
  <si>
    <t>SHALLOTTE</t>
  </si>
  <si>
    <t>LAURINBURG</t>
  </si>
  <si>
    <t>SYLVA</t>
  </si>
  <si>
    <t>WELDON</t>
  </si>
  <si>
    <t>WALLACE</t>
  </si>
  <si>
    <t>DUNN</t>
  </si>
  <si>
    <t>ROANOKE RAPIDS</t>
  </si>
  <si>
    <t>GRAHAM</t>
  </si>
  <si>
    <t>HAMPSTEAD</t>
  </si>
  <si>
    <t>SALUDA</t>
  </si>
  <si>
    <t>ROBBINSVILLE</t>
  </si>
  <si>
    <t>RICH SQUARE</t>
  </si>
  <si>
    <t>AHOSKIE</t>
  </si>
  <si>
    <t>MEBANE</t>
  </si>
  <si>
    <t>FALCON</t>
  </si>
  <si>
    <t>SCOTLAND NECK</t>
  </si>
  <si>
    <t>ROCKINGHAM</t>
  </si>
  <si>
    <t>KING</t>
  </si>
  <si>
    <t>FARMVILLE</t>
  </si>
  <si>
    <t>NORTH WILKESBORO</t>
  </si>
  <si>
    <t>STOKESDALE</t>
  </si>
  <si>
    <t>CANDLER</t>
  </si>
  <si>
    <t>POLLOCKSVILLE</t>
  </si>
  <si>
    <t>CARY</t>
  </si>
  <si>
    <t>GATESVILLE</t>
  </si>
  <si>
    <t>BERMUDA RUN</t>
  </si>
  <si>
    <t>WAKE FOREST</t>
  </si>
  <si>
    <t>SWANNANOA</t>
  </si>
  <si>
    <t>PITTSBORO</t>
  </si>
  <si>
    <t>BOSTIC</t>
  </si>
  <si>
    <t>ANDREWS</t>
  </si>
  <si>
    <t>HAYESVILLE</t>
  </si>
  <si>
    <t>KNIGHTDALE</t>
  </si>
  <si>
    <t>HIGHLANDS</t>
  </si>
  <si>
    <t>CONNELLY SPG</t>
  </si>
  <si>
    <t>ARCHDALE</t>
  </si>
  <si>
    <t>ARDEN</t>
  </si>
  <si>
    <t>HAVELOCK</t>
  </si>
  <si>
    <t>AYDEN</t>
  </si>
  <si>
    <t>FLAT ROCK</t>
  </si>
  <si>
    <t>FUQUAY VARINA</t>
  </si>
  <si>
    <t>INDIAN TRAIL</t>
  </si>
  <si>
    <t>APEX</t>
  </si>
  <si>
    <t>CONOVER</t>
  </si>
  <si>
    <t>FLETCHER</t>
  </si>
  <si>
    <t>RAMSEUR</t>
  </si>
  <si>
    <t>MCLEANSVILLE</t>
  </si>
  <si>
    <t>BOLIVIA</t>
  </si>
  <si>
    <t>WAXHAW</t>
  </si>
  <si>
    <t>MINT HILL</t>
  </si>
  <si>
    <t>CORNELIUS</t>
  </si>
  <si>
    <t>ASH</t>
  </si>
  <si>
    <t>Franklin</t>
  </si>
  <si>
    <t>Jackson</t>
  </si>
  <si>
    <t>Montgomery</t>
  </si>
  <si>
    <t>Madison</t>
  </si>
  <si>
    <t>Macon</t>
  </si>
  <si>
    <t>Washington</t>
  </si>
  <si>
    <t>Clay</t>
  </si>
  <si>
    <t>Randolph</t>
  </si>
  <si>
    <t>Lee</t>
  </si>
  <si>
    <t>Cherokee</t>
  </si>
  <si>
    <t>Graham</t>
  </si>
  <si>
    <t>Greene</t>
  </si>
  <si>
    <t>Union</t>
  </si>
  <si>
    <t>Lincoln</t>
  </si>
  <si>
    <t>Polk</t>
  </si>
  <si>
    <t>Cleveland</t>
  </si>
  <si>
    <t>Orange</t>
  </si>
  <si>
    <t>Martin</t>
  </si>
  <si>
    <t>Richmond</t>
  </si>
  <si>
    <t>Chatham</t>
  </si>
  <si>
    <t>Mitchell</t>
  </si>
  <si>
    <t>Warren</t>
  </si>
  <si>
    <t>Wilkes</t>
  </si>
  <si>
    <t>Burke</t>
  </si>
  <si>
    <t>Wayne</t>
  </si>
  <si>
    <t>Forsyth</t>
  </si>
  <si>
    <t>Jones</t>
  </si>
  <si>
    <t>Cumberland</t>
  </si>
  <si>
    <t>Henderson</t>
  </si>
  <si>
    <t>Wilson</t>
  </si>
  <si>
    <t>Rowan</t>
  </si>
  <si>
    <t>Caldwell</t>
  </si>
  <si>
    <t>Rockingham</t>
  </si>
  <si>
    <t>Durham</t>
  </si>
  <si>
    <t>New Hanover</t>
  </si>
  <si>
    <t>Person</t>
  </si>
  <si>
    <t>Guilford</t>
  </si>
  <si>
    <t>Mecklenburg</t>
  </si>
  <si>
    <t>Wake</t>
  </si>
  <si>
    <t>Buncombe</t>
  </si>
  <si>
    <t>Davidson</t>
  </si>
  <si>
    <t>Pasquotank</t>
  </si>
  <si>
    <t>Moore</t>
  </si>
  <si>
    <t>Watauga</t>
  </si>
  <si>
    <t>Anson</t>
  </si>
  <si>
    <t>Robeson</t>
  </si>
  <si>
    <t>Onslow</t>
  </si>
  <si>
    <t>Catawba</t>
  </si>
  <si>
    <t>Rutherford</t>
  </si>
  <si>
    <t>Stokes</t>
  </si>
  <si>
    <t>Alamance</t>
  </si>
  <si>
    <t>Surry</t>
  </si>
  <si>
    <t>Haywood</t>
  </si>
  <si>
    <t>Stanly</t>
  </si>
  <si>
    <t>Iredell</t>
  </si>
  <si>
    <t>Davie</t>
  </si>
  <si>
    <t>Cabarrus</t>
  </si>
  <si>
    <t>Edgecombe</t>
  </si>
  <si>
    <t>Duplin</t>
  </si>
  <si>
    <t>Lenoir</t>
  </si>
  <si>
    <t>Gaston</t>
  </si>
  <si>
    <t>Chowan</t>
  </si>
  <si>
    <t>Mc Dowell</t>
  </si>
  <si>
    <t>Yadkin</t>
  </si>
  <si>
    <t>Pitt</t>
  </si>
  <si>
    <t>Carteret</t>
  </si>
  <si>
    <t>Harnett</t>
  </si>
  <si>
    <t>Johnston</t>
  </si>
  <si>
    <t>Columbus</t>
  </si>
  <si>
    <t>Swain</t>
  </si>
  <si>
    <t>Avery</t>
  </si>
  <si>
    <t>Transylvania</t>
  </si>
  <si>
    <t>Bladen</t>
  </si>
  <si>
    <t>Craven</t>
  </si>
  <si>
    <t>Beaufort</t>
  </si>
  <si>
    <t>Sampson</t>
  </si>
  <si>
    <t>Dare</t>
  </si>
  <si>
    <t>Pender</t>
  </si>
  <si>
    <t>Alexander</t>
  </si>
  <si>
    <t>Nash</t>
  </si>
  <si>
    <t>Alleghany</t>
  </si>
  <si>
    <t>Perquimans</t>
  </si>
  <si>
    <t>Caswell</t>
  </si>
  <si>
    <t>Hoke</t>
  </si>
  <si>
    <t>Currituck</t>
  </si>
  <si>
    <t>Granville</t>
  </si>
  <si>
    <t>Pamlico</t>
  </si>
  <si>
    <t>Brunswick</t>
  </si>
  <si>
    <t>Ashe</t>
  </si>
  <si>
    <t>Scotland</t>
  </si>
  <si>
    <t>Yancey</t>
  </si>
  <si>
    <t>Halifax</t>
  </si>
  <si>
    <t>Northampton</t>
  </si>
  <si>
    <t>Vance</t>
  </si>
  <si>
    <t>Bertie</t>
  </si>
  <si>
    <t>Hertford</t>
  </si>
  <si>
    <t>Gates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</si>
  <si>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</si>
  <si>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</si>
  <si>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</si>
  <si>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</si>
  <si>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</si>
  <si>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</si>
  <si>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</si>
  <si>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</si>
  <si>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</si>
  <si>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</si>
  <si>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</si>
  <si>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</si>
  <si>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</si>
  <si>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</si>
  <si>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</si>
  <si>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</si>
  <si>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</si>
  <si>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</si>
  <si>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</si>
  <si>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</si>
  <si>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</si>
  <si>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</si>
  <si>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</si>
  <si>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</si>
  <si>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</si>
  <si>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</si>
  <si>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</si>
  <si>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</si>
  <si>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</si>
  <si>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</si>
  <si>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</si>
  <si>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</si>
  <si>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</si>
  <si>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</si>
  <si>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</si>
  <si>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</si>
  <si>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</si>
  <si>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</si>
  <si>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</si>
  <si>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</si>
  <si>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</si>
  <si>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</si>
  <si>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</si>
  <si>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</si>
  <si>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</si>
  <si>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</si>
  <si>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</si>
  <si>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</si>
  <si>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</si>
  <si>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</si>
  <si>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</si>
  <si>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CMS Region Number</t>
  </si>
  <si>
    <t>Total Census</t>
  </si>
  <si>
    <t>Total Nurse Staff HPRD</t>
  </si>
  <si>
    <t>Rank: Total Nurse Staff HPRD</t>
  </si>
  <si>
    <t>RN Staff HPRD</t>
  </si>
  <si>
    <t>Rank: RN Staff HPRD</t>
  </si>
  <si>
    <t>State</t>
  </si>
  <si>
    <t>Staffing Category</t>
  </si>
  <si>
    <t>Percentage of Total</t>
  </si>
  <si>
    <t>HPRD</t>
  </si>
  <si>
    <t>Facility MDS Census Average</t>
  </si>
  <si>
    <t>Total Nurse Staffing</t>
  </si>
  <si>
    <t>*</t>
  </si>
  <si>
    <t>Direct Care Staffing</t>
  </si>
  <si>
    <t>Direct Care Staff HPRD</t>
  </si>
  <si>
    <t>Total RN</t>
  </si>
  <si>
    <t>Total RN Staff HPRD</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</si>
  <si>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</si>
  <si>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</si>
  <si>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</si>
  <si>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</si>
  <si>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</si>
  <si>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</si>
  <si>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</si>
  <si>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</si>
  <si>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</si>
  <si>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</si>
  <si>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</si>
  <si>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</si>
  <si>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</si>
  <si>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</si>
  <si>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</si>
  <si>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</si>
  <si>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</si>
  <si>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</si>
  <si>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</si>
  <si>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</si>
  <si>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</si>
  <si>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</si>
  <si>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</si>
  <si>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Hours</t>
  </si>
  <si>
    <t>Total Contract %</t>
  </si>
  <si>
    <t>Total Nurse Staff</t>
  </si>
  <si>
    <t>RN (w/ Admin, DON)</t>
  </si>
  <si>
    <t>LPN (w/ Admin)</t>
  </si>
  <si>
    <t>Combined CNA, NA TR, Med Aide/Tech</t>
  </si>
  <si>
    <t>County</t>
  </si>
  <si>
    <t>MDS Census</t>
  </si>
  <si>
    <t>Total Direct Care Staff HPRD</t>
  </si>
  <si>
    <t>Total RN Care Staff HPRD (excl. Admin/DON)</t>
  </si>
  <si>
    <t>Total Nurse Staff Hours</t>
  </si>
  <si>
    <t>Total Direct Care Staff Hours</t>
  </si>
  <si>
    <t>Total RN Hours (w/ Admin, DON)</t>
  </si>
  <si>
    <t>RN Hours (excl. Admin, DON)</t>
  </si>
  <si>
    <t>RN Admin Hours</t>
  </si>
  <si>
    <t>RN DON Hours</t>
  </si>
  <si>
    <t>LPN Hours (excl. Admin)</t>
  </si>
  <si>
    <t>Total LPN Hours (w/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</si>
  <si>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</si>
  <si>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</si>
  <si>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</si>
  <si>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</si>
  <si>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</si>
  <si>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</si>
  <si>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</si>
  <si>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</si>
  <si>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</si>
  <si>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</si>
  <si>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</si>
  <si>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</si>
  <si>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</si>
  <si>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</si>
  <si>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</si>
  <si>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Provider</t>
  </si>
  <si>
    <t>City</t>
  </si>
  <si>
    <t>Rank: % Contract</t>
  </si>
  <si>
    <t>% Contract</t>
  </si>
  <si>
    <t>Total Nurse Staff Contract Hours</t>
  </si>
  <si>
    <t>Percent Total Nurse Contract</t>
  </si>
  <si>
    <t>Total Direct Care Staff Contract Hours</t>
  </si>
  <si>
    <t>Percent Total Direct Care Contract</t>
  </si>
  <si>
    <t>Total RN Hours Contract (w/ Admin, DON)</t>
  </si>
  <si>
    <t>Percent Total RN Contract (w/ Admin, DON)</t>
  </si>
  <si>
    <t>Percent RN Contract (excl. Admin, DON)</t>
  </si>
  <si>
    <t>Percent RN Admin Contract</t>
  </si>
  <si>
    <t>Percent RN DON Contract</t>
  </si>
  <si>
    <t>N/A</t>
  </si>
  <si>
    <t>Percent CNA Hours Contract</t>
  </si>
  <si>
    <t>Percent NA TR Hours Contract</t>
  </si>
  <si>
    <t>Percent LPN Admin Hours Contract</t>
  </si>
  <si>
    <t>Percent LPN Hours Contract (excl. Admin)</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</si>
  <si>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</si>
  <si>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</si>
  <si>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</si>
  <si>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</si>
  <si>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</si>
  <si>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</si>
  <si>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</si>
  <si>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</si>
  <si>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</si>
  <si>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</si>
  <si>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</si>
  <si>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</si>
  <si>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</si>
  <si>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</si>
  <si>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</si>
  <si>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</si>
  <si>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</si>
  <si>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</si>
  <si>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</si>
  <si>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</si>
  <si>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</si>
  <si>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</si>
  <si>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</si>
  <si>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</si>
  <si>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</si>
  <si>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</si>
  <si>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</si>
  <si>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</si>
  <si>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</si>
  <si>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</si>
  <si>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</si>
  <si>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</si>
  <si>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</si>
  <si>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</si>
  <si>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</si>
  <si>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</si>
  <si>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</si>
  <si>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</si>
  <si>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</si>
  <si>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</si>
  <si>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</si>
  <si>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</si>
  <si>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</si>
  <si>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</si>
  <si>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</si>
  <si>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</si>
  <si>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</si>
  <si>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</si>
  <si>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</si>
  <si>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</si>
  <si>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</si>
  <si>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</si>
  <si>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</si>
  <si>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</si>
  <si>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</si>
  <si>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</si>
  <si>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</si>
  <si>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</si>
  <si>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</si>
  <si>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</si>
  <si>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State - Q1 2022</t>
  </si>
  <si>
    <t>State Avg.</t>
  </si>
  <si>
    <t>US Avg.</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</si>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</sst>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0" fillId="0" borderId="0" xfId="0" applyAlignment="1">
      <alignment wrapText="1"/>
    </xf>
    <xf numFmtId="164" fontId="4" fillId="0" borderId="0" xfId="1" applyNumberFormat="1" applyFont="1"/>
    <xf numFmtId="2" fontId="0" fillId="0" borderId="0" xfId="0" applyNumberFormat="1" applyAlignment="1">
      <alignment wrapText="1"/>
    </xf>
    <xf numFmtId="4" fontId="0" fillId="0" borderId="0" xfId="0" applyNumberFormat="1"/>
    <xf numFmtId="2" fontId="0" fillId="0" borderId="0" xfId="0" applyNumberFormat="1"/>
    <xf numFmtId="1" fontId="0" fillId="0" borderId="0" xfId="0" applyNumberFormat="1"/>
    <xf numFmtId="10" fontId="0" fillId="0" borderId="0" xfId="1" applyNumberFormat="1" applyFont="1" applyAlignment="1">
      <alignment wrapText="1"/>
    </xf>
    <xf numFmtId="9" fontId="0" fillId="0" borderId="0" xfId="1" applyFont="1" applyAlignment="1">
      <alignment wrapText="1"/>
    </xf>
    <xf numFmtId="10" fontId="0" fillId="0" borderId="0" xfId="1" applyNumberFormat="1" applyFont="1"/>
    <xf numFmtId="9" fontId="0" fillId="0" borderId="0" xfId="1" applyFont="1"/>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xf numFmtId="3" fontId="3" fillId="0" borderId="1" xfId="0" applyNumberFormat="1" applyFont="1" applyBorder="1"/>
  </cellXfs>
  <cellStyles count="3">
    <cellStyle name="Normal" xfId="0" builtinId="0"/>
    <cellStyle name="Normal 2 2" xfId="2" xr:uid="{BCBCE4F2-8636-467F-80D2-E4F7D7046937}"/>
    <cellStyle name="Percent" xfId="1" builtinId="5"/>
  </cellStyles>
  <dxfs count="137">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164" formatCode="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1" formatCode="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1" formatCode="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0F511CAA-0416-4678-A4C3-0E1271C4136B}"/>
            </a:ext>
          </a:extLst>
        </xdr:cNvPr>
        <xdr:cNvSpPr txBox="1"/>
      </xdr:nvSpPr>
      <xdr:spPr>
        <a:xfrm>
          <a:off x="5235948" y="78440"/>
          <a:ext cx="5713880"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DCB9811E-4AA2-4AD7-9278-1EC08093A3F5}"/>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EC225FEE-96E3-46A4-BA13-3A70680D1B4A}"/>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93567</xdr:colOff>
      <xdr:row>0</xdr:row>
      <xdr:rowOff>104214</xdr:rowOff>
    </xdr:from>
    <xdr:to>
      <xdr:col>1</xdr:col>
      <xdr:colOff>1830927</xdr:colOff>
      <xdr:row>0</xdr:row>
      <xdr:rowOff>1567254</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3774038A-65D6-674D-80C5-4ADEF1710FBB}"/>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65067" y="1042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2043391</xdr:colOff>
      <xdr:row>0</xdr:row>
      <xdr:rowOff>105337</xdr:rowOff>
    </xdr:from>
    <xdr:to>
      <xdr:col>1</xdr:col>
      <xdr:colOff>3780751</xdr:colOff>
      <xdr:row>0</xdr:row>
      <xdr:rowOff>1568377</xdr:rowOff>
    </xdr:to>
    <mc:AlternateContent xmlns:mc="http://schemas.openxmlformats.org/markup-compatibility/2006" xmlns:sle15="http://schemas.microsoft.com/office/drawing/2012/slicer">
      <mc:Choice Requires="sle15">
        <xdr:graphicFrame macro="">
          <xdr:nvGraphicFramePr>
            <xdr:cNvPr id="8" name="City">
              <a:extLst>
                <a:ext uri="{FF2B5EF4-FFF2-40B4-BE49-F238E27FC236}">
                  <a16:creationId xmlns:a16="http://schemas.microsoft.com/office/drawing/2014/main" id="{3DC31CF7-2460-9DCF-5A65-F623DBA98A75}"/>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614891" y="10533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E92EF522-EFDA-4FE7-9A83-163917A4C076}"/>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CDAC2CB0-4904-4DB9-AD43-637EF57BC585}"/>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1028701</xdr:colOff>
      <xdr:row>37</xdr:row>
      <xdr:rowOff>93542</xdr:rowOff>
    </xdr:to>
    <xdr:sp macro="" textlink="">
      <xdr:nvSpPr>
        <xdr:cNvPr id="5" name="TextBox 4">
          <a:extLst>
            <a:ext uri="{FF2B5EF4-FFF2-40B4-BE49-F238E27FC236}">
              <a16:creationId xmlns:a16="http://schemas.microsoft.com/office/drawing/2014/main" id="{B4E67595-061E-45AB-8602-18C7813E0F27}"/>
            </a:ext>
          </a:extLst>
        </xdr:cNvPr>
        <xdr:cNvSpPr txBox="1"/>
      </xdr:nvSpPr>
      <xdr:spPr>
        <a:xfrm>
          <a:off x="432125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1906119</xdr:colOff>
      <xdr:row>0</xdr:row>
      <xdr:rowOff>147917</xdr:rowOff>
    </xdr:from>
    <xdr:to>
      <xdr:col>1</xdr:col>
      <xdr:colOff>3643479</xdr:colOff>
      <xdr:row>0</xdr:row>
      <xdr:rowOff>1610957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373089E3-680F-897E-1D07-F01D85D43E4B}"/>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77619" y="147917"/>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29134</xdr:colOff>
      <xdr:row>0</xdr:row>
      <xdr:rowOff>142314</xdr:rowOff>
    </xdr:from>
    <xdr:to>
      <xdr:col>1</xdr:col>
      <xdr:colOff>1766494</xdr:colOff>
      <xdr:row>0</xdr:row>
      <xdr:rowOff>1605354</xdr:rowOff>
    </xdr:to>
    <mc:AlternateContent xmlns:mc="http://schemas.openxmlformats.org/markup-compatibility/2006" xmlns:sle15="http://schemas.microsoft.com/office/drawing/2012/slicer">
      <mc:Choice Requires="sle15">
        <xdr:graphicFrame macro="">
          <xdr:nvGraphicFramePr>
            <xdr:cNvPr id="8" name="County 1">
              <a:extLst>
                <a:ext uri="{FF2B5EF4-FFF2-40B4-BE49-F238E27FC236}">
                  <a16:creationId xmlns:a16="http://schemas.microsoft.com/office/drawing/2014/main" id="{755D81B1-9158-653B-70C4-AE80BC9CAA74}"/>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600634" y="142314"/>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810696</xdr:colOff>
      <xdr:row>0</xdr:row>
      <xdr:rowOff>211186</xdr:rowOff>
    </xdr:from>
    <xdr:to>
      <xdr:col>25</xdr:col>
      <xdr:colOff>670625</xdr:colOff>
      <xdr:row>0</xdr:row>
      <xdr:rowOff>535829</xdr:rowOff>
    </xdr:to>
    <xdr:sp macro="" textlink="">
      <xdr:nvSpPr>
        <xdr:cNvPr id="2" name="TextBox 1">
          <a:extLst>
            <a:ext uri="{FF2B5EF4-FFF2-40B4-BE49-F238E27FC236}">
              <a16:creationId xmlns:a16="http://schemas.microsoft.com/office/drawing/2014/main" id="{957D540A-0A51-46FF-8DC4-DE5F98D88011}"/>
            </a:ext>
          </a:extLst>
        </xdr:cNvPr>
        <xdr:cNvSpPr txBox="1">
          <a:spLocks noChangeAspect="1"/>
        </xdr:cNvSpPr>
      </xdr:nvSpPr>
      <xdr:spPr>
        <a:xfrm>
          <a:off x="14259996" y="211186"/>
          <a:ext cx="3250829"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313764</xdr:colOff>
      <xdr:row>0</xdr:row>
      <xdr:rowOff>740288</xdr:rowOff>
    </xdr:from>
    <xdr:to>
      <xdr:col>43</xdr:col>
      <xdr:colOff>565433</xdr:colOff>
      <xdr:row>38</xdr:row>
      <xdr:rowOff>93024</xdr:rowOff>
    </xdr:to>
    <xdr:sp macro="" textlink="">
      <xdr:nvSpPr>
        <xdr:cNvPr id="4" name="TextBox 3">
          <a:extLst>
            <a:ext uri="{FF2B5EF4-FFF2-40B4-BE49-F238E27FC236}">
              <a16:creationId xmlns:a16="http://schemas.microsoft.com/office/drawing/2014/main" id="{63CB442C-0574-45C0-836B-9DAB54C8B4EC}"/>
            </a:ext>
          </a:extLst>
        </xdr:cNvPr>
        <xdr:cNvSpPr txBox="1">
          <a:spLocks noChangeAspect="1"/>
        </xdr:cNvSpPr>
      </xdr:nvSpPr>
      <xdr:spPr>
        <a:xfrm>
          <a:off x="25583589" y="740288"/>
          <a:ext cx="6442919" cy="88110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274F3AB1-5392-4F69-9498-66472C7A2D86}"/>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AE2AA4A5-CEBD-4F74-A8D3-F987AB287A93}"/>
            </a:ext>
          </a:extLst>
        </xdr:cNvPr>
        <xdr:cNvSpPr txBox="1"/>
      </xdr:nvSpPr>
      <xdr:spPr>
        <a:xfrm>
          <a:off x="7772958" y="100855"/>
          <a:ext cx="6090960"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80683</xdr:rowOff>
    </xdr:from>
    <xdr:to>
      <xdr:col>1</xdr:col>
      <xdr:colOff>3890010</xdr:colOff>
      <xdr:row>0</xdr:row>
      <xdr:rowOff>1543723</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2B12CBA5-4B46-6D7A-CAB3-B4EE650C2F53}"/>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80683"/>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107576</xdr:colOff>
      <xdr:row>0</xdr:row>
      <xdr:rowOff>75080</xdr:rowOff>
    </xdr:from>
    <xdr:to>
      <xdr:col>1</xdr:col>
      <xdr:colOff>1844936</xdr:colOff>
      <xdr:row>0</xdr:row>
      <xdr:rowOff>1538120</xdr:rowOff>
    </xdr:to>
    <mc:AlternateContent xmlns:mc="http://schemas.openxmlformats.org/markup-compatibility/2006" xmlns:sle15="http://schemas.microsoft.com/office/drawing/2012/slicer">
      <mc:Choice Requires="sle15">
        <xdr:graphicFrame macro="">
          <xdr:nvGraphicFramePr>
            <xdr:cNvPr id="9" name="County 2">
              <a:extLst>
                <a:ext uri="{FF2B5EF4-FFF2-40B4-BE49-F238E27FC236}">
                  <a16:creationId xmlns:a16="http://schemas.microsoft.com/office/drawing/2014/main" id="{7F9E70AE-FFAF-684A-25DC-4DEF949B7629}"/>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679076" y="75080"/>
              <a:ext cx="1737360" cy="146304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12</xdr:col>
      <xdr:colOff>357186</xdr:colOff>
      <xdr:row>60</xdr:row>
      <xdr:rowOff>145369</xdr:rowOff>
    </xdr:to>
    <xdr:sp macro="" textlink="">
      <xdr:nvSpPr>
        <xdr:cNvPr id="2" name="TextBox 1">
          <a:extLst>
            <a:ext uri="{FF2B5EF4-FFF2-40B4-BE49-F238E27FC236}">
              <a16:creationId xmlns:a16="http://schemas.microsoft.com/office/drawing/2014/main" id="{74919281-25AA-4AB5-9A9D-141EFB346F1B}"/>
            </a:ext>
          </a:extLst>
        </xdr:cNvPr>
        <xdr:cNvSpPr txBox="1"/>
      </xdr:nvSpPr>
      <xdr:spPr>
        <a:xfrm>
          <a:off x="233362" y="3747293"/>
          <a:ext cx="6727824" cy="876787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272143</xdr:colOff>
      <xdr:row>1</xdr:row>
      <xdr:rowOff>27214</xdr:rowOff>
    </xdr:from>
    <xdr:to>
      <xdr:col>0</xdr:col>
      <xdr:colOff>6327321</xdr:colOff>
      <xdr:row>44</xdr:row>
      <xdr:rowOff>54429</xdr:rowOff>
    </xdr:to>
    <xdr:sp macro="" textlink="">
      <xdr:nvSpPr>
        <xdr:cNvPr id="3" name="TextBox 2">
          <a:extLst>
            <a:ext uri="{FF2B5EF4-FFF2-40B4-BE49-F238E27FC236}">
              <a16:creationId xmlns:a16="http://schemas.microsoft.com/office/drawing/2014/main" id="{21446C46-8005-4847-BB9D-1ED1DED1DF73}"/>
            </a:ext>
          </a:extLst>
        </xdr:cNvPr>
        <xdr:cNvSpPr txBox="1"/>
      </xdr:nvSpPr>
      <xdr:spPr>
        <a:xfrm>
          <a:off x="272143" y="231321"/>
          <a:ext cx="6055178" cy="896710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2022 staffing report, visit https://nursinghome411.org/staffing-q1-2022/.</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C64B3DAD-C724-408B-B569-17BD005FB29A}" sourceName="County">
  <extLst>
    <x:ext xmlns:x15="http://schemas.microsoft.com/office/spreadsheetml/2010/11/main" uri="{2F2917AC-EB37-4324-AD4E-5DD8C200BD13}">
      <x15:tableSlicerCache tableId="9"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3C533609-7D7C-4F18-A63E-085F3356BF20}" sourceName="City">
  <extLst>
    <x:ext xmlns:x15="http://schemas.microsoft.com/office/spreadsheetml/2010/11/main" uri="{2F2917AC-EB37-4324-AD4E-5DD8C200BD13}">
      <x15:tableSlicerCache tableId="9"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9FAF1CDC-F134-47E9-842C-0EF3B876076A}" sourceName="City">
  <extLst>
    <x:ext xmlns:x15="http://schemas.microsoft.com/office/spreadsheetml/2010/11/main" uri="{2F2917AC-EB37-4324-AD4E-5DD8C200BD13}">
      <x15:tableSlicerCache tableId="10"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45F07F1D-C042-45D8-864B-FF4D2B2B63EE}" sourceName="County">
  <extLst>
    <x:ext xmlns:x15="http://schemas.microsoft.com/office/spreadsheetml/2010/11/main" uri="{2F2917AC-EB37-4324-AD4E-5DD8C200BD13}">
      <x15:tableSlicerCache tableId="10"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366079AF-76DC-44D0-AABC-05D5A1627DE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20A9E4AE-E244-4250-8126-E9669C3E2494}"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2992EA08-2F6D-418F-A183-62BFC2DE8C06}" cache="Slicer_County" caption="Filter by County" rowHeight="228600"/>
  <slicer name="City" xr10:uid="{74881E0F-689B-4127-8DD5-A17C5171D284}" cache="Slicer_City" caption="City" style="SlicerStyleLight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7829A427-C04A-4108-9798-28C8F0D86D6E}" cache="Slicer_City1" caption="City" style="SlicerStyleLight2" rowHeight="241300"/>
  <slicer name="County 1" xr10:uid="{276EC648-6403-40C2-8BF5-A7474ED9CA98}" cache="Slicer_County1" caption="Filter by County" rowHeight="2286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F2F596F-D7F6-4B37-8613-6B060E7F3E57}" cache="Slicer_City2" caption="City" style="SlicerStyleLight2" rowHeight="241300"/>
  <slicer name="County 2" xr10:uid="{3E8071CB-E7B4-486C-882E-5C335BB1C046}"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D1DFE5C-EF14-4EC7-BF1D-35A73667D00C}" name="Nurse" displayName="Nurse" ref="A1:AG412" totalsRowShown="0" headerRowDxfId="136">
  <autoFilter ref="A1:AG412" xr:uid="{F6C3CB19-CE12-4B14-8BE9-BE2DA56924F3}"/>
  <sortState xmlns:xlrd2="http://schemas.microsoft.com/office/spreadsheetml/2017/richdata2" ref="A2:AG412">
    <sortCondition ref="A1:A412"/>
  </sortState>
  <tableColumns count="33">
    <tableColumn id="1" xr3:uid="{60184A0D-AA5A-4653-B348-A4B432DD0F66}" name="State"/>
    <tableColumn id="2" xr3:uid="{5DDD28E5-6AEB-41A6-A3D2-A8F4806FEE98}" name="Provider"/>
    <tableColumn id="3" xr3:uid="{946A28C4-C850-4981-AA23-B3676ACDD899}" name="City"/>
    <tableColumn id="4" xr3:uid="{EF2F1539-7CD9-4127-8339-36793503214B}" name="County"/>
    <tableColumn id="6" xr3:uid="{E0A12D2D-FBBB-4ABE-908D-6272940A7530}" name="MDS Census" dataDxfId="135"/>
    <tableColumn id="32" xr3:uid="{844A08FE-4A53-4E61-B514-F83226E0E660}" name="Total Nurse Staff HPRD" dataDxfId="134"/>
    <tableColumn id="33" xr3:uid="{66DF5F85-6A10-4ED3-ABB4-902530D2F0C7}" name="Total Direct Care Staff HPRD" dataDxfId="133"/>
    <tableColumn id="37" xr3:uid="{22F3DDD2-6F97-4972-A78E-3184F1721E74}" name="Total RN Staff HPRD" dataDxfId="132"/>
    <tableColumn id="36" xr3:uid="{E1BE0E19-9C5E-4A88-850D-2773CC545C7E}" name="Total RN Care Staff HPRD (excl. Admin/DON)" dataDxfId="131"/>
    <tableColumn id="35" xr3:uid="{CD7FDCA9-EB3F-4BCF-A68D-06992725DD43}" name="Total Nurse Staff Hours" dataDxfId="130"/>
    <tableColumn id="34" xr3:uid="{3014E692-79A3-4190-86F0-093C908581BC}" name="Total Direct Care Staff Hours" dataDxfId="129"/>
    <tableColumn id="38" xr3:uid="{BDB5F468-947A-4E05-B464-109567FC8093}" name="Total RN Hours (w/ Admin, DON)" dataDxfId="128"/>
    <tableColumn id="7" xr3:uid="{9631F72B-59D4-4FAB-918B-58528CC80F62}" name="RN Hours (excl. Admin, DON)" dataDxfId="127"/>
    <tableColumn id="10" xr3:uid="{692964A0-893D-4385-A5D7-12E7DE924705}" name="RN Admin Hours" dataDxfId="126"/>
    <tableColumn id="13" xr3:uid="{2B3AF557-C341-46E8-BC8A-A7A8E43F7B9C}" name="RN DON Hours" dataDxfId="125"/>
    <tableColumn id="11" xr3:uid="{74448AC5-6B87-40E1-BB2E-F767B2C8BBDC}" name="Total LPN Hours (w/ Admin)" dataDxfId="124"/>
    <tableColumn id="16" xr3:uid="{350CD4DC-70B6-4DD7-BA54-DF604B30D18A}" name="LPN Hours (excl. Admin)" dataDxfId="123"/>
    <tableColumn id="19" xr3:uid="{056CCB9C-F4CD-492D-847C-B78F539A07FC}" name="LPN Admin Hours" dataDxfId="122"/>
    <tableColumn id="8" xr3:uid="{A7F9F204-2556-4B67-AF9E-4C6DEB506E68}" name="Total CNA, NA TR, Med Aide/Tech Hours" dataDxfId="121"/>
    <tableColumn id="22" xr3:uid="{A0FD147F-11B2-4D01-8445-603CDB5FEBE4}" name="CNA Hours" dataDxfId="120"/>
    <tableColumn id="25" xr3:uid="{C3B9D30C-0B16-4955-B793-FC4AD0D794F3}" name="NA TR Hours" dataDxfId="119"/>
    <tableColumn id="28" xr3:uid="{8977086B-8313-4263-8C4C-3C962C736C30}" name="Med Aide/Tech Hours" dataDxfId="118"/>
    <tableColumn id="39" xr3:uid="{2C71688D-CCCD-4C63-A14C-157C254B8B31}" name="Total Contract Hours" dataDxfId="117"/>
    <tableColumn id="9" xr3:uid="{B605DCAD-F988-429F-B9BD-003A8CE95A8F}" name="RN Hours Contract (excl. Admin, DON)" dataDxfId="116"/>
    <tableColumn id="12" xr3:uid="{5340C775-7D02-46AE-9B15-C77618AE5EE8}" name="RN Admin Hours Contract" dataDxfId="115"/>
    <tableColumn id="15" xr3:uid="{2BF30455-776A-4677-AC68-4F196B4A421A}" name="RN DON Hours Contract" dataDxfId="114"/>
    <tableColumn id="18" xr3:uid="{3D338EEF-A022-4FDC-A3EB-516CE6358E5F}" name="LPN Hours Contract (excl. Admin)" dataDxfId="113"/>
    <tableColumn id="21" xr3:uid="{A1E5412F-5A75-425A-A5A6-3BE2FF56EA52}" name="LPN Admin Hours Contract" dataDxfId="112"/>
    <tableColumn id="24" xr3:uid="{0FB00188-5127-412E-99D3-7DDF93B3362A}" name="CNA Hours Contract" dataDxfId="111"/>
    <tableColumn id="27" xr3:uid="{C5810868-64BD-420A-9276-1C7D34830533}" name="NA TR Hours Contract" dataDxfId="110"/>
    <tableColumn id="30" xr3:uid="{0814D9D3-08CD-45FB-9692-0B4DB125D7D0}" name="Med Aide/Tech Hours Contract" dataDxfId="109"/>
    <tableColumn id="5" xr3:uid="{6E1A6C83-C85C-4515-B87C-DA0FB53C7083}" name="Provider Number"/>
    <tableColumn id="14" xr3:uid="{C1D8023E-6968-430B-A798-569CA0BCE982}" name="CMS Region Number" dataDxfId="108"/>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1E2E768D-87CD-4FA7-9F80-C54FD7D6258C}" name="Nurse4" displayName="Nurse4" ref="A1:AN412" totalsRowShown="0" headerRowDxfId="107">
  <autoFilter ref="A1:AN412" xr:uid="{F6C3CB19-CE12-4B14-8BE9-BE2DA56924F3}"/>
  <sortState xmlns:xlrd2="http://schemas.microsoft.com/office/spreadsheetml/2017/richdata2" ref="A2:AN412">
    <sortCondition ref="A1:A412"/>
  </sortState>
  <tableColumns count="40">
    <tableColumn id="1" xr3:uid="{3141764B-BA63-44EC-A945-63D72E7802BE}" name="State"/>
    <tableColumn id="2" xr3:uid="{436DFA63-EF86-4743-A939-BC46EDA7CD2B}" name="Provider"/>
    <tableColumn id="3" xr3:uid="{FA057742-F6E3-44D4-876D-BE090F152F92}" name="City"/>
    <tableColumn id="4" xr3:uid="{139711A7-67F4-425D-8652-CCF8E5C2027C}" name="County"/>
    <tableColumn id="6" xr3:uid="{C32A576D-C653-4550-AC99-F4737F01EA43}" name="MDS Census" dataDxfId="106"/>
    <tableColumn id="35" xr3:uid="{099B6921-7963-485D-9CA3-B9B9EB3DBCFB}" name="Total Nurse Staff Hours" dataDxfId="105"/>
    <tableColumn id="39" xr3:uid="{49BD649F-1CB1-45CB-ADAC-7BC92696BC23}" name="Total Nurse Staff Contract Hours" dataDxfId="104"/>
    <tableColumn id="20" xr3:uid="{3FADA34C-37EE-451B-B0F3-72829D669B1E}" name="Percent Total Nurse Contract" dataDxfId="103" dataCellStyle="Percent"/>
    <tableColumn id="34" xr3:uid="{9CE2703C-2D4C-40F5-9F2E-190A95E7CA42}" name="Total Direct Care Staff Hours" dataDxfId="102"/>
    <tableColumn id="17" xr3:uid="{EE209182-5A52-4F2A-9F6F-CBC644565302}" name="Total Direct Care Staff Contract Hours" dataDxfId="101"/>
    <tableColumn id="23" xr3:uid="{C8C27FE3-2081-4E9B-9A34-808AAC65F7F9}" name="Percent Total Direct Care Contract" dataDxfId="100" dataCellStyle="Percent"/>
    <tableColumn id="38" xr3:uid="{9519CB43-8A39-4A37-A162-E9D57AC4D85F}" name="Total RN Hours (w/ Admin, DON)" dataDxfId="99"/>
    <tableColumn id="29" xr3:uid="{2568C70B-876D-4104-8D99-751963A09039}" name="Total RN Hours Contract (w/ Admin, DON)" dataDxfId="98"/>
    <tableColumn id="26" xr3:uid="{CFEBAAF7-16B6-4AF7-9F05-042C151E2D51}" name="Percent Total RN Contract (w/ Admin, DON)" dataDxfId="97" dataCellStyle="Percent"/>
    <tableColumn id="7" xr3:uid="{E0FDF292-974C-4312-B2F8-9E328D1F5685}" name="RN Hours (excl. Admin, DON)" dataDxfId="96"/>
    <tableColumn id="9" xr3:uid="{84ADA9B3-29AC-49B3-943E-D441C167480A}" name="RN Hours Contract (excl. Admin, DON)" dataDxfId="95"/>
    <tableColumn id="31" xr3:uid="{85A81AD2-6B7E-462B-A14E-56CEB34C2AEA}" name="Percent RN Contract (excl. Admin, DON)" dataDxfId="94" dataCellStyle="Percent"/>
    <tableColumn id="10" xr3:uid="{AAF2C2E5-EF1E-43A3-9ABF-04099AD568D1}" name="RN Admin Hours" dataDxfId="93"/>
    <tableColumn id="12" xr3:uid="{1751CDBF-3B29-4A20-9669-4C78787DCB57}" name="RN Admin Hours Contract" dataDxfId="92"/>
    <tableColumn id="32" xr3:uid="{24D4396E-D78F-4B89-BB54-618C1647AA0E}" name="Percent RN Admin Contract" dataDxfId="91" dataCellStyle="Percent"/>
    <tableColumn id="13" xr3:uid="{743EA264-A6FF-4778-A4A0-92CA90F23D01}" name="RN DON Hours" dataDxfId="90"/>
    <tableColumn id="15" xr3:uid="{33222A07-DB33-4B62-A463-2ED6C479C760}" name="RN DON Hours Contract" dataDxfId="89"/>
    <tableColumn id="33" xr3:uid="{BC762FBD-E281-43C3-9D76-39C08405749D}" name="Percent RN DON Contract" dataDxfId="88" dataCellStyle="Percent"/>
    <tableColumn id="16" xr3:uid="{FAE3D14E-5D78-4271-9A5A-B0BE455C9A8C}" name="LPN Hours (excl. Admin)" dataDxfId="87"/>
    <tableColumn id="18" xr3:uid="{3EDAD5BD-FEBD-4E2D-A6CD-9C5D147FECD3}" name="LPN Hours Contract (excl. Admin)" dataDxfId="86"/>
    <tableColumn id="40" xr3:uid="{0E2A72B1-28D3-40A9-87DE-59F3B75CE419}" name="Percent LPN Hours Contract (excl. Admin)" dataDxfId="85" dataCellStyle="Percent"/>
    <tableColumn id="19" xr3:uid="{724D1E26-5E5B-4A77-9178-81C647508D31}" name="LPN Admin Hours" dataDxfId="84"/>
    <tableColumn id="21" xr3:uid="{319123C9-4E95-4B4F-A186-2A0F53222B49}" name="LPN Admin Hours Contract" dataDxfId="83"/>
    <tableColumn id="44" xr3:uid="{EF8E92CE-19A8-425F-B769-35C94F4BBBB6}" name="Percent LPN Admin Hours Contract" dataDxfId="82" dataCellStyle="Percent"/>
    <tableColumn id="22" xr3:uid="{F32279F6-894F-47A0-94CF-DB483B704A07}" name="CNA Hours" dataDxfId="81"/>
    <tableColumn id="24" xr3:uid="{07A76986-3633-4DCC-9AE1-272812A71345}" name="CNA Hours Contract" dataDxfId="80"/>
    <tableColumn id="41" xr3:uid="{1F8159EA-ABCE-4646-BE4E-9E80018937E4}" name="Percent CNA Hours Contract" dataDxfId="79" dataCellStyle="Percent"/>
    <tableColumn id="25" xr3:uid="{738C9AE4-8DF3-4E38-B21E-023620FEEAD7}" name="NA TR Hours" dataDxfId="78"/>
    <tableColumn id="27" xr3:uid="{AB1D36B8-F50B-4F27-AE6F-FA6CFEC276C4}" name="NA TR Hours Contract" dataDxfId="77"/>
    <tableColumn id="42" xr3:uid="{0F9A62C0-A335-45D9-85EC-5BEB8E94F478}" name="Percent NA TR Hours Contract" dataDxfId="76" dataCellStyle="Percent"/>
    <tableColumn id="28" xr3:uid="{A733BCC9-295D-455D-B427-73B040C9D678}" name="Med Aide/Tech Hours" dataDxfId="75"/>
    <tableColumn id="30" xr3:uid="{0536EF6A-AD42-4590-9A77-87FD09D62437}" name="Med Aide/Tech Hours Contract" dataDxfId="74"/>
    <tableColumn id="43" xr3:uid="{540DA9DA-3518-477D-A905-9B9A4E5B0A55}" name="Percent Med Aide/Tech Hours Contract" dataDxfId="73" dataCellStyle="Percent"/>
    <tableColumn id="5" xr3:uid="{4050EF94-67C8-4D83-AA0E-769E2712F7F6}" name="Provider Number"/>
    <tableColumn id="14" xr3:uid="{008830E5-3C32-41F4-B4CB-37FA5D9AAAFD}" name="CMS Region Number" dataDxfId="72"/>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74E5ED9-9C47-46E4-8DDF-38BCB04C7CFB}" name="NonNurse" displayName="NonNurse" ref="A1:AI412" totalsRowShown="0" headerRowDxfId="71">
  <autoFilter ref="A1:AI412" xr:uid="{0BC5ADF1-15D4-4F74-902E-CBC634AC45F1}"/>
  <sortState xmlns:xlrd2="http://schemas.microsoft.com/office/spreadsheetml/2017/richdata2" ref="A2:AI412">
    <sortCondition ref="A1:A412"/>
  </sortState>
  <tableColumns count="35">
    <tableColumn id="1" xr3:uid="{F00D9354-1876-4260-B55D-3000A51607E9}" name="State"/>
    <tableColumn id="3" xr3:uid="{532DAEB9-4E13-4425-819F-48A1956ABEE2}" name="Provider"/>
    <tableColumn id="4" xr3:uid="{4B0AB1CB-0D57-4E1A-B546-68934B5F745B}" name="City"/>
    <tableColumn id="5" xr3:uid="{88278DF8-142B-47E7-A517-80C0C81C7525}" name="County"/>
    <tableColumn id="6" xr3:uid="{99A164C1-6183-4B54-ACA7-0DEFB160F33E}" name="MDS Census" dataDxfId="70"/>
    <tableColumn id="7" xr3:uid="{76E25024-A7B8-405A-9DF7-958FB952AA42}" name="Admin Hours" dataDxfId="69"/>
    <tableColumn id="30" xr3:uid="{002F3C74-8B80-42FE-B55E-FD02EB3B0F44}" name="Medical Director Hours" dataDxfId="68"/>
    <tableColumn id="8" xr3:uid="{CD1089D8-0E51-44BE-93C9-CF65032AB6E4}" name="Pharmacist Hours" dataDxfId="67"/>
    <tableColumn id="10" xr3:uid="{B1234B96-5992-4D5C-BB68-0187FB92B55C}" name="Dietician Hours" dataDxfId="66"/>
    <tableColumn id="28" xr3:uid="{03249A12-830E-400A-A755-565F6435BD61}" name="Physician Assistant Hours" dataDxfId="65"/>
    <tableColumn id="29" xr3:uid="{88F50A7D-5F2C-401A-B0E9-F1BFEFED6109}" name="Nurse Practictioner Hours" dataDxfId="64"/>
    <tableColumn id="20" xr3:uid="{E049B0C8-7CC1-458C-8CFC-71E3F8765567}" name="Speech/Language Pathologist Hours" dataDxfId="63"/>
    <tableColumn id="17" xr3:uid="{2AB81C96-3F88-4C3F-B749-72C7AE99020A}" name="Qualified Social Work Staff Hours" dataDxfId="62"/>
    <tableColumn id="15" xr3:uid="{70BDE37E-6783-4743-B6DC-07FEE2976759}" name="Other Social Work Staff Hours" dataDxfId="61"/>
    <tableColumn id="34" xr3:uid="{4407487A-3B92-4A2B-A1EE-572DD63888FC}" name="HPRD: Total Social Work " dataDxfId="60"/>
    <tableColumn id="18" xr3:uid="{36326D19-F5EB-48EC-9A55-B5B85D79C147}" name="Qualified Activities Professional Hours" dataDxfId="59"/>
    <tableColumn id="16" xr3:uid="{E4D8ECEA-A9AA-47C1-B7BD-57C860A67DC0}" name="Other Activities Professional Hours" dataDxfId="58"/>
    <tableColumn id="33" xr3:uid="{794482AF-A0C5-4679-984D-B0FD6B3E970E}" name="HPRD: Combined Activities" dataDxfId="57"/>
    <tableColumn id="12" xr3:uid="{FE067562-8B16-46C2-A201-C4D9015A032C}" name="Occupational Therapist Hours" dataDxfId="56"/>
    <tableColumn id="13" xr3:uid="{986D4B24-787D-4CA1-9487-92774B7B13D0}" name="OT Assistant Hours" dataDxfId="55"/>
    <tableColumn id="22" xr3:uid="{BE4CC9C7-E5C6-4451-A3E5-7A2F9F5C1C42}" name="OT Aide Hours" dataDxfId="54"/>
    <tableColumn id="35" xr3:uid="{BF55556F-A5B6-4786-9ACF-927F7943FB10}" name="HPRD: OT (incl. Assistant &amp; Aide)" dataDxfId="53"/>
    <tableColumn id="23" xr3:uid="{88630E3C-BB35-40E3-B819-C0BD2F4E6659}" name="Physical Therapist (PT) Hours" dataDxfId="52"/>
    <tableColumn id="24" xr3:uid="{04F638D4-E047-45D8-AC68-6CA41FAC09F8}" name="PT Assistant Hours" dataDxfId="51"/>
    <tableColumn id="25" xr3:uid="{95AAF965-A735-48FE-95C0-63E6CAC7A7E2}" name="PT Aide Hours" dataDxfId="50"/>
    <tableColumn id="36" xr3:uid="{11FFC61F-63E2-4755-A570-54444284A65D}" name="HPRD: PT (incl. Assistant &amp; Aide)" dataDxfId="49"/>
    <tableColumn id="14" xr3:uid="{8F66A18D-4E35-4D23-B332-379261636CC0}" name="Mental Health Service Worker Hours" dataDxfId="48"/>
    <tableColumn id="21" xr3:uid="{CD2F314B-BD3F-44EE-9912-E0D1D8FD71B3}" name="Therapeutic Recreation Specialist" dataDxfId="47"/>
    <tableColumn id="9" xr3:uid="{37901708-A487-402B-B680-60CFA73DFFFB}" name="Clinical Nurse Specialist Hours" dataDxfId="46"/>
    <tableColumn id="11" xr3:uid="{C869CF68-1C18-4916-862F-263C9D2A68C8}" name="Feeding Assistant Hours" dataDxfId="45"/>
    <tableColumn id="26" xr3:uid="{E943CB58-464C-4779-99D5-D0DBC6B4A5CD}" name="Respiratory Therapist Hours" dataDxfId="44"/>
    <tableColumn id="27" xr3:uid="{6CD84564-1811-410F-8AD0-0A2161475299}" name="Respiratory Therapy Technician Hours" dataDxfId="43"/>
    <tableColumn id="31" xr3:uid="{4B1FBB84-BE6C-427C-8A2D-823373998C16}" name="Other Physician Hours" dataDxfId="42"/>
    <tableColumn id="2" xr3:uid="{FC8872AC-E6B5-4079-BF5D-9D8C7510133D}" name="Provider Number" dataDxfId="41"/>
    <tableColumn id="32" xr3:uid="{EEB5789F-0F0C-4041-AEF2-88D971966F68}" name="CMS Region Number" dataDxfId="40"/>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992FE09-E3CD-445D-B2C7-427553201B39}" name="Summary" displayName="Summary" ref="B2:D9" totalsRowShown="0" headerRowDxfId="39" dataDxfId="38" tableBorderDxfId="37">
  <autoFilter ref="B2:D9" xr:uid="{1ED771D8-DBF2-4B5C-9F7D-A59FBB047463}"/>
  <tableColumns count="3">
    <tableColumn id="1" xr3:uid="{C415898E-1806-4478-9BF0-0D63ED330100}" name="State - Q1 2022" dataDxfId="36"/>
    <tableColumn id="3" xr3:uid="{7A879F5E-8BC0-42F8-884C-E81385FC40C9}" name="State Avg." dataDxfId="35" dataCellStyle="Normal 2 2"/>
    <tableColumn id="2" xr3:uid="{D052F08E-2831-4B21-AE70-BECB78F2120B}" name="US Avg." dataDxfId="34"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1C4E93-86FC-4FD2-B383-07C9A588345D}" name="CMSRegion" displayName="CMSRegion" ref="F2:M12" totalsRowShown="0" headerRowDxfId="33" dataDxfId="32">
  <autoFilter ref="F2:M12" xr:uid="{8DA5A7B1-12B2-4B6A-ACD1-897DD9C7A713}"/>
  <tableColumns count="8">
    <tableColumn id="1" xr3:uid="{4C45F255-B1E2-4C80-BA17-2E77C5CA66A3}" name="CMS Region Number" dataDxfId="31"/>
    <tableColumn id="2" xr3:uid="{DAA24C05-7242-4616-AB66-AEFC0597D11E}" name="Total Census" dataDxfId="30"/>
    <tableColumn id="7" xr3:uid="{FE529AF3-5512-4A81-96B3-B6593526FCE0}" name="Total Nurse Staff HPRD" dataDxfId="29"/>
    <tableColumn id="3" xr3:uid="{3476AD1C-2ECC-4037-A28A-399A30EFCC57}" name="Rank: Total Nurse Staff HPRD" dataDxfId="28"/>
    <tableColumn id="5" xr3:uid="{A7DB43CD-C685-4B70-AB85-5C92C9A4E4A5}" name="RN Staff HPRD" dataDxfId="27"/>
    <tableColumn id="10" xr3:uid="{08D1C35C-C673-4C81-A340-0934D1F11A08}" name="Rank: RN Staff HPRD" dataDxfId="26"/>
    <tableColumn id="9" xr3:uid="{D7671DAA-DB81-4764-807B-BEC5A7088942}" name="% Contract" dataDxfId="25" dataCellStyle="Percent"/>
    <tableColumn id="6" xr3:uid="{A7A60895-3B80-404B-AEB1-2FC54A51022A}" name="Rank: % Contract" dataDxfId="24"/>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00F6513-217F-4E65-9136-F51717FAC8CE}" name="State" displayName="State" ref="O2:V53" totalsRowShown="0" headerRowDxfId="23" dataDxfId="22">
  <autoFilter ref="O2:V53" xr:uid="{3A6DC66B-51AF-4021-A205-FEA1BCFE532F}"/>
  <tableColumns count="8">
    <tableColumn id="1" xr3:uid="{3C673EA1-20AD-46A4-A386-F3947B467C0F}" name="State" dataDxfId="21"/>
    <tableColumn id="2" xr3:uid="{9063FABA-19AF-4DCD-B29F-D5DC4B8F163B}" name="Total Census" dataDxfId="20"/>
    <tableColumn id="4" xr3:uid="{32F1A69D-133E-4B10-A987-A7493041B6EB}" name="Total Nurse Staff HPRD" dataDxfId="19"/>
    <tableColumn id="3" xr3:uid="{CB562D98-7F95-4A3C-9B87-EE8C29240BE2}" name="Rank: Total Nurse Staff HPRD" dataDxfId="18"/>
    <tableColumn id="5" xr3:uid="{3A50F1A0-91B1-4F07-8AD3-E5398AC6E980}" name="RN Staff HPRD" dataDxfId="17"/>
    <tableColumn id="8" xr3:uid="{D3661ABD-D533-4702-85E2-D48EDF880B11}" name="Rank: RN Staff HPRD" dataDxfId="16"/>
    <tableColumn id="7" xr3:uid="{D2E2B7F1-20FB-4609-90CB-3483F4426C2C}" name="% Contract" dataDxfId="15" dataCellStyle="Percent"/>
    <tableColumn id="6" xr3:uid="{68C5D696-3F86-4AED-B17C-642569D21040}" name="Rank: % Contract"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5C99D856-4C95-4424-9EBA-79AB02146EF7}" name="Category" displayName="Category" ref="X2:AA15" totalsRowShown="0" headerRowDxfId="13" dataDxfId="12">
  <autoFilter ref="X2:AA15" xr:uid="{565E5F01-F55D-4423-8221-FE9537902289}"/>
  <tableColumns count="4">
    <tableColumn id="1" xr3:uid="{20837B42-ABD1-4387-841D-09F554758F37}" name="Staffing Category" dataDxfId="11"/>
    <tableColumn id="2" xr3:uid="{2076F5F2-323E-4775-BB3F-52D61D50136E}" name="State Total" dataDxfId="10"/>
    <tableColumn id="3" xr3:uid="{F6764FB2-BD8E-411C-8410-AFD1F85E526A}" name="Percentage of Total" dataDxfId="9">
      <calculatedColumnFormula>Category[[#This Row],[State Total]]/Y1</calculatedColumnFormula>
    </tableColumn>
    <tableColumn id="4" xr3:uid="{F9EBDF3D-CC0B-4F1C-B73D-A6B87920542A}"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1A087DE-CF7A-4329-86EC-3323F9517EE5}" name="ContractSummary" displayName="ContractSummary" ref="X18:Y29" totalsRowShown="0" headerRowDxfId="7" dataDxfId="6">
  <autoFilter ref="X18:Y29" xr:uid="{611C2622-9CCC-48CE-821F-F51D1E505E95}"/>
  <tableColumns count="2">
    <tableColumn id="1" xr3:uid="{CCA0B6AF-7CD9-4359-89FA-3FDFDF081B95}" name="Contract Hours" dataDxfId="5"/>
    <tableColumn id="2" xr3:uid="{89A33A01-377D-46CC-89DD-499FF63023A8}"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74DBA5A-86BB-401E-903A-8ED4240B5F70}" name="CategorySummary" displayName="CategorySummary" ref="X33:Y37" totalsRowShown="0" headerRowDxfId="3" dataDxfId="2">
  <autoFilter ref="X33:Y37" xr:uid="{03106FE6-CCEA-42AA-9F14-64FFC94AC8E0}"/>
  <tableColumns count="2">
    <tableColumn id="1" xr3:uid="{45E2A582-DD07-44C7-8A6B-CF756F507A9B}" name="Staffing Category" dataDxfId="1"/>
    <tableColumn id="4" xr3:uid="{A018DFF4-4543-4E56-A1CA-310FDFD335ED}"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B9D81-6CD5-4BF2-8B94-89EC9758C25B}">
  <sheetPr>
    <outlinePr summaryRight="0"/>
  </sheetPr>
  <dimension ref="A1:AH3711"/>
  <sheetViews>
    <sheetView tabSelected="1"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33" customWidth="1"/>
    <col min="34" max="34" width="15.7109375" style="34"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9" customFormat="1" ht="189.95" customHeight="1" x14ac:dyDescent="0.25">
      <c r="A1" s="29" t="s">
        <v>1173</v>
      </c>
      <c r="B1" s="29" t="s">
        <v>1240</v>
      </c>
      <c r="C1" s="29" t="s">
        <v>1241</v>
      </c>
      <c r="D1" s="29" t="s">
        <v>1213</v>
      </c>
      <c r="E1" s="29" t="s">
        <v>1214</v>
      </c>
      <c r="F1" s="29" t="s">
        <v>1169</v>
      </c>
      <c r="G1" s="29" t="s">
        <v>1215</v>
      </c>
      <c r="H1" s="29" t="s">
        <v>1183</v>
      </c>
      <c r="I1" s="29" t="s">
        <v>1216</v>
      </c>
      <c r="J1" s="29" t="s">
        <v>1217</v>
      </c>
      <c r="K1" s="29" t="s">
        <v>1218</v>
      </c>
      <c r="L1" s="29" t="s">
        <v>1219</v>
      </c>
      <c r="M1" s="29" t="s">
        <v>1220</v>
      </c>
      <c r="N1" s="29" t="s">
        <v>1221</v>
      </c>
      <c r="O1" s="29" t="s">
        <v>1222</v>
      </c>
      <c r="P1" s="29" t="s">
        <v>1224</v>
      </c>
      <c r="Q1" s="29" t="s">
        <v>1223</v>
      </c>
      <c r="R1" s="29" t="s">
        <v>1225</v>
      </c>
      <c r="S1" s="29" t="s">
        <v>1226</v>
      </c>
      <c r="T1" s="29" t="s">
        <v>1227</v>
      </c>
      <c r="U1" s="29" t="s">
        <v>1228</v>
      </c>
      <c r="V1" s="29" t="s">
        <v>1229</v>
      </c>
      <c r="W1" s="29" t="s">
        <v>1230</v>
      </c>
      <c r="X1" s="29" t="s">
        <v>1231</v>
      </c>
      <c r="Y1" s="29" t="s">
        <v>1232</v>
      </c>
      <c r="Z1" s="29" t="s">
        <v>1233</v>
      </c>
      <c r="AA1" s="29" t="s">
        <v>1234</v>
      </c>
      <c r="AB1" s="29" t="s">
        <v>1235</v>
      </c>
      <c r="AC1" s="29" t="s">
        <v>1236</v>
      </c>
      <c r="AD1" s="29" t="s">
        <v>1237</v>
      </c>
      <c r="AE1" s="29" t="s">
        <v>1238</v>
      </c>
      <c r="AF1" s="29" t="s">
        <v>1239</v>
      </c>
      <c r="AG1" s="31" t="s">
        <v>1167</v>
      </c>
    </row>
    <row r="2" spans="1:34" x14ac:dyDescent="0.25">
      <c r="A2" t="s">
        <v>1149</v>
      </c>
      <c r="B2" t="s">
        <v>633</v>
      </c>
      <c r="C2" t="s">
        <v>870</v>
      </c>
      <c r="D2" t="s">
        <v>1059</v>
      </c>
      <c r="E2" s="32">
        <v>59.955555555555556</v>
      </c>
      <c r="F2" s="32">
        <v>3.411877316530763</v>
      </c>
      <c r="G2" s="32">
        <v>3.1427057079318006</v>
      </c>
      <c r="H2" s="32">
        <v>0.41378613787991103</v>
      </c>
      <c r="I2" s="32">
        <v>0.17273906597479616</v>
      </c>
      <c r="J2" s="32">
        <v>204.56099999999998</v>
      </c>
      <c r="K2" s="32">
        <v>188.42266666666663</v>
      </c>
      <c r="L2" s="32">
        <v>24.808777777777777</v>
      </c>
      <c r="M2" s="32">
        <v>10.356666666666667</v>
      </c>
      <c r="N2" s="32">
        <v>8.7632222222222218</v>
      </c>
      <c r="O2" s="32">
        <v>5.6888888888888891</v>
      </c>
      <c r="P2" s="32">
        <v>69.310555555555538</v>
      </c>
      <c r="Q2" s="32">
        <v>67.624333333333311</v>
      </c>
      <c r="R2" s="32">
        <v>1.6862222222222225</v>
      </c>
      <c r="S2" s="32">
        <v>110.44166666666666</v>
      </c>
      <c r="T2" s="32">
        <v>110.24322222222222</v>
      </c>
      <c r="U2" s="32">
        <v>0</v>
      </c>
      <c r="V2" s="32">
        <v>0.19844444444444445</v>
      </c>
      <c r="W2" s="32">
        <v>70.52</v>
      </c>
      <c r="X2" s="32">
        <v>0.97577777777777785</v>
      </c>
      <c r="Y2" s="32">
        <v>0.34711111111111115</v>
      </c>
      <c r="Z2" s="32">
        <v>0</v>
      </c>
      <c r="AA2" s="32">
        <v>40.423555555555552</v>
      </c>
      <c r="AB2" s="32">
        <v>1.1797777777777776</v>
      </c>
      <c r="AC2" s="32">
        <v>27.593777777777774</v>
      </c>
      <c r="AD2" s="32">
        <v>0</v>
      </c>
      <c r="AE2" s="32">
        <v>0</v>
      </c>
      <c r="AF2" t="s">
        <v>220</v>
      </c>
      <c r="AG2">
        <v>4</v>
      </c>
      <c r="AH2"/>
    </row>
    <row r="3" spans="1:34" x14ac:dyDescent="0.25">
      <c r="A3" t="s">
        <v>1149</v>
      </c>
      <c r="B3" t="s">
        <v>498</v>
      </c>
      <c r="C3" t="s">
        <v>859</v>
      </c>
      <c r="D3" t="s">
        <v>1066</v>
      </c>
      <c r="E3" s="32">
        <v>135.11111111111111</v>
      </c>
      <c r="F3" s="32">
        <v>4.1269111842105266</v>
      </c>
      <c r="G3" s="32">
        <v>3.9164671052631577</v>
      </c>
      <c r="H3" s="32">
        <v>0.84137993421052626</v>
      </c>
      <c r="I3" s="32">
        <v>0.63093585526315776</v>
      </c>
      <c r="J3" s="32">
        <v>557.5915555555556</v>
      </c>
      <c r="K3" s="32">
        <v>529.15822222222221</v>
      </c>
      <c r="L3" s="32">
        <v>113.67977777777777</v>
      </c>
      <c r="M3" s="32">
        <v>85.246444444444435</v>
      </c>
      <c r="N3" s="32">
        <v>23.516666666666666</v>
      </c>
      <c r="O3" s="32">
        <v>4.916666666666667</v>
      </c>
      <c r="P3" s="32">
        <v>86.61922222222222</v>
      </c>
      <c r="Q3" s="32">
        <v>86.61922222222222</v>
      </c>
      <c r="R3" s="32">
        <v>0</v>
      </c>
      <c r="S3" s="32">
        <v>357.29255555555562</v>
      </c>
      <c r="T3" s="32">
        <v>321.21733333333339</v>
      </c>
      <c r="U3" s="32">
        <v>0</v>
      </c>
      <c r="V3" s="32">
        <v>36.075222222222223</v>
      </c>
      <c r="W3" s="32">
        <v>0</v>
      </c>
      <c r="X3" s="32">
        <v>0</v>
      </c>
      <c r="Y3" s="32">
        <v>0</v>
      </c>
      <c r="Z3" s="32">
        <v>0</v>
      </c>
      <c r="AA3" s="32">
        <v>0</v>
      </c>
      <c r="AB3" s="32">
        <v>0</v>
      </c>
      <c r="AC3" s="32">
        <v>0</v>
      </c>
      <c r="AD3" s="32">
        <v>0</v>
      </c>
      <c r="AE3" s="32">
        <v>0</v>
      </c>
      <c r="AF3" t="s">
        <v>84</v>
      </c>
      <c r="AG3">
        <v>4</v>
      </c>
      <c r="AH3"/>
    </row>
    <row r="4" spans="1:34" x14ac:dyDescent="0.25">
      <c r="A4" t="s">
        <v>1149</v>
      </c>
      <c r="B4" t="s">
        <v>689</v>
      </c>
      <c r="C4" t="s">
        <v>991</v>
      </c>
      <c r="D4" t="s">
        <v>1115</v>
      </c>
      <c r="E4" s="32">
        <v>51.7</v>
      </c>
      <c r="F4" s="32">
        <v>3.1920932731571017</v>
      </c>
      <c r="G4" s="32">
        <v>2.9248785729636784</v>
      </c>
      <c r="H4" s="32">
        <v>0.43485708145282609</v>
      </c>
      <c r="I4" s="32">
        <v>0.20274876423812591</v>
      </c>
      <c r="J4" s="32">
        <v>165.03122222222217</v>
      </c>
      <c r="K4" s="32">
        <v>151.21622222222217</v>
      </c>
      <c r="L4" s="32">
        <v>22.482111111111109</v>
      </c>
      <c r="M4" s="32">
        <v>10.482111111111109</v>
      </c>
      <c r="N4" s="32">
        <v>7.0222222222222221</v>
      </c>
      <c r="O4" s="32">
        <v>4.9777777777777779</v>
      </c>
      <c r="P4" s="32">
        <v>40.890999999999998</v>
      </c>
      <c r="Q4" s="32">
        <v>39.076000000000001</v>
      </c>
      <c r="R4" s="32">
        <v>1.8149999999999999</v>
      </c>
      <c r="S4" s="32">
        <v>101.65811111111107</v>
      </c>
      <c r="T4" s="32">
        <v>91.501222222222182</v>
      </c>
      <c r="U4" s="32">
        <v>0</v>
      </c>
      <c r="V4" s="32">
        <v>10.156888888888888</v>
      </c>
      <c r="W4" s="32">
        <v>77.194111111111098</v>
      </c>
      <c r="X4" s="32">
        <v>3.3055555555555554</v>
      </c>
      <c r="Y4" s="32">
        <v>0</v>
      </c>
      <c r="Z4" s="32">
        <v>0</v>
      </c>
      <c r="AA4" s="32">
        <v>12.815444444444443</v>
      </c>
      <c r="AB4" s="32">
        <v>1.8149999999999999</v>
      </c>
      <c r="AC4" s="32">
        <v>58.862555555555538</v>
      </c>
      <c r="AD4" s="32">
        <v>0</v>
      </c>
      <c r="AE4" s="32">
        <v>0.39555555555555555</v>
      </c>
      <c r="AF4" t="s">
        <v>276</v>
      </c>
      <c r="AG4">
        <v>4</v>
      </c>
      <c r="AH4"/>
    </row>
    <row r="5" spans="1:34" x14ac:dyDescent="0.25">
      <c r="A5" t="s">
        <v>1149</v>
      </c>
      <c r="B5" t="s">
        <v>764</v>
      </c>
      <c r="C5" t="s">
        <v>884</v>
      </c>
      <c r="D5" t="s">
        <v>1061</v>
      </c>
      <c r="E5" s="32">
        <v>69.099999999999994</v>
      </c>
      <c r="F5" s="32">
        <v>3.4661681942434472</v>
      </c>
      <c r="G5" s="32">
        <v>3.0421498633220772</v>
      </c>
      <c r="H5" s="32">
        <v>0.39361633703167709</v>
      </c>
      <c r="I5" s="32">
        <v>0.14195047435278987</v>
      </c>
      <c r="J5" s="32">
        <v>239.51222222222219</v>
      </c>
      <c r="K5" s="32">
        <v>210.21255555555553</v>
      </c>
      <c r="L5" s="32">
        <v>27.198888888888884</v>
      </c>
      <c r="M5" s="32">
        <v>9.8087777777777791</v>
      </c>
      <c r="N5" s="32">
        <v>12.145666666666664</v>
      </c>
      <c r="O5" s="32">
        <v>5.2444444444444445</v>
      </c>
      <c r="P5" s="32">
        <v>59.410888888888891</v>
      </c>
      <c r="Q5" s="32">
        <v>47.501333333333335</v>
      </c>
      <c r="R5" s="32">
        <v>11.909555555555555</v>
      </c>
      <c r="S5" s="32">
        <v>152.90244444444443</v>
      </c>
      <c r="T5" s="32">
        <v>152.90244444444443</v>
      </c>
      <c r="U5" s="32">
        <v>0</v>
      </c>
      <c r="V5" s="32">
        <v>0</v>
      </c>
      <c r="W5" s="32">
        <v>59.592444444444425</v>
      </c>
      <c r="X5" s="32">
        <v>3.3222222222222224</v>
      </c>
      <c r="Y5" s="32">
        <v>0</v>
      </c>
      <c r="Z5" s="32">
        <v>0</v>
      </c>
      <c r="AA5" s="32">
        <v>3.1668888888888889</v>
      </c>
      <c r="AB5" s="32">
        <v>0</v>
      </c>
      <c r="AC5" s="32">
        <v>53.103333333333318</v>
      </c>
      <c r="AD5" s="32">
        <v>0</v>
      </c>
      <c r="AE5" s="32">
        <v>0</v>
      </c>
      <c r="AF5" t="s">
        <v>351</v>
      </c>
      <c r="AG5">
        <v>4</v>
      </c>
      <c r="AH5"/>
    </row>
    <row r="6" spans="1:34" x14ac:dyDescent="0.25">
      <c r="A6" t="s">
        <v>1149</v>
      </c>
      <c r="B6" t="s">
        <v>422</v>
      </c>
      <c r="C6" t="s">
        <v>898</v>
      </c>
      <c r="D6" t="s">
        <v>1058</v>
      </c>
      <c r="E6" s="32">
        <v>58.244444444444447</v>
      </c>
      <c r="F6" s="32">
        <v>2.5126421213277377</v>
      </c>
      <c r="G6" s="32">
        <v>2.2822701259061433</v>
      </c>
      <c r="H6" s="32">
        <v>0.28691148416634876</v>
      </c>
      <c r="I6" s="32">
        <v>0.16600343380389168</v>
      </c>
      <c r="J6" s="32">
        <v>146.34744444444445</v>
      </c>
      <c r="K6" s="32">
        <v>132.92955555555559</v>
      </c>
      <c r="L6" s="32">
        <v>16.711000000000002</v>
      </c>
      <c r="M6" s="32">
        <v>9.6687777777777804</v>
      </c>
      <c r="N6" s="32">
        <v>1.3533333333333333</v>
      </c>
      <c r="O6" s="32">
        <v>5.6888888888888891</v>
      </c>
      <c r="P6" s="32">
        <v>42.153222222222233</v>
      </c>
      <c r="Q6" s="32">
        <v>35.777555555555566</v>
      </c>
      <c r="R6" s="32">
        <v>6.3756666666666684</v>
      </c>
      <c r="S6" s="32">
        <v>87.483222222222238</v>
      </c>
      <c r="T6" s="32">
        <v>66.684111111111122</v>
      </c>
      <c r="U6" s="32">
        <v>2.8833333333333333</v>
      </c>
      <c r="V6" s="32">
        <v>17.91577777777778</v>
      </c>
      <c r="W6" s="32">
        <v>82.418777777777805</v>
      </c>
      <c r="X6" s="32">
        <v>9.6687777777777804</v>
      </c>
      <c r="Y6" s="32">
        <v>0</v>
      </c>
      <c r="Z6" s="32">
        <v>0</v>
      </c>
      <c r="AA6" s="32">
        <v>12.804111111111116</v>
      </c>
      <c r="AB6" s="32">
        <v>0</v>
      </c>
      <c r="AC6" s="32">
        <v>48.264444444444464</v>
      </c>
      <c r="AD6" s="32">
        <v>0</v>
      </c>
      <c r="AE6" s="32">
        <v>11.681444444444443</v>
      </c>
      <c r="AF6" t="s">
        <v>8</v>
      </c>
      <c r="AG6">
        <v>4</v>
      </c>
      <c r="AH6"/>
    </row>
    <row r="7" spans="1:34" x14ac:dyDescent="0.25">
      <c r="A7" t="s">
        <v>1149</v>
      </c>
      <c r="B7" t="s">
        <v>538</v>
      </c>
      <c r="C7" t="s">
        <v>947</v>
      </c>
      <c r="D7" t="s">
        <v>1090</v>
      </c>
      <c r="E7" s="32">
        <v>60.711111111111109</v>
      </c>
      <c r="F7" s="32">
        <v>2.7909040995607617</v>
      </c>
      <c r="G7" s="32">
        <v>2.5592386530014646</v>
      </c>
      <c r="H7" s="32">
        <v>0.33764092240117138</v>
      </c>
      <c r="I7" s="32">
        <v>0.15901720351390927</v>
      </c>
      <c r="J7" s="32">
        <v>169.4388888888889</v>
      </c>
      <c r="K7" s="32">
        <v>155.37422222222224</v>
      </c>
      <c r="L7" s="32">
        <v>20.498555555555559</v>
      </c>
      <c r="M7" s="32">
        <v>9.6541111111111135</v>
      </c>
      <c r="N7" s="32">
        <v>5.1555555555555559</v>
      </c>
      <c r="O7" s="32">
        <v>5.6888888888888891</v>
      </c>
      <c r="P7" s="32">
        <v>50.29955555555555</v>
      </c>
      <c r="Q7" s="32">
        <v>47.079333333333324</v>
      </c>
      <c r="R7" s="32">
        <v>3.2202222222222234</v>
      </c>
      <c r="S7" s="32">
        <v>98.640777777777799</v>
      </c>
      <c r="T7" s="32">
        <v>76.542333333333346</v>
      </c>
      <c r="U7" s="32">
        <v>16.523555555555557</v>
      </c>
      <c r="V7" s="32">
        <v>5.5748888888888892</v>
      </c>
      <c r="W7" s="32">
        <v>76.387444444444441</v>
      </c>
      <c r="X7" s="32">
        <v>9.6541111111111135</v>
      </c>
      <c r="Y7" s="32">
        <v>0</v>
      </c>
      <c r="Z7" s="32">
        <v>0</v>
      </c>
      <c r="AA7" s="32">
        <v>36.591222222222214</v>
      </c>
      <c r="AB7" s="32">
        <v>0</v>
      </c>
      <c r="AC7" s="32">
        <v>30.142111111111106</v>
      </c>
      <c r="AD7" s="32">
        <v>0</v>
      </c>
      <c r="AE7" s="32">
        <v>0</v>
      </c>
      <c r="AF7" t="s">
        <v>125</v>
      </c>
      <c r="AG7">
        <v>4</v>
      </c>
      <c r="AH7"/>
    </row>
    <row r="8" spans="1:34" x14ac:dyDescent="0.25">
      <c r="A8" t="s">
        <v>1149</v>
      </c>
      <c r="B8" t="s">
        <v>567</v>
      </c>
      <c r="C8" t="s">
        <v>897</v>
      </c>
      <c r="D8" t="s">
        <v>1056</v>
      </c>
      <c r="E8" s="32">
        <v>84.822222222222223</v>
      </c>
      <c r="F8" s="32">
        <v>2.9698506680639247</v>
      </c>
      <c r="G8" s="32">
        <v>2.7328608855121828</v>
      </c>
      <c r="H8" s="32">
        <v>0.41130206968823685</v>
      </c>
      <c r="I8" s="32">
        <v>0.3213728058684831</v>
      </c>
      <c r="J8" s="32">
        <v>251.90933333333334</v>
      </c>
      <c r="K8" s="32">
        <v>231.80733333333336</v>
      </c>
      <c r="L8" s="32">
        <v>34.887555555555558</v>
      </c>
      <c r="M8" s="32">
        <v>27.259555555555558</v>
      </c>
      <c r="N8" s="32">
        <v>2.2946666666666675</v>
      </c>
      <c r="O8" s="32">
        <v>5.333333333333333</v>
      </c>
      <c r="P8" s="32">
        <v>80.262666666666661</v>
      </c>
      <c r="Q8" s="32">
        <v>67.788666666666671</v>
      </c>
      <c r="R8" s="32">
        <v>12.473999999999997</v>
      </c>
      <c r="S8" s="32">
        <v>136.75911111111111</v>
      </c>
      <c r="T8" s="32">
        <v>107.37833333333336</v>
      </c>
      <c r="U8" s="32">
        <v>0</v>
      </c>
      <c r="V8" s="32">
        <v>29.380777777777766</v>
      </c>
      <c r="W8" s="32">
        <v>47.619777777777784</v>
      </c>
      <c r="X8" s="32">
        <v>0</v>
      </c>
      <c r="Y8" s="32">
        <v>0</v>
      </c>
      <c r="Z8" s="32">
        <v>0</v>
      </c>
      <c r="AA8" s="32">
        <v>23.017000000000014</v>
      </c>
      <c r="AB8" s="32">
        <v>0</v>
      </c>
      <c r="AC8" s="32">
        <v>24.602777777777774</v>
      </c>
      <c r="AD8" s="32">
        <v>0</v>
      </c>
      <c r="AE8" s="32">
        <v>0</v>
      </c>
      <c r="AF8" t="s">
        <v>154</v>
      </c>
      <c r="AG8">
        <v>4</v>
      </c>
      <c r="AH8"/>
    </row>
    <row r="9" spans="1:34" x14ac:dyDescent="0.25">
      <c r="A9" t="s">
        <v>1149</v>
      </c>
      <c r="B9" t="s">
        <v>476</v>
      </c>
      <c r="C9" t="s">
        <v>922</v>
      </c>
      <c r="D9" t="s">
        <v>1059</v>
      </c>
      <c r="E9" s="32">
        <v>79.444444444444443</v>
      </c>
      <c r="F9" s="32">
        <v>3.7783832167832188</v>
      </c>
      <c r="G9" s="32">
        <v>3.6274335664335684</v>
      </c>
      <c r="H9" s="32">
        <v>0.20163916083916086</v>
      </c>
      <c r="I9" s="32">
        <v>8.7674125874125888E-2</v>
      </c>
      <c r="J9" s="32">
        <v>300.1715555555557</v>
      </c>
      <c r="K9" s="32">
        <v>288.17944444444458</v>
      </c>
      <c r="L9" s="32">
        <v>16.019111111111112</v>
      </c>
      <c r="M9" s="32">
        <v>6.9652222222222235</v>
      </c>
      <c r="N9" s="32">
        <v>3.2630000000000003</v>
      </c>
      <c r="O9" s="32">
        <v>5.7908888888888894</v>
      </c>
      <c r="P9" s="32">
        <v>35.329111111111104</v>
      </c>
      <c r="Q9" s="32">
        <v>32.390888888888881</v>
      </c>
      <c r="R9" s="32">
        <v>2.9382222222222221</v>
      </c>
      <c r="S9" s="32">
        <v>248.82333333333344</v>
      </c>
      <c r="T9" s="32">
        <v>221.6967777777779</v>
      </c>
      <c r="U9" s="32">
        <v>0</v>
      </c>
      <c r="V9" s="32">
        <v>27.126555555555555</v>
      </c>
      <c r="W9" s="32">
        <v>244.59155555555554</v>
      </c>
      <c r="X9" s="32">
        <v>5.7646666666666668</v>
      </c>
      <c r="Y9" s="32">
        <v>0</v>
      </c>
      <c r="Z9" s="32">
        <v>0</v>
      </c>
      <c r="AA9" s="32">
        <v>26.614888888888892</v>
      </c>
      <c r="AB9" s="32">
        <v>0</v>
      </c>
      <c r="AC9" s="32">
        <v>195.50866666666664</v>
      </c>
      <c r="AD9" s="32">
        <v>0</v>
      </c>
      <c r="AE9" s="32">
        <v>16.703333333333333</v>
      </c>
      <c r="AF9" t="s">
        <v>62</v>
      </c>
      <c r="AG9">
        <v>4</v>
      </c>
      <c r="AH9"/>
    </row>
    <row r="10" spans="1:34" x14ac:dyDescent="0.25">
      <c r="A10" t="s">
        <v>1149</v>
      </c>
      <c r="B10" t="s">
        <v>475</v>
      </c>
      <c r="C10" t="s">
        <v>839</v>
      </c>
      <c r="D10" t="s">
        <v>1075</v>
      </c>
      <c r="E10" s="32">
        <v>77.233333333333334</v>
      </c>
      <c r="F10" s="32">
        <v>2.7538713854121704</v>
      </c>
      <c r="G10" s="32">
        <v>2.5609653287296785</v>
      </c>
      <c r="H10" s="32">
        <v>0.48589699323838303</v>
      </c>
      <c r="I10" s="32">
        <v>0.29299093655589131</v>
      </c>
      <c r="J10" s="32">
        <v>212.69066666666663</v>
      </c>
      <c r="K10" s="32">
        <v>197.79188888888885</v>
      </c>
      <c r="L10" s="32">
        <v>37.527444444444448</v>
      </c>
      <c r="M10" s="32">
        <v>22.628666666666671</v>
      </c>
      <c r="N10" s="32">
        <v>10.757555555555554</v>
      </c>
      <c r="O10" s="32">
        <v>4.1412222222222228</v>
      </c>
      <c r="P10" s="32">
        <v>63.933555555555529</v>
      </c>
      <c r="Q10" s="32">
        <v>63.933555555555529</v>
      </c>
      <c r="R10" s="32">
        <v>0</v>
      </c>
      <c r="S10" s="32">
        <v>111.22966666666665</v>
      </c>
      <c r="T10" s="32">
        <v>111.22966666666665</v>
      </c>
      <c r="U10" s="32">
        <v>0</v>
      </c>
      <c r="V10" s="32">
        <v>0</v>
      </c>
      <c r="W10" s="32">
        <v>116.57088888888889</v>
      </c>
      <c r="X10" s="32">
        <v>5.6112222222222226</v>
      </c>
      <c r="Y10" s="32">
        <v>0</v>
      </c>
      <c r="Z10" s="32">
        <v>1.6523333333333334</v>
      </c>
      <c r="AA10" s="32">
        <v>29.92422222222223</v>
      </c>
      <c r="AB10" s="32">
        <v>0</v>
      </c>
      <c r="AC10" s="32">
        <v>79.383111111111106</v>
      </c>
      <c r="AD10" s="32">
        <v>0</v>
      </c>
      <c r="AE10" s="32">
        <v>0</v>
      </c>
      <c r="AF10" t="s">
        <v>61</v>
      </c>
      <c r="AG10">
        <v>4</v>
      </c>
      <c r="AH10"/>
    </row>
    <row r="11" spans="1:34" x14ac:dyDescent="0.25">
      <c r="A11" t="s">
        <v>1149</v>
      </c>
      <c r="B11" t="s">
        <v>654</v>
      </c>
      <c r="C11" t="s">
        <v>979</v>
      </c>
      <c r="D11" t="s">
        <v>1114</v>
      </c>
      <c r="E11" s="32">
        <v>106.7</v>
      </c>
      <c r="F11" s="32">
        <v>3.6634957825679493</v>
      </c>
      <c r="G11" s="32">
        <v>3.4431448505675326</v>
      </c>
      <c r="H11" s="32">
        <v>0.25678746225137983</v>
      </c>
      <c r="I11" s="32">
        <v>0.18908153701968139</v>
      </c>
      <c r="J11" s="32">
        <v>390.89500000000021</v>
      </c>
      <c r="K11" s="32">
        <v>367.38355555555574</v>
      </c>
      <c r="L11" s="32">
        <v>27.399222222222228</v>
      </c>
      <c r="M11" s="32">
        <v>20.175000000000004</v>
      </c>
      <c r="N11" s="32">
        <v>5.5381111111111121</v>
      </c>
      <c r="O11" s="32">
        <v>1.6861111111111111</v>
      </c>
      <c r="P11" s="32">
        <v>101.71011111111115</v>
      </c>
      <c r="Q11" s="32">
        <v>85.42288888888892</v>
      </c>
      <c r="R11" s="32">
        <v>16.287222222222223</v>
      </c>
      <c r="S11" s="32">
        <v>261.78566666666683</v>
      </c>
      <c r="T11" s="32">
        <v>243.63988888888906</v>
      </c>
      <c r="U11" s="32">
        <v>0</v>
      </c>
      <c r="V11" s="32">
        <v>18.145777777777781</v>
      </c>
      <c r="W11" s="32">
        <v>159.93988888888885</v>
      </c>
      <c r="X11" s="32">
        <v>19.252777777777784</v>
      </c>
      <c r="Y11" s="32">
        <v>0</v>
      </c>
      <c r="Z11" s="32">
        <v>0.8</v>
      </c>
      <c r="AA11" s="32">
        <v>49.11144444444443</v>
      </c>
      <c r="AB11" s="32">
        <v>0</v>
      </c>
      <c r="AC11" s="32">
        <v>90.775666666666652</v>
      </c>
      <c r="AD11" s="32">
        <v>0</v>
      </c>
      <c r="AE11" s="32">
        <v>0</v>
      </c>
      <c r="AF11" t="s">
        <v>241</v>
      </c>
      <c r="AG11">
        <v>4</v>
      </c>
      <c r="AH11"/>
    </row>
    <row r="12" spans="1:34" x14ac:dyDescent="0.25">
      <c r="A12" t="s">
        <v>1149</v>
      </c>
      <c r="B12" t="s">
        <v>499</v>
      </c>
      <c r="C12" t="s">
        <v>932</v>
      </c>
      <c r="D12" t="s">
        <v>1079</v>
      </c>
      <c r="E12" s="32">
        <v>79.666666666666671</v>
      </c>
      <c r="F12" s="32">
        <v>3.2985941422594154</v>
      </c>
      <c r="G12" s="32">
        <v>3.0483026499302661</v>
      </c>
      <c r="H12" s="32">
        <v>0.37936401673640163</v>
      </c>
      <c r="I12" s="32">
        <v>0.17743235704323565</v>
      </c>
      <c r="J12" s="32">
        <v>262.78800000000012</v>
      </c>
      <c r="K12" s="32">
        <v>242.84811111111122</v>
      </c>
      <c r="L12" s="32">
        <v>30.222666666666665</v>
      </c>
      <c r="M12" s="32">
        <v>14.135444444444442</v>
      </c>
      <c r="N12" s="32">
        <v>11.198333333333332</v>
      </c>
      <c r="O12" s="32">
        <v>4.8888888888888893</v>
      </c>
      <c r="P12" s="32">
        <v>54.994555555555579</v>
      </c>
      <c r="Q12" s="32">
        <v>51.141888888888914</v>
      </c>
      <c r="R12" s="32">
        <v>3.8526666666666669</v>
      </c>
      <c r="S12" s="32">
        <v>177.57077777777783</v>
      </c>
      <c r="T12" s="32">
        <v>150.31666666666675</v>
      </c>
      <c r="U12" s="32">
        <v>0</v>
      </c>
      <c r="V12" s="32">
        <v>27.254111111111101</v>
      </c>
      <c r="W12" s="32">
        <v>3.3230000000000004</v>
      </c>
      <c r="X12" s="32">
        <v>2.723444444444445</v>
      </c>
      <c r="Y12" s="32">
        <v>0</v>
      </c>
      <c r="Z12" s="32">
        <v>0</v>
      </c>
      <c r="AA12" s="32">
        <v>0.42733333333333334</v>
      </c>
      <c r="AB12" s="32">
        <v>0</v>
      </c>
      <c r="AC12" s="32">
        <v>0.17222222222222222</v>
      </c>
      <c r="AD12" s="32">
        <v>0</v>
      </c>
      <c r="AE12" s="32">
        <v>0</v>
      </c>
      <c r="AF12" t="s">
        <v>85</v>
      </c>
      <c r="AG12">
        <v>4</v>
      </c>
      <c r="AH12"/>
    </row>
    <row r="13" spans="1:34" x14ac:dyDescent="0.25">
      <c r="A13" t="s">
        <v>1149</v>
      </c>
      <c r="B13" t="s">
        <v>425</v>
      </c>
      <c r="C13" t="s">
        <v>830</v>
      </c>
      <c r="D13" t="s">
        <v>1055</v>
      </c>
      <c r="E13" s="32">
        <v>77.433333333333337</v>
      </c>
      <c r="F13" s="32">
        <v>2.8918883627493175</v>
      </c>
      <c r="G13" s="32">
        <v>2.7058817620892515</v>
      </c>
      <c r="H13" s="32">
        <v>0.295138470368776</v>
      </c>
      <c r="I13" s="32">
        <v>0.14138326876165874</v>
      </c>
      <c r="J13" s="32">
        <v>223.9285555555555</v>
      </c>
      <c r="K13" s="32">
        <v>209.52544444444439</v>
      </c>
      <c r="L13" s="32">
        <v>22.853555555555555</v>
      </c>
      <c r="M13" s="32">
        <v>10.947777777777777</v>
      </c>
      <c r="N13" s="32">
        <v>6.2168888888888887</v>
      </c>
      <c r="O13" s="32">
        <v>5.6888888888888891</v>
      </c>
      <c r="P13" s="32">
        <v>77.44922222222219</v>
      </c>
      <c r="Q13" s="32">
        <v>74.95188888888886</v>
      </c>
      <c r="R13" s="32">
        <v>2.4973333333333336</v>
      </c>
      <c r="S13" s="32">
        <v>123.62577777777778</v>
      </c>
      <c r="T13" s="32">
        <v>115.44088888888889</v>
      </c>
      <c r="U13" s="32">
        <v>0</v>
      </c>
      <c r="V13" s="32">
        <v>8.1848888888888869</v>
      </c>
      <c r="W13" s="32">
        <v>91.72999999999999</v>
      </c>
      <c r="X13" s="32">
        <v>10.703333333333333</v>
      </c>
      <c r="Y13" s="32">
        <v>0</v>
      </c>
      <c r="Z13" s="32">
        <v>0</v>
      </c>
      <c r="AA13" s="32">
        <v>44.499999999999979</v>
      </c>
      <c r="AB13" s="32">
        <v>0</v>
      </c>
      <c r="AC13" s="32">
        <v>34.753000000000007</v>
      </c>
      <c r="AD13" s="32">
        <v>0</v>
      </c>
      <c r="AE13" s="32">
        <v>1.7736666666666669</v>
      </c>
      <c r="AF13" t="s">
        <v>11</v>
      </c>
      <c r="AG13">
        <v>4</v>
      </c>
      <c r="AH13"/>
    </row>
    <row r="14" spans="1:34" x14ac:dyDescent="0.25">
      <c r="A14" t="s">
        <v>1149</v>
      </c>
      <c r="B14" t="s">
        <v>597</v>
      </c>
      <c r="C14" t="s">
        <v>917</v>
      </c>
      <c r="D14" t="s">
        <v>1047</v>
      </c>
      <c r="E14" s="32">
        <v>85.188888888888883</v>
      </c>
      <c r="F14" s="32">
        <v>2.7083122472935965</v>
      </c>
      <c r="G14" s="32">
        <v>2.5175388026607548</v>
      </c>
      <c r="H14" s="32">
        <v>0.1647554454154167</v>
      </c>
      <c r="I14" s="32">
        <v>7.6863179861745137E-2</v>
      </c>
      <c r="J14" s="32">
        <v>230.71811111111114</v>
      </c>
      <c r="K14" s="32">
        <v>214.46633333333338</v>
      </c>
      <c r="L14" s="32">
        <v>14.03533333333333</v>
      </c>
      <c r="M14" s="32">
        <v>6.5478888888888882</v>
      </c>
      <c r="N14" s="32">
        <v>3.2207777777777773</v>
      </c>
      <c r="O14" s="32">
        <v>4.2666666666666666</v>
      </c>
      <c r="P14" s="32">
        <v>44.202333333333321</v>
      </c>
      <c r="Q14" s="32">
        <v>35.437999999999988</v>
      </c>
      <c r="R14" s="32">
        <v>8.7643333333333349</v>
      </c>
      <c r="S14" s="32">
        <v>172.48044444444449</v>
      </c>
      <c r="T14" s="32">
        <v>164.41688888888893</v>
      </c>
      <c r="U14" s="32">
        <v>0</v>
      </c>
      <c r="V14" s="32">
        <v>8.0635555555555545</v>
      </c>
      <c r="W14" s="32">
        <v>65.266888888888872</v>
      </c>
      <c r="X14" s="32">
        <v>3.1634444444444449</v>
      </c>
      <c r="Y14" s="32">
        <v>0</v>
      </c>
      <c r="Z14" s="32">
        <v>0</v>
      </c>
      <c r="AA14" s="32">
        <v>11.848888888888887</v>
      </c>
      <c r="AB14" s="32">
        <v>0</v>
      </c>
      <c r="AC14" s="32">
        <v>50.254555555555541</v>
      </c>
      <c r="AD14" s="32">
        <v>0</v>
      </c>
      <c r="AE14" s="32">
        <v>0</v>
      </c>
      <c r="AF14" t="s">
        <v>184</v>
      </c>
      <c r="AG14">
        <v>4</v>
      </c>
      <c r="AH14"/>
    </row>
    <row r="15" spans="1:34" x14ac:dyDescent="0.25">
      <c r="A15" t="s">
        <v>1149</v>
      </c>
      <c r="B15" t="s">
        <v>423</v>
      </c>
      <c r="C15" t="s">
        <v>870</v>
      </c>
      <c r="D15" t="s">
        <v>1059</v>
      </c>
      <c r="E15" s="32">
        <v>90.966666666666669</v>
      </c>
      <c r="F15" s="32">
        <v>3.6195651642848414</v>
      </c>
      <c r="G15" s="32">
        <v>3.301863930621717</v>
      </c>
      <c r="H15" s="32">
        <v>0.49700500793941588</v>
      </c>
      <c r="I15" s="32">
        <v>0.43446683766947575</v>
      </c>
      <c r="J15" s="32">
        <v>329.25977777777774</v>
      </c>
      <c r="K15" s="32">
        <v>300.35955555555552</v>
      </c>
      <c r="L15" s="32">
        <v>45.210888888888867</v>
      </c>
      <c r="M15" s="32">
        <v>39.521999999999977</v>
      </c>
      <c r="N15" s="32">
        <v>0</v>
      </c>
      <c r="O15" s="32">
        <v>5.6888888888888891</v>
      </c>
      <c r="P15" s="32">
        <v>78.757666666666651</v>
      </c>
      <c r="Q15" s="32">
        <v>55.546333333333322</v>
      </c>
      <c r="R15" s="32">
        <v>23.211333333333332</v>
      </c>
      <c r="S15" s="32">
        <v>205.29122222222222</v>
      </c>
      <c r="T15" s="32">
        <v>183.49988888888888</v>
      </c>
      <c r="U15" s="32">
        <v>0</v>
      </c>
      <c r="V15" s="32">
        <v>21.791333333333338</v>
      </c>
      <c r="W15" s="32">
        <v>209.43222222222215</v>
      </c>
      <c r="X15" s="32">
        <v>33.664666666666662</v>
      </c>
      <c r="Y15" s="32">
        <v>0</v>
      </c>
      <c r="Z15" s="32">
        <v>0</v>
      </c>
      <c r="AA15" s="32">
        <v>39.240222222222229</v>
      </c>
      <c r="AB15" s="32">
        <v>0</v>
      </c>
      <c r="AC15" s="32">
        <v>133.99799999999993</v>
      </c>
      <c r="AD15" s="32">
        <v>0</v>
      </c>
      <c r="AE15" s="32">
        <v>2.5293333333333332</v>
      </c>
      <c r="AF15" t="s">
        <v>9</v>
      </c>
      <c r="AG15">
        <v>4</v>
      </c>
      <c r="AH15"/>
    </row>
    <row r="16" spans="1:34" x14ac:dyDescent="0.25">
      <c r="A16" t="s">
        <v>1149</v>
      </c>
      <c r="B16" t="s">
        <v>610</v>
      </c>
      <c r="C16" t="s">
        <v>897</v>
      </c>
      <c r="D16" t="s">
        <v>1056</v>
      </c>
      <c r="E16" s="32">
        <v>64</v>
      </c>
      <c r="F16" s="32">
        <v>2.954467013888888</v>
      </c>
      <c r="G16" s="32">
        <v>2.7583906249999992</v>
      </c>
      <c r="H16" s="32">
        <v>0.39838020833333332</v>
      </c>
      <c r="I16" s="32">
        <v>0.3108802083333333</v>
      </c>
      <c r="J16" s="32">
        <v>189.08588888888883</v>
      </c>
      <c r="K16" s="32">
        <v>176.53699999999995</v>
      </c>
      <c r="L16" s="32">
        <v>25.496333333333332</v>
      </c>
      <c r="M16" s="32">
        <v>19.896333333333331</v>
      </c>
      <c r="N16" s="32">
        <v>0</v>
      </c>
      <c r="O16" s="32">
        <v>5.6</v>
      </c>
      <c r="P16" s="32">
        <v>49.398888888888891</v>
      </c>
      <c r="Q16" s="32">
        <v>42.449999999999996</v>
      </c>
      <c r="R16" s="32">
        <v>6.9488888888888916</v>
      </c>
      <c r="S16" s="32">
        <v>114.19066666666662</v>
      </c>
      <c r="T16" s="32">
        <v>97.058555555555515</v>
      </c>
      <c r="U16" s="32">
        <v>0</v>
      </c>
      <c r="V16" s="32">
        <v>17.132111111111101</v>
      </c>
      <c r="W16" s="32">
        <v>53.034666666666666</v>
      </c>
      <c r="X16" s="32">
        <v>8.7514444444444486</v>
      </c>
      <c r="Y16" s="32">
        <v>0</v>
      </c>
      <c r="Z16" s="32">
        <v>0</v>
      </c>
      <c r="AA16" s="32">
        <v>16.555777777777774</v>
      </c>
      <c r="AB16" s="32">
        <v>0</v>
      </c>
      <c r="AC16" s="32">
        <v>27.727444444444441</v>
      </c>
      <c r="AD16" s="32">
        <v>0</v>
      </c>
      <c r="AE16" s="32">
        <v>0</v>
      </c>
      <c r="AF16" t="s">
        <v>197</v>
      </c>
      <c r="AG16">
        <v>4</v>
      </c>
      <c r="AH16"/>
    </row>
    <row r="17" spans="1:34" x14ac:dyDescent="0.25">
      <c r="A17" t="s">
        <v>1149</v>
      </c>
      <c r="B17" t="s">
        <v>643</v>
      </c>
      <c r="C17" t="s">
        <v>851</v>
      </c>
      <c r="D17" t="s">
        <v>1031</v>
      </c>
      <c r="E17" s="32">
        <v>49.266666666666666</v>
      </c>
      <c r="F17" s="32">
        <v>2.8596075778078482</v>
      </c>
      <c r="G17" s="32">
        <v>2.6568628777627423</v>
      </c>
      <c r="H17" s="32">
        <v>0.58009021199819577</v>
      </c>
      <c r="I17" s="32">
        <v>0.45198917456021653</v>
      </c>
      <c r="J17" s="32">
        <v>140.88333333333333</v>
      </c>
      <c r="K17" s="32">
        <v>130.89477777777776</v>
      </c>
      <c r="L17" s="32">
        <v>28.579111111111111</v>
      </c>
      <c r="M17" s="32">
        <v>22.268000000000001</v>
      </c>
      <c r="N17" s="32">
        <v>4.4444444444444446</v>
      </c>
      <c r="O17" s="32">
        <v>1.8666666666666667</v>
      </c>
      <c r="P17" s="32">
        <v>24.651333333333326</v>
      </c>
      <c r="Q17" s="32">
        <v>20.973888888888883</v>
      </c>
      <c r="R17" s="32">
        <v>3.6774444444444443</v>
      </c>
      <c r="S17" s="32">
        <v>87.652888888888882</v>
      </c>
      <c r="T17" s="32">
        <v>71.567111111111103</v>
      </c>
      <c r="U17" s="32">
        <v>0</v>
      </c>
      <c r="V17" s="32">
        <v>16.085777777777775</v>
      </c>
      <c r="W17" s="32">
        <v>28.079555555555558</v>
      </c>
      <c r="X17" s="32">
        <v>0</v>
      </c>
      <c r="Y17" s="32">
        <v>0</v>
      </c>
      <c r="Z17" s="32">
        <v>0</v>
      </c>
      <c r="AA17" s="32">
        <v>2.3948888888888886</v>
      </c>
      <c r="AB17" s="32">
        <v>0</v>
      </c>
      <c r="AC17" s="32">
        <v>20.254111111111111</v>
      </c>
      <c r="AD17" s="32">
        <v>0</v>
      </c>
      <c r="AE17" s="32">
        <v>5.4305555555555554</v>
      </c>
      <c r="AF17" t="s">
        <v>230</v>
      </c>
      <c r="AG17">
        <v>4</v>
      </c>
      <c r="AH17"/>
    </row>
    <row r="18" spans="1:34" x14ac:dyDescent="0.25">
      <c r="A18" t="s">
        <v>1149</v>
      </c>
      <c r="B18" t="s">
        <v>514</v>
      </c>
      <c r="C18" t="s">
        <v>861</v>
      </c>
      <c r="D18" t="s">
        <v>1073</v>
      </c>
      <c r="E18" s="32">
        <v>79.355555555555554</v>
      </c>
      <c r="F18" s="32">
        <v>1.9398809857182864</v>
      </c>
      <c r="G18" s="32">
        <v>1.728490618874265</v>
      </c>
      <c r="H18" s="32">
        <v>0.41076309157098856</v>
      </c>
      <c r="I18" s="32">
        <v>0.2001778213385606</v>
      </c>
      <c r="J18" s="32">
        <v>153.94033333333334</v>
      </c>
      <c r="K18" s="32">
        <v>137.16533333333334</v>
      </c>
      <c r="L18" s="32">
        <v>32.596333333333334</v>
      </c>
      <c r="M18" s="32">
        <v>15.88522222222222</v>
      </c>
      <c r="N18" s="32">
        <v>11.022222222222222</v>
      </c>
      <c r="O18" s="32">
        <v>5.6888888888888891</v>
      </c>
      <c r="P18" s="32">
        <v>20.134888888888895</v>
      </c>
      <c r="Q18" s="32">
        <v>20.071000000000005</v>
      </c>
      <c r="R18" s="32">
        <v>6.3888888888888884E-2</v>
      </c>
      <c r="S18" s="32">
        <v>101.20911111111111</v>
      </c>
      <c r="T18" s="32">
        <v>88.940111111111108</v>
      </c>
      <c r="U18" s="32">
        <v>0</v>
      </c>
      <c r="V18" s="32">
        <v>12.269</v>
      </c>
      <c r="W18" s="32">
        <v>46.204777777777785</v>
      </c>
      <c r="X18" s="32">
        <v>9.2266666666666683</v>
      </c>
      <c r="Y18" s="32">
        <v>0</v>
      </c>
      <c r="Z18" s="32">
        <v>0</v>
      </c>
      <c r="AA18" s="32">
        <v>6.3377777777777791</v>
      </c>
      <c r="AB18" s="32">
        <v>0</v>
      </c>
      <c r="AC18" s="32">
        <v>30.041666666666668</v>
      </c>
      <c r="AD18" s="32">
        <v>0</v>
      </c>
      <c r="AE18" s="32">
        <v>0.59866666666666657</v>
      </c>
      <c r="AF18" t="s">
        <v>100</v>
      </c>
      <c r="AG18">
        <v>4</v>
      </c>
      <c r="AH18"/>
    </row>
    <row r="19" spans="1:34" x14ac:dyDescent="0.25">
      <c r="A19" t="s">
        <v>1149</v>
      </c>
      <c r="B19" t="s">
        <v>447</v>
      </c>
      <c r="C19" t="s">
        <v>846</v>
      </c>
      <c r="D19" t="s">
        <v>1052</v>
      </c>
      <c r="E19" s="32">
        <v>77.077777777777783</v>
      </c>
      <c r="F19" s="32">
        <v>3.7127533515929083</v>
      </c>
      <c r="G19" s="32">
        <v>3.5657863629811168</v>
      </c>
      <c r="H19" s="32">
        <v>0.24525875738791983</v>
      </c>
      <c r="I19" s="32">
        <v>9.9517082312238742E-2</v>
      </c>
      <c r="J19" s="32">
        <v>286.17077777777786</v>
      </c>
      <c r="K19" s="32">
        <v>274.84288888888898</v>
      </c>
      <c r="L19" s="32">
        <v>18.904</v>
      </c>
      <c r="M19" s="32">
        <v>7.6705555555555573</v>
      </c>
      <c r="N19" s="32">
        <v>6.8778888888888874</v>
      </c>
      <c r="O19" s="32">
        <v>4.3555555555555552</v>
      </c>
      <c r="P19" s="32">
        <v>91.858111111111114</v>
      </c>
      <c r="Q19" s="32">
        <v>91.763666666666666</v>
      </c>
      <c r="R19" s="32">
        <v>9.4444444444444442E-2</v>
      </c>
      <c r="S19" s="32">
        <v>175.40866666666676</v>
      </c>
      <c r="T19" s="32">
        <v>170.41266666666675</v>
      </c>
      <c r="U19" s="32">
        <v>0</v>
      </c>
      <c r="V19" s="32">
        <v>4.9960000000000004</v>
      </c>
      <c r="W19" s="32">
        <v>135.67388888888888</v>
      </c>
      <c r="X19" s="32">
        <v>2.7277777777777774</v>
      </c>
      <c r="Y19" s="32">
        <v>0</v>
      </c>
      <c r="Z19" s="32">
        <v>0</v>
      </c>
      <c r="AA19" s="32">
        <v>42.823</v>
      </c>
      <c r="AB19" s="32">
        <v>0</v>
      </c>
      <c r="AC19" s="32">
        <v>86.656888888888886</v>
      </c>
      <c r="AD19" s="32">
        <v>0</v>
      </c>
      <c r="AE19" s="32">
        <v>3.4662222222222221</v>
      </c>
      <c r="AF19" t="s">
        <v>33</v>
      </c>
      <c r="AG19">
        <v>4</v>
      </c>
      <c r="AH19"/>
    </row>
    <row r="20" spans="1:34" x14ac:dyDescent="0.25">
      <c r="A20" t="s">
        <v>1149</v>
      </c>
      <c r="B20" t="s">
        <v>448</v>
      </c>
      <c r="C20" t="s">
        <v>908</v>
      </c>
      <c r="D20" t="s">
        <v>1067</v>
      </c>
      <c r="E20" s="32">
        <v>65.455555555555549</v>
      </c>
      <c r="F20" s="32">
        <v>3.3718655576302843</v>
      </c>
      <c r="G20" s="32">
        <v>3.082836530300459</v>
      </c>
      <c r="H20" s="32">
        <v>0.16472076048209139</v>
      </c>
      <c r="I20" s="32">
        <v>1.0947207604820916E-2</v>
      </c>
      <c r="J20" s="32">
        <v>220.70733333333337</v>
      </c>
      <c r="K20" s="32">
        <v>201.7887777777778</v>
      </c>
      <c r="L20" s="32">
        <v>10.781888888888892</v>
      </c>
      <c r="M20" s="32">
        <v>0.71655555555555561</v>
      </c>
      <c r="N20" s="32">
        <v>6.6664444444444468</v>
      </c>
      <c r="O20" s="32">
        <v>3.3988888888888886</v>
      </c>
      <c r="P20" s="32">
        <v>61.106555555555566</v>
      </c>
      <c r="Q20" s="32">
        <v>52.253333333333345</v>
      </c>
      <c r="R20" s="32">
        <v>8.8532222222222217</v>
      </c>
      <c r="S20" s="32">
        <v>148.81888888888889</v>
      </c>
      <c r="T20" s="32">
        <v>129.21199999999999</v>
      </c>
      <c r="U20" s="32">
        <v>0</v>
      </c>
      <c r="V20" s="32">
        <v>19.606888888888893</v>
      </c>
      <c r="W20" s="32">
        <v>38.384222222222228</v>
      </c>
      <c r="X20" s="32">
        <v>0.71655555555555561</v>
      </c>
      <c r="Y20" s="32">
        <v>0</v>
      </c>
      <c r="Z20" s="32">
        <v>0</v>
      </c>
      <c r="AA20" s="32">
        <v>2.4282222222222223</v>
      </c>
      <c r="AB20" s="32">
        <v>0</v>
      </c>
      <c r="AC20" s="32">
        <v>31.245888888888899</v>
      </c>
      <c r="AD20" s="32">
        <v>0</v>
      </c>
      <c r="AE20" s="32">
        <v>3.9935555555555551</v>
      </c>
      <c r="AF20" t="s">
        <v>34</v>
      </c>
      <c r="AG20">
        <v>4</v>
      </c>
      <c r="AH20"/>
    </row>
    <row r="21" spans="1:34" x14ac:dyDescent="0.25">
      <c r="A21" t="s">
        <v>1149</v>
      </c>
      <c r="B21" t="s">
        <v>466</v>
      </c>
      <c r="C21" t="s">
        <v>844</v>
      </c>
      <c r="D21" t="s">
        <v>1049</v>
      </c>
      <c r="E21" s="32">
        <v>103.43333333333334</v>
      </c>
      <c r="F21" s="32">
        <v>3.450165431303041</v>
      </c>
      <c r="G21" s="32">
        <v>3.3394038027715123</v>
      </c>
      <c r="H21" s="32">
        <v>0.36466000644537544</v>
      </c>
      <c r="I21" s="32">
        <v>0.25389837791384684</v>
      </c>
      <c r="J21" s="32">
        <v>356.86211111111123</v>
      </c>
      <c r="K21" s="32">
        <v>345.40566666666678</v>
      </c>
      <c r="L21" s="32">
        <v>37.718000000000004</v>
      </c>
      <c r="M21" s="32">
        <v>26.261555555555557</v>
      </c>
      <c r="N21" s="32">
        <v>5.7675555555555551</v>
      </c>
      <c r="O21" s="32">
        <v>5.6888888888888891</v>
      </c>
      <c r="P21" s="32">
        <v>44.57711111111113</v>
      </c>
      <c r="Q21" s="32">
        <v>44.57711111111113</v>
      </c>
      <c r="R21" s="32">
        <v>0</v>
      </c>
      <c r="S21" s="32">
        <v>274.56700000000012</v>
      </c>
      <c r="T21" s="32">
        <v>235.15966666666677</v>
      </c>
      <c r="U21" s="32">
        <v>0</v>
      </c>
      <c r="V21" s="32">
        <v>39.407333333333327</v>
      </c>
      <c r="W21" s="32">
        <v>141.02099999999999</v>
      </c>
      <c r="X21" s="32">
        <v>6.9680000000000026</v>
      </c>
      <c r="Y21" s="32">
        <v>0</v>
      </c>
      <c r="Z21" s="32">
        <v>0</v>
      </c>
      <c r="AA21" s="32">
        <v>24.381888888888884</v>
      </c>
      <c r="AB21" s="32">
        <v>0</v>
      </c>
      <c r="AC21" s="32">
        <v>109.6711111111111</v>
      </c>
      <c r="AD21" s="32">
        <v>0</v>
      </c>
      <c r="AE21" s="32">
        <v>0</v>
      </c>
      <c r="AF21" t="s">
        <v>52</v>
      </c>
      <c r="AG21">
        <v>4</v>
      </c>
      <c r="AH21"/>
    </row>
    <row r="22" spans="1:34" x14ac:dyDescent="0.25">
      <c r="A22" t="s">
        <v>1149</v>
      </c>
      <c r="B22" t="s">
        <v>665</v>
      </c>
      <c r="C22" t="s">
        <v>982</v>
      </c>
      <c r="D22" t="s">
        <v>1110</v>
      </c>
      <c r="E22" s="32">
        <v>44.022222222222226</v>
      </c>
      <c r="F22" s="32">
        <v>3.295012619888944</v>
      </c>
      <c r="G22" s="32">
        <v>2.9127940434124175</v>
      </c>
      <c r="H22" s="32">
        <v>0.40113074204946997</v>
      </c>
      <c r="I22" s="32">
        <v>0.15075214538112067</v>
      </c>
      <c r="J22" s="32">
        <v>145.05377777777775</v>
      </c>
      <c r="K22" s="32">
        <v>128.22766666666666</v>
      </c>
      <c r="L22" s="32">
        <v>17.658666666666669</v>
      </c>
      <c r="M22" s="32">
        <v>6.6364444444444457</v>
      </c>
      <c r="N22" s="32">
        <v>5.333333333333333</v>
      </c>
      <c r="O22" s="32">
        <v>5.6888888888888891</v>
      </c>
      <c r="P22" s="32">
        <v>30.73277777777778</v>
      </c>
      <c r="Q22" s="32">
        <v>24.928888888888892</v>
      </c>
      <c r="R22" s="32">
        <v>5.8038888888888875</v>
      </c>
      <c r="S22" s="32">
        <v>96.662333333333322</v>
      </c>
      <c r="T22" s="32">
        <v>86.337555555555554</v>
      </c>
      <c r="U22" s="32">
        <v>0</v>
      </c>
      <c r="V22" s="32">
        <v>10.324777777777776</v>
      </c>
      <c r="W22" s="32">
        <v>55.897777777777762</v>
      </c>
      <c r="X22" s="32">
        <v>0.39988888888888885</v>
      </c>
      <c r="Y22" s="32">
        <v>0</v>
      </c>
      <c r="Z22" s="32">
        <v>0</v>
      </c>
      <c r="AA22" s="32">
        <v>21.300444444444448</v>
      </c>
      <c r="AB22" s="32">
        <v>0</v>
      </c>
      <c r="AC22" s="32">
        <v>34.197444444444429</v>
      </c>
      <c r="AD22" s="32">
        <v>0</v>
      </c>
      <c r="AE22" s="32">
        <v>0</v>
      </c>
      <c r="AF22" t="s">
        <v>252</v>
      </c>
      <c r="AG22">
        <v>4</v>
      </c>
      <c r="AH22"/>
    </row>
    <row r="23" spans="1:34" x14ac:dyDescent="0.25">
      <c r="A23" t="s">
        <v>1149</v>
      </c>
      <c r="B23" t="s">
        <v>473</v>
      </c>
      <c r="C23" t="s">
        <v>920</v>
      </c>
      <c r="D23" t="s">
        <v>1073</v>
      </c>
      <c r="E23" s="32">
        <v>100.65555555555555</v>
      </c>
      <c r="F23" s="32">
        <v>3.4455028148802298</v>
      </c>
      <c r="G23" s="32">
        <v>3.2483397726018328</v>
      </c>
      <c r="H23" s="32">
        <v>0.21293961805938849</v>
      </c>
      <c r="I23" s="32">
        <v>0.13759355337233692</v>
      </c>
      <c r="J23" s="32">
        <v>346.80900000000003</v>
      </c>
      <c r="K23" s="32">
        <v>326.96344444444446</v>
      </c>
      <c r="L23" s="32">
        <v>21.433555555555557</v>
      </c>
      <c r="M23" s="32">
        <v>13.849555555555558</v>
      </c>
      <c r="N23" s="32">
        <v>3.0062222222222208</v>
      </c>
      <c r="O23" s="32">
        <v>4.5777777777777775</v>
      </c>
      <c r="P23" s="32">
        <v>120.10644444444446</v>
      </c>
      <c r="Q23" s="32">
        <v>107.84488888888892</v>
      </c>
      <c r="R23" s="32">
        <v>12.26155555555555</v>
      </c>
      <c r="S23" s="32">
        <v>205.26900000000003</v>
      </c>
      <c r="T23" s="32">
        <v>188.83133333333336</v>
      </c>
      <c r="U23" s="32">
        <v>0</v>
      </c>
      <c r="V23" s="32">
        <v>16.437666666666669</v>
      </c>
      <c r="W23" s="32">
        <v>270.55411111111107</v>
      </c>
      <c r="X23" s="32">
        <v>11.115666666666666</v>
      </c>
      <c r="Y23" s="32">
        <v>0</v>
      </c>
      <c r="Z23" s="32">
        <v>0</v>
      </c>
      <c r="AA23" s="32">
        <v>95.158444444444442</v>
      </c>
      <c r="AB23" s="32">
        <v>0</v>
      </c>
      <c r="AC23" s="32">
        <v>156.02611111111111</v>
      </c>
      <c r="AD23" s="32">
        <v>0</v>
      </c>
      <c r="AE23" s="32">
        <v>8.2538888888888877</v>
      </c>
      <c r="AF23" t="s">
        <v>59</v>
      </c>
      <c r="AG23">
        <v>4</v>
      </c>
      <c r="AH23"/>
    </row>
    <row r="24" spans="1:34" x14ac:dyDescent="0.25">
      <c r="A24" t="s">
        <v>1149</v>
      </c>
      <c r="B24" t="s">
        <v>478</v>
      </c>
      <c r="C24" t="s">
        <v>923</v>
      </c>
      <c r="D24" t="s">
        <v>1041</v>
      </c>
      <c r="E24" s="32">
        <v>66.488888888888894</v>
      </c>
      <c r="F24" s="32">
        <v>3.7137767379679136</v>
      </c>
      <c r="G24" s="32">
        <v>3.3190340909090903</v>
      </c>
      <c r="H24" s="32">
        <v>0.32572526737967916</v>
      </c>
      <c r="I24" s="32">
        <v>0.11567179144385029</v>
      </c>
      <c r="J24" s="32">
        <v>246.92488888888886</v>
      </c>
      <c r="K24" s="32">
        <v>220.67888888888888</v>
      </c>
      <c r="L24" s="32">
        <v>21.657111111111114</v>
      </c>
      <c r="M24" s="32">
        <v>7.6908888888888907</v>
      </c>
      <c r="N24" s="32">
        <v>8.5440000000000005</v>
      </c>
      <c r="O24" s="32">
        <v>5.4222222222222225</v>
      </c>
      <c r="P24" s="32">
        <v>49.506333333333352</v>
      </c>
      <c r="Q24" s="32">
        <v>37.226555555555571</v>
      </c>
      <c r="R24" s="32">
        <v>12.279777777777779</v>
      </c>
      <c r="S24" s="32">
        <v>175.76144444444441</v>
      </c>
      <c r="T24" s="32">
        <v>117.35011111111108</v>
      </c>
      <c r="U24" s="32">
        <v>0</v>
      </c>
      <c r="V24" s="32">
        <v>58.411333333333332</v>
      </c>
      <c r="W24" s="32">
        <v>40.875999999999998</v>
      </c>
      <c r="X24" s="32">
        <v>0</v>
      </c>
      <c r="Y24" s="32">
        <v>0</v>
      </c>
      <c r="Z24" s="32">
        <v>0</v>
      </c>
      <c r="AA24" s="32">
        <v>20.249777777777776</v>
      </c>
      <c r="AB24" s="32">
        <v>0</v>
      </c>
      <c r="AC24" s="32">
        <v>20.370666666666665</v>
      </c>
      <c r="AD24" s="32">
        <v>0</v>
      </c>
      <c r="AE24" s="32">
        <v>0.25555555555555554</v>
      </c>
      <c r="AF24" t="s">
        <v>64</v>
      </c>
      <c r="AG24">
        <v>4</v>
      </c>
      <c r="AH24"/>
    </row>
    <row r="25" spans="1:34" x14ac:dyDescent="0.25">
      <c r="A25" t="s">
        <v>1149</v>
      </c>
      <c r="B25" t="s">
        <v>561</v>
      </c>
      <c r="C25" t="s">
        <v>847</v>
      </c>
      <c r="D25" t="s">
        <v>1053</v>
      </c>
      <c r="E25" s="32">
        <v>93.711111111111109</v>
      </c>
      <c r="F25" s="32">
        <v>3.4157339340763588</v>
      </c>
      <c r="G25" s="32">
        <v>3.2128005691249721</v>
      </c>
      <c r="H25" s="32">
        <v>0.25468342423523815</v>
      </c>
      <c r="I25" s="32">
        <v>0.18122717571733446</v>
      </c>
      <c r="J25" s="32">
        <v>320.09222222222235</v>
      </c>
      <c r="K25" s="32">
        <v>301.07511111111126</v>
      </c>
      <c r="L25" s="32">
        <v>23.866666666666653</v>
      </c>
      <c r="M25" s="32">
        <v>16.982999999999986</v>
      </c>
      <c r="N25" s="32">
        <v>1.2170000000000001</v>
      </c>
      <c r="O25" s="32">
        <v>5.666666666666667</v>
      </c>
      <c r="P25" s="32">
        <v>84.057222222222265</v>
      </c>
      <c r="Q25" s="32">
        <v>71.923777777777815</v>
      </c>
      <c r="R25" s="32">
        <v>12.133444444444445</v>
      </c>
      <c r="S25" s="32">
        <v>212.16833333333341</v>
      </c>
      <c r="T25" s="32">
        <v>193.57655555555564</v>
      </c>
      <c r="U25" s="32">
        <v>0</v>
      </c>
      <c r="V25" s="32">
        <v>18.591777777777779</v>
      </c>
      <c r="W25" s="32">
        <v>84.783333333333331</v>
      </c>
      <c r="X25" s="32">
        <v>2.4112222222222219</v>
      </c>
      <c r="Y25" s="32">
        <v>0</v>
      </c>
      <c r="Z25" s="32">
        <v>0</v>
      </c>
      <c r="AA25" s="32">
        <v>13.982555555555553</v>
      </c>
      <c r="AB25" s="32">
        <v>0</v>
      </c>
      <c r="AC25" s="32">
        <v>67.134444444444455</v>
      </c>
      <c r="AD25" s="32">
        <v>0</v>
      </c>
      <c r="AE25" s="32">
        <v>1.2551111111111113</v>
      </c>
      <c r="AF25" t="s">
        <v>148</v>
      </c>
      <c r="AG25">
        <v>4</v>
      </c>
      <c r="AH25"/>
    </row>
    <row r="26" spans="1:34" x14ac:dyDescent="0.25">
      <c r="A26" t="s">
        <v>1149</v>
      </c>
      <c r="B26" t="s">
        <v>440</v>
      </c>
      <c r="C26" t="s">
        <v>868</v>
      </c>
      <c r="D26" t="s">
        <v>1048</v>
      </c>
      <c r="E26" s="32">
        <v>64.388888888888886</v>
      </c>
      <c r="F26" s="32">
        <v>3.4054150129421923</v>
      </c>
      <c r="G26" s="32">
        <v>3.1282174288179472</v>
      </c>
      <c r="H26" s="32">
        <v>0.39575323554788611</v>
      </c>
      <c r="I26" s="32">
        <v>0.12062640207075065</v>
      </c>
      <c r="J26" s="32">
        <v>219.27088888888892</v>
      </c>
      <c r="K26" s="32">
        <v>201.42244444444447</v>
      </c>
      <c r="L26" s="32">
        <v>25.482111111111109</v>
      </c>
      <c r="M26" s="32">
        <v>7.7669999999999995</v>
      </c>
      <c r="N26" s="32">
        <v>14.159555555555555</v>
      </c>
      <c r="O26" s="32">
        <v>3.5555555555555554</v>
      </c>
      <c r="P26" s="32">
        <v>48.18644444444444</v>
      </c>
      <c r="Q26" s="32">
        <v>48.053111111111107</v>
      </c>
      <c r="R26" s="32">
        <v>0.13333333333333333</v>
      </c>
      <c r="S26" s="32">
        <v>145.60233333333338</v>
      </c>
      <c r="T26" s="32">
        <v>131.6686666666667</v>
      </c>
      <c r="U26" s="32">
        <v>0</v>
      </c>
      <c r="V26" s="32">
        <v>13.933666666666669</v>
      </c>
      <c r="W26" s="32">
        <v>98.322333333333347</v>
      </c>
      <c r="X26" s="32">
        <v>5.1133333333333342</v>
      </c>
      <c r="Y26" s="32">
        <v>0</v>
      </c>
      <c r="Z26" s="32">
        <v>0</v>
      </c>
      <c r="AA26" s="32">
        <v>41.724555555555568</v>
      </c>
      <c r="AB26" s="32">
        <v>0</v>
      </c>
      <c r="AC26" s="32">
        <v>51.30277777777777</v>
      </c>
      <c r="AD26" s="32">
        <v>0</v>
      </c>
      <c r="AE26" s="32">
        <v>0.18166666666666667</v>
      </c>
      <c r="AF26" t="s">
        <v>26</v>
      </c>
      <c r="AG26">
        <v>4</v>
      </c>
      <c r="AH26"/>
    </row>
    <row r="27" spans="1:34" x14ac:dyDescent="0.25">
      <c r="A27" t="s">
        <v>1149</v>
      </c>
      <c r="B27" t="s">
        <v>489</v>
      </c>
      <c r="C27" t="s">
        <v>895</v>
      </c>
      <c r="D27" t="s">
        <v>1044</v>
      </c>
      <c r="E27" s="32">
        <v>58.5</v>
      </c>
      <c r="F27" s="32">
        <v>4.6439525166191835</v>
      </c>
      <c r="G27" s="32">
        <v>4.1643399810066484</v>
      </c>
      <c r="H27" s="32">
        <v>0.55477113010446344</v>
      </c>
      <c r="I27" s="32">
        <v>0.19405508072174743</v>
      </c>
      <c r="J27" s="32">
        <v>271.67122222222224</v>
      </c>
      <c r="K27" s="32">
        <v>243.61388888888891</v>
      </c>
      <c r="L27" s="32">
        <v>32.454111111111111</v>
      </c>
      <c r="M27" s="32">
        <v>11.352222222222224</v>
      </c>
      <c r="N27" s="32">
        <v>15.501888888888889</v>
      </c>
      <c r="O27" s="32">
        <v>5.6</v>
      </c>
      <c r="P27" s="32">
        <v>59.969333333333353</v>
      </c>
      <c r="Q27" s="32">
        <v>53.013888888888907</v>
      </c>
      <c r="R27" s="32">
        <v>6.9554444444444448</v>
      </c>
      <c r="S27" s="32">
        <v>179.24777777777777</v>
      </c>
      <c r="T27" s="32">
        <v>166.39400000000001</v>
      </c>
      <c r="U27" s="32">
        <v>0</v>
      </c>
      <c r="V27" s="32">
        <v>12.853777777777777</v>
      </c>
      <c r="W27" s="32">
        <v>83.040333333333322</v>
      </c>
      <c r="X27" s="32">
        <v>0.44055555555555553</v>
      </c>
      <c r="Y27" s="32">
        <v>0</v>
      </c>
      <c r="Z27" s="32">
        <v>0</v>
      </c>
      <c r="AA27" s="32">
        <v>21.542777777777783</v>
      </c>
      <c r="AB27" s="32">
        <v>0</v>
      </c>
      <c r="AC27" s="32">
        <v>51.220888888888872</v>
      </c>
      <c r="AD27" s="32">
        <v>0</v>
      </c>
      <c r="AE27" s="32">
        <v>9.8361111111111104</v>
      </c>
      <c r="AF27" t="s">
        <v>75</v>
      </c>
      <c r="AG27">
        <v>4</v>
      </c>
      <c r="AH27"/>
    </row>
    <row r="28" spans="1:34" x14ac:dyDescent="0.25">
      <c r="A28" t="s">
        <v>1149</v>
      </c>
      <c r="B28" t="s">
        <v>784</v>
      </c>
      <c r="C28" t="s">
        <v>874</v>
      </c>
      <c r="D28" t="s">
        <v>1055</v>
      </c>
      <c r="E28" s="32">
        <v>92.411111111111111</v>
      </c>
      <c r="F28" s="32">
        <v>3.3082698088252966</v>
      </c>
      <c r="G28" s="32">
        <v>2.9479307442587461</v>
      </c>
      <c r="H28" s="32">
        <v>0.56860646867861009</v>
      </c>
      <c r="I28" s="32">
        <v>0.33841529397619335</v>
      </c>
      <c r="J28" s="32">
        <v>305.72088888888879</v>
      </c>
      <c r="K28" s="32">
        <v>272.42155555555547</v>
      </c>
      <c r="L28" s="32">
        <v>52.545555555555552</v>
      </c>
      <c r="M28" s="32">
        <v>31.273333333333337</v>
      </c>
      <c r="N28" s="32">
        <v>16.205555555555556</v>
      </c>
      <c r="O28" s="32">
        <v>5.0666666666666664</v>
      </c>
      <c r="P28" s="32">
        <v>70.279666666666657</v>
      </c>
      <c r="Q28" s="32">
        <v>58.252555555555539</v>
      </c>
      <c r="R28" s="32">
        <v>12.027111111111111</v>
      </c>
      <c r="S28" s="32">
        <v>182.89566666666661</v>
      </c>
      <c r="T28" s="32">
        <v>135.6224444444444</v>
      </c>
      <c r="U28" s="32">
        <v>0</v>
      </c>
      <c r="V28" s="32">
        <v>47.273222222222216</v>
      </c>
      <c r="W28" s="32">
        <v>0</v>
      </c>
      <c r="X28" s="32">
        <v>0</v>
      </c>
      <c r="Y28" s="32">
        <v>0</v>
      </c>
      <c r="Z28" s="32">
        <v>0</v>
      </c>
      <c r="AA28" s="32">
        <v>0</v>
      </c>
      <c r="AB28" s="32">
        <v>0</v>
      </c>
      <c r="AC28" s="32">
        <v>0</v>
      </c>
      <c r="AD28" s="32">
        <v>0</v>
      </c>
      <c r="AE28" s="32">
        <v>0</v>
      </c>
      <c r="AF28" t="s">
        <v>371</v>
      </c>
      <c r="AG28">
        <v>4</v>
      </c>
      <c r="AH28"/>
    </row>
    <row r="29" spans="1:34" x14ac:dyDescent="0.25">
      <c r="A29" t="s">
        <v>1149</v>
      </c>
      <c r="B29" t="s">
        <v>702</v>
      </c>
      <c r="C29" t="s">
        <v>841</v>
      </c>
      <c r="D29" t="s">
        <v>1069</v>
      </c>
      <c r="E29" s="32">
        <v>113.78888888888889</v>
      </c>
      <c r="F29" s="32">
        <v>3.4727868372229276</v>
      </c>
      <c r="G29" s="32">
        <v>3.127348891709794</v>
      </c>
      <c r="H29" s="32">
        <v>0.30020505809979492</v>
      </c>
      <c r="I29" s="32">
        <v>0.10727175080558536</v>
      </c>
      <c r="J29" s="32">
        <v>395.16455555555558</v>
      </c>
      <c r="K29" s="32">
        <v>355.85755555555556</v>
      </c>
      <c r="L29" s="32">
        <v>34.159999999999997</v>
      </c>
      <c r="M29" s="32">
        <v>12.20633333333333</v>
      </c>
      <c r="N29" s="32">
        <v>16.24711111111111</v>
      </c>
      <c r="O29" s="32">
        <v>5.706555555555556</v>
      </c>
      <c r="P29" s="32">
        <v>123.99855555555555</v>
      </c>
      <c r="Q29" s="32">
        <v>106.64522222222222</v>
      </c>
      <c r="R29" s="32">
        <v>17.353333333333335</v>
      </c>
      <c r="S29" s="32">
        <v>237.006</v>
      </c>
      <c r="T29" s="32">
        <v>180.1611111111111</v>
      </c>
      <c r="U29" s="32">
        <v>42.604555555555578</v>
      </c>
      <c r="V29" s="32">
        <v>14.240333333333327</v>
      </c>
      <c r="W29" s="32">
        <v>111.52222222222221</v>
      </c>
      <c r="X29" s="32">
        <v>0.92777777777777781</v>
      </c>
      <c r="Y29" s="32">
        <v>0</v>
      </c>
      <c r="Z29" s="32">
        <v>0</v>
      </c>
      <c r="AA29" s="32">
        <v>63.06111111111111</v>
      </c>
      <c r="AB29" s="32">
        <v>0</v>
      </c>
      <c r="AC29" s="32">
        <v>47.533333333333331</v>
      </c>
      <c r="AD29" s="32">
        <v>0</v>
      </c>
      <c r="AE29" s="32">
        <v>0</v>
      </c>
      <c r="AF29" t="s">
        <v>289</v>
      </c>
      <c r="AG29">
        <v>4</v>
      </c>
      <c r="AH29"/>
    </row>
    <row r="30" spans="1:34" x14ac:dyDescent="0.25">
      <c r="A30" t="s">
        <v>1149</v>
      </c>
      <c r="B30" t="s">
        <v>716</v>
      </c>
      <c r="C30" t="s">
        <v>932</v>
      </c>
      <c r="D30" t="s">
        <v>1079</v>
      </c>
      <c r="E30" s="32">
        <v>44.744444444444447</v>
      </c>
      <c r="F30" s="32">
        <v>5.443178544822449</v>
      </c>
      <c r="G30" s="32">
        <v>5.3160367519245098</v>
      </c>
      <c r="H30" s="32">
        <v>0.3947107027563943</v>
      </c>
      <c r="I30" s="32">
        <v>0.26756890985845538</v>
      </c>
      <c r="J30" s="32">
        <v>243.55200000000002</v>
      </c>
      <c r="K30" s="32">
        <v>237.86311111111115</v>
      </c>
      <c r="L30" s="32">
        <v>17.661111111111111</v>
      </c>
      <c r="M30" s="32">
        <v>11.972222222222221</v>
      </c>
      <c r="N30" s="32">
        <v>0</v>
      </c>
      <c r="O30" s="32">
        <v>5.6888888888888891</v>
      </c>
      <c r="P30" s="32">
        <v>69.355555555555554</v>
      </c>
      <c r="Q30" s="32">
        <v>69.355555555555554</v>
      </c>
      <c r="R30" s="32">
        <v>0</v>
      </c>
      <c r="S30" s="32">
        <v>156.53533333333337</v>
      </c>
      <c r="T30" s="32">
        <v>135.56422222222224</v>
      </c>
      <c r="U30" s="32">
        <v>0</v>
      </c>
      <c r="V30" s="32">
        <v>20.971111111111114</v>
      </c>
      <c r="W30" s="32">
        <v>180.51866666666666</v>
      </c>
      <c r="X30" s="32">
        <v>11.897222222222222</v>
      </c>
      <c r="Y30" s="32">
        <v>0</v>
      </c>
      <c r="Z30" s="32">
        <v>0</v>
      </c>
      <c r="AA30" s="32">
        <v>42.580555555555556</v>
      </c>
      <c r="AB30" s="32">
        <v>0</v>
      </c>
      <c r="AC30" s="32">
        <v>114.24922222222223</v>
      </c>
      <c r="AD30" s="32">
        <v>0</v>
      </c>
      <c r="AE30" s="32">
        <v>11.791666666666666</v>
      </c>
      <c r="AF30" t="s">
        <v>303</v>
      </c>
      <c r="AG30">
        <v>4</v>
      </c>
      <c r="AH30"/>
    </row>
    <row r="31" spans="1:34" x14ac:dyDescent="0.25">
      <c r="A31" t="s">
        <v>1149</v>
      </c>
      <c r="B31" t="s">
        <v>578</v>
      </c>
      <c r="C31" t="s">
        <v>854</v>
      </c>
      <c r="D31" t="s">
        <v>1099</v>
      </c>
      <c r="E31" s="32">
        <v>73.3</v>
      </c>
      <c r="F31" s="32">
        <v>3.206577232075186</v>
      </c>
      <c r="G31" s="32">
        <v>2.9866424132181297</v>
      </c>
      <c r="H31" s="32">
        <v>0.3620888282552675</v>
      </c>
      <c r="I31" s="32">
        <v>0.14313324238290134</v>
      </c>
      <c r="J31" s="32">
        <v>235.04211111111113</v>
      </c>
      <c r="K31" s="32">
        <v>218.9208888888889</v>
      </c>
      <c r="L31" s="32">
        <v>26.541111111111107</v>
      </c>
      <c r="M31" s="32">
        <v>10.491666666666667</v>
      </c>
      <c r="N31" s="32">
        <v>7.6305555555555529</v>
      </c>
      <c r="O31" s="32">
        <v>8.4188888888888869</v>
      </c>
      <c r="P31" s="32">
        <v>60.80066666666665</v>
      </c>
      <c r="Q31" s="32">
        <v>60.728888888888875</v>
      </c>
      <c r="R31" s="32">
        <v>7.1777777777777774E-2</v>
      </c>
      <c r="S31" s="32">
        <v>147.70033333333336</v>
      </c>
      <c r="T31" s="32">
        <v>147.70033333333336</v>
      </c>
      <c r="U31" s="32">
        <v>0</v>
      </c>
      <c r="V31" s="32">
        <v>0</v>
      </c>
      <c r="W31" s="32">
        <v>92.461000000000013</v>
      </c>
      <c r="X31" s="32">
        <v>0.39555555555555549</v>
      </c>
      <c r="Y31" s="32">
        <v>0</v>
      </c>
      <c r="Z31" s="32">
        <v>0</v>
      </c>
      <c r="AA31" s="32">
        <v>26.552666666666674</v>
      </c>
      <c r="AB31" s="32">
        <v>0</v>
      </c>
      <c r="AC31" s="32">
        <v>65.512777777777785</v>
      </c>
      <c r="AD31" s="32">
        <v>0</v>
      </c>
      <c r="AE31" s="32">
        <v>0</v>
      </c>
      <c r="AF31" t="s">
        <v>165</v>
      </c>
      <c r="AG31">
        <v>4</v>
      </c>
      <c r="AH31"/>
    </row>
    <row r="32" spans="1:34" x14ac:dyDescent="0.25">
      <c r="A32" t="s">
        <v>1149</v>
      </c>
      <c r="B32" t="s">
        <v>494</v>
      </c>
      <c r="C32" t="s">
        <v>899</v>
      </c>
      <c r="D32" t="s">
        <v>1026</v>
      </c>
      <c r="E32" s="32">
        <v>115.42222222222222</v>
      </c>
      <c r="F32" s="32">
        <v>2.8778128609934535</v>
      </c>
      <c r="G32" s="32">
        <v>2.5971130150173272</v>
      </c>
      <c r="H32" s="32">
        <v>0.38603677319984603</v>
      </c>
      <c r="I32" s="32">
        <v>0.2094233731228341</v>
      </c>
      <c r="J32" s="32">
        <v>332.16355555555549</v>
      </c>
      <c r="K32" s="32">
        <v>299.76455555555549</v>
      </c>
      <c r="L32" s="32">
        <v>44.557222222222229</v>
      </c>
      <c r="M32" s="32">
        <v>24.172111111111118</v>
      </c>
      <c r="N32" s="32">
        <v>13.629555555555557</v>
      </c>
      <c r="O32" s="32">
        <v>6.7555555555555555</v>
      </c>
      <c r="P32" s="32">
        <v>97.498777777777775</v>
      </c>
      <c r="Q32" s="32">
        <v>85.484888888888889</v>
      </c>
      <c r="R32" s="32">
        <v>12.013888888888889</v>
      </c>
      <c r="S32" s="32">
        <v>190.10755555555551</v>
      </c>
      <c r="T32" s="32">
        <v>162.90666666666661</v>
      </c>
      <c r="U32" s="32">
        <v>0</v>
      </c>
      <c r="V32" s="32">
        <v>27.200888888888883</v>
      </c>
      <c r="W32" s="32">
        <v>10.915888888888887</v>
      </c>
      <c r="X32" s="32">
        <v>0</v>
      </c>
      <c r="Y32" s="32">
        <v>0</v>
      </c>
      <c r="Z32" s="32">
        <v>0</v>
      </c>
      <c r="AA32" s="32">
        <v>10.915888888888887</v>
      </c>
      <c r="AB32" s="32">
        <v>0</v>
      </c>
      <c r="AC32" s="32">
        <v>0</v>
      </c>
      <c r="AD32" s="32">
        <v>0</v>
      </c>
      <c r="AE32" s="32">
        <v>0</v>
      </c>
      <c r="AF32" t="s">
        <v>80</v>
      </c>
      <c r="AG32">
        <v>4</v>
      </c>
      <c r="AH32"/>
    </row>
    <row r="33" spans="1:34" x14ac:dyDescent="0.25">
      <c r="A33" t="s">
        <v>1149</v>
      </c>
      <c r="B33" t="s">
        <v>441</v>
      </c>
      <c r="C33" t="s">
        <v>870</v>
      </c>
      <c r="D33" t="s">
        <v>1059</v>
      </c>
      <c r="E33" s="32">
        <v>79.055555555555557</v>
      </c>
      <c r="F33" s="32">
        <v>5.0333815881939561</v>
      </c>
      <c r="G33" s="32">
        <v>5.0333815881939561</v>
      </c>
      <c r="H33" s="32">
        <v>0.25646521433591002</v>
      </c>
      <c r="I33" s="32">
        <v>0.25646521433591002</v>
      </c>
      <c r="J33" s="32">
        <v>397.91677777777772</v>
      </c>
      <c r="K33" s="32">
        <v>397.91677777777772</v>
      </c>
      <c r="L33" s="32">
        <v>20.274999999999999</v>
      </c>
      <c r="M33" s="32">
        <v>20.274999999999999</v>
      </c>
      <c r="N33" s="32">
        <v>0</v>
      </c>
      <c r="O33" s="32">
        <v>0</v>
      </c>
      <c r="P33" s="32">
        <v>104.4</v>
      </c>
      <c r="Q33" s="32">
        <v>104.4</v>
      </c>
      <c r="R33" s="32">
        <v>0</v>
      </c>
      <c r="S33" s="32">
        <v>273.24177777777771</v>
      </c>
      <c r="T33" s="32">
        <v>244.24499999999992</v>
      </c>
      <c r="U33" s="32">
        <v>0</v>
      </c>
      <c r="V33" s="32">
        <v>28.996777777777769</v>
      </c>
      <c r="W33" s="32">
        <v>106.71666666666667</v>
      </c>
      <c r="X33" s="32">
        <v>0.32222222222222224</v>
      </c>
      <c r="Y33" s="32">
        <v>0</v>
      </c>
      <c r="Z33" s="32">
        <v>0</v>
      </c>
      <c r="AA33" s="32">
        <v>8.969444444444445</v>
      </c>
      <c r="AB33" s="32">
        <v>0</v>
      </c>
      <c r="AC33" s="32">
        <v>97.424999999999997</v>
      </c>
      <c r="AD33" s="32">
        <v>0</v>
      </c>
      <c r="AE33" s="32">
        <v>0</v>
      </c>
      <c r="AF33" t="s">
        <v>27</v>
      </c>
      <c r="AG33">
        <v>4</v>
      </c>
      <c r="AH33"/>
    </row>
    <row r="34" spans="1:34" x14ac:dyDescent="0.25">
      <c r="A34" t="s">
        <v>1149</v>
      </c>
      <c r="B34" t="s">
        <v>436</v>
      </c>
      <c r="C34" t="s">
        <v>906</v>
      </c>
      <c r="D34" t="s">
        <v>1063</v>
      </c>
      <c r="E34" s="32">
        <v>80.566666666666663</v>
      </c>
      <c r="F34" s="32">
        <v>3.4295310991587367</v>
      </c>
      <c r="G34" s="32">
        <v>3.0711998345055855</v>
      </c>
      <c r="H34" s="32">
        <v>0.43450006895600607</v>
      </c>
      <c r="I34" s="32">
        <v>0.21604744173217488</v>
      </c>
      <c r="J34" s="32">
        <v>276.30588888888889</v>
      </c>
      <c r="K34" s="32">
        <v>247.43633333333332</v>
      </c>
      <c r="L34" s="32">
        <v>35.00622222222222</v>
      </c>
      <c r="M34" s="32">
        <v>17.406222222222222</v>
      </c>
      <c r="N34" s="32">
        <v>12.8</v>
      </c>
      <c r="O34" s="32">
        <v>4.8</v>
      </c>
      <c r="P34" s="32">
        <v>80.181666666666672</v>
      </c>
      <c r="Q34" s="32">
        <v>68.912111111111116</v>
      </c>
      <c r="R34" s="32">
        <v>11.269555555555556</v>
      </c>
      <c r="S34" s="32">
        <v>161.11799999999999</v>
      </c>
      <c r="T34" s="32">
        <v>151.38155555555556</v>
      </c>
      <c r="U34" s="32">
        <v>9.7364444444444445</v>
      </c>
      <c r="V34" s="32">
        <v>0</v>
      </c>
      <c r="W34" s="32">
        <v>4.6222222222222218</v>
      </c>
      <c r="X34" s="32">
        <v>0.97777777777777775</v>
      </c>
      <c r="Y34" s="32">
        <v>3.6444444444444444</v>
      </c>
      <c r="Z34" s="32">
        <v>0</v>
      </c>
      <c r="AA34" s="32">
        <v>0</v>
      </c>
      <c r="AB34" s="32">
        <v>0</v>
      </c>
      <c r="AC34" s="32">
        <v>0</v>
      </c>
      <c r="AD34" s="32">
        <v>0</v>
      </c>
      <c r="AE34" s="32">
        <v>0</v>
      </c>
      <c r="AF34" t="s">
        <v>22</v>
      </c>
      <c r="AG34">
        <v>4</v>
      </c>
      <c r="AH34"/>
    </row>
    <row r="35" spans="1:34" x14ac:dyDescent="0.25">
      <c r="A35" t="s">
        <v>1149</v>
      </c>
      <c r="B35" t="s">
        <v>818</v>
      </c>
      <c r="C35" t="s">
        <v>963</v>
      </c>
      <c r="D35" t="s">
        <v>1044</v>
      </c>
      <c r="E35" s="32">
        <v>3.1111111111111112</v>
      </c>
      <c r="F35" s="32">
        <v>7.3901785714285761</v>
      </c>
      <c r="G35" s="32">
        <v>7.0004642857142905</v>
      </c>
      <c r="H35" s="32">
        <v>0.41482142857142812</v>
      </c>
      <c r="I35" s="32">
        <v>4.0857142857142856E-2</v>
      </c>
      <c r="J35" s="32">
        <v>22.991666666666681</v>
      </c>
      <c r="K35" s="32">
        <v>21.779222222222238</v>
      </c>
      <c r="L35" s="32">
        <v>1.2905555555555541</v>
      </c>
      <c r="M35" s="32">
        <v>0.12711111111111112</v>
      </c>
      <c r="N35" s="32">
        <v>0.73044444444444356</v>
      </c>
      <c r="O35" s="32">
        <v>0.43299999999999933</v>
      </c>
      <c r="P35" s="32">
        <v>8.7792222222222254</v>
      </c>
      <c r="Q35" s="32">
        <v>8.7302222222222259</v>
      </c>
      <c r="R35" s="32">
        <v>4.9000000000000002E-2</v>
      </c>
      <c r="S35" s="32">
        <v>12.921888888888899</v>
      </c>
      <c r="T35" s="32">
        <v>12.921888888888899</v>
      </c>
      <c r="U35" s="32">
        <v>0</v>
      </c>
      <c r="V35" s="32">
        <v>0</v>
      </c>
      <c r="W35" s="32">
        <v>0.47555555555555556</v>
      </c>
      <c r="X35" s="32">
        <v>0.12711111111111112</v>
      </c>
      <c r="Y35" s="32">
        <v>0</v>
      </c>
      <c r="Z35" s="32">
        <v>0</v>
      </c>
      <c r="AA35" s="32">
        <v>0.22355555555555554</v>
      </c>
      <c r="AB35" s="32">
        <v>0</v>
      </c>
      <c r="AC35" s="32">
        <v>0.1248888888888889</v>
      </c>
      <c r="AD35" s="32">
        <v>0</v>
      </c>
      <c r="AE35" s="32">
        <v>0</v>
      </c>
      <c r="AF35" t="s">
        <v>405</v>
      </c>
      <c r="AG35">
        <v>4</v>
      </c>
      <c r="AH35"/>
    </row>
    <row r="36" spans="1:34" x14ac:dyDescent="0.25">
      <c r="A36" t="s">
        <v>1149</v>
      </c>
      <c r="B36" t="s">
        <v>790</v>
      </c>
      <c r="C36" t="s">
        <v>897</v>
      </c>
      <c r="D36" t="s">
        <v>1056</v>
      </c>
      <c r="E36" s="32">
        <v>112.98888888888889</v>
      </c>
      <c r="F36" s="32">
        <v>4.1590648047988985</v>
      </c>
      <c r="G36" s="32">
        <v>3.9613314976890548</v>
      </c>
      <c r="H36" s="32">
        <v>0.37071393450683454</v>
      </c>
      <c r="I36" s="32">
        <v>0.22360015734093813</v>
      </c>
      <c r="J36" s="32">
        <v>469.92811111111109</v>
      </c>
      <c r="K36" s="32">
        <v>447.58644444444445</v>
      </c>
      <c r="L36" s="32">
        <v>41.88655555555556</v>
      </c>
      <c r="M36" s="32">
        <v>25.264333333333333</v>
      </c>
      <c r="N36" s="32">
        <v>13.155555555555555</v>
      </c>
      <c r="O36" s="32">
        <v>3.4666666666666668</v>
      </c>
      <c r="P36" s="32">
        <v>135.23722222222219</v>
      </c>
      <c r="Q36" s="32">
        <v>129.51777777777775</v>
      </c>
      <c r="R36" s="32">
        <v>5.7194444444444441</v>
      </c>
      <c r="S36" s="32">
        <v>292.80433333333337</v>
      </c>
      <c r="T36" s="32">
        <v>292.80433333333337</v>
      </c>
      <c r="U36" s="32">
        <v>0</v>
      </c>
      <c r="V36" s="32">
        <v>0</v>
      </c>
      <c r="W36" s="32">
        <v>0</v>
      </c>
      <c r="X36" s="32">
        <v>0</v>
      </c>
      <c r="Y36" s="32">
        <v>0</v>
      </c>
      <c r="Z36" s="32">
        <v>0</v>
      </c>
      <c r="AA36" s="32">
        <v>0</v>
      </c>
      <c r="AB36" s="32">
        <v>0</v>
      </c>
      <c r="AC36" s="32">
        <v>0</v>
      </c>
      <c r="AD36" s="32">
        <v>0</v>
      </c>
      <c r="AE36" s="32">
        <v>0</v>
      </c>
      <c r="AF36" t="s">
        <v>377</v>
      </c>
      <c r="AG36">
        <v>4</v>
      </c>
      <c r="AH36"/>
    </row>
    <row r="37" spans="1:34" x14ac:dyDescent="0.25">
      <c r="A37" t="s">
        <v>1149</v>
      </c>
      <c r="B37" t="s">
        <v>793</v>
      </c>
      <c r="C37" t="s">
        <v>1013</v>
      </c>
      <c r="D37" t="s">
        <v>1055</v>
      </c>
      <c r="E37" s="32">
        <v>90.9</v>
      </c>
      <c r="F37" s="32">
        <v>3.5780491382471578</v>
      </c>
      <c r="G37" s="32">
        <v>3.2549834983498345</v>
      </c>
      <c r="H37" s="32">
        <v>0.46498227600537823</v>
      </c>
      <c r="I37" s="32">
        <v>0.17125290306808461</v>
      </c>
      <c r="J37" s="32">
        <v>325.24466666666666</v>
      </c>
      <c r="K37" s="32">
        <v>295.87799999999999</v>
      </c>
      <c r="L37" s="32">
        <v>42.266888888888886</v>
      </c>
      <c r="M37" s="32">
        <v>15.566888888888892</v>
      </c>
      <c r="N37" s="32">
        <v>21.81111111111111</v>
      </c>
      <c r="O37" s="32">
        <v>4.8888888888888893</v>
      </c>
      <c r="P37" s="32">
        <v>87.654222222222231</v>
      </c>
      <c r="Q37" s="32">
        <v>84.987555555555559</v>
      </c>
      <c r="R37" s="32">
        <v>2.6666666666666665</v>
      </c>
      <c r="S37" s="32">
        <v>195.32355555555554</v>
      </c>
      <c r="T37" s="32">
        <v>162.08555555555554</v>
      </c>
      <c r="U37" s="32">
        <v>20.899444444444448</v>
      </c>
      <c r="V37" s="32">
        <v>12.338555555555558</v>
      </c>
      <c r="W37" s="32">
        <v>19.144444444444446</v>
      </c>
      <c r="X37" s="32">
        <v>0</v>
      </c>
      <c r="Y37" s="32">
        <v>19.144444444444446</v>
      </c>
      <c r="Z37" s="32">
        <v>0</v>
      </c>
      <c r="AA37" s="32">
        <v>0</v>
      </c>
      <c r="AB37" s="32">
        <v>0</v>
      </c>
      <c r="AC37" s="32">
        <v>0</v>
      </c>
      <c r="AD37" s="32">
        <v>0</v>
      </c>
      <c r="AE37" s="32">
        <v>0</v>
      </c>
      <c r="AF37" t="s">
        <v>380</v>
      </c>
      <c r="AG37">
        <v>4</v>
      </c>
      <c r="AH37"/>
    </row>
    <row r="38" spans="1:34" x14ac:dyDescent="0.25">
      <c r="A38" t="s">
        <v>1149</v>
      </c>
      <c r="B38" t="s">
        <v>530</v>
      </c>
      <c r="C38" t="s">
        <v>898</v>
      </c>
      <c r="D38" t="s">
        <v>1058</v>
      </c>
      <c r="E38" s="32">
        <v>86.311111111111117</v>
      </c>
      <c r="F38" s="32">
        <v>5.3541065911431511</v>
      </c>
      <c r="G38" s="32">
        <v>5.0143962409886713</v>
      </c>
      <c r="H38" s="32">
        <v>1.3503900617919669</v>
      </c>
      <c r="I38" s="32">
        <v>1.010679711637487</v>
      </c>
      <c r="J38" s="32">
        <v>462.11888888888888</v>
      </c>
      <c r="K38" s="32">
        <v>432.79811111111115</v>
      </c>
      <c r="L38" s="32">
        <v>116.55366666666666</v>
      </c>
      <c r="M38" s="32">
        <v>87.232888888888894</v>
      </c>
      <c r="N38" s="32">
        <v>23.809666666666661</v>
      </c>
      <c r="O38" s="32">
        <v>5.5111111111111111</v>
      </c>
      <c r="P38" s="32">
        <v>90.424333333333308</v>
      </c>
      <c r="Q38" s="32">
        <v>90.424333333333308</v>
      </c>
      <c r="R38" s="32">
        <v>0</v>
      </c>
      <c r="S38" s="32">
        <v>255.1408888888889</v>
      </c>
      <c r="T38" s="32">
        <v>249.01811111111112</v>
      </c>
      <c r="U38" s="32">
        <v>0</v>
      </c>
      <c r="V38" s="32">
        <v>6.1227777777777783</v>
      </c>
      <c r="W38" s="32">
        <v>215.27644444444445</v>
      </c>
      <c r="X38" s="32">
        <v>0</v>
      </c>
      <c r="Y38" s="32">
        <v>0</v>
      </c>
      <c r="Z38" s="32">
        <v>0</v>
      </c>
      <c r="AA38" s="32">
        <v>76.366666666666688</v>
      </c>
      <c r="AB38" s="32">
        <v>0</v>
      </c>
      <c r="AC38" s="32">
        <v>138.90977777777778</v>
      </c>
      <c r="AD38" s="32">
        <v>0</v>
      </c>
      <c r="AE38" s="32">
        <v>0</v>
      </c>
      <c r="AF38" t="s">
        <v>116</v>
      </c>
      <c r="AG38">
        <v>4</v>
      </c>
      <c r="AH38"/>
    </row>
    <row r="39" spans="1:34" x14ac:dyDescent="0.25">
      <c r="A39" t="s">
        <v>1149</v>
      </c>
      <c r="B39" t="s">
        <v>414</v>
      </c>
      <c r="C39" t="s">
        <v>894</v>
      </c>
      <c r="D39" t="s">
        <v>1021</v>
      </c>
      <c r="E39" s="32">
        <v>69.488888888888894</v>
      </c>
      <c r="F39" s="32">
        <v>2.8220402942117042</v>
      </c>
      <c r="G39" s="32">
        <v>2.6736552606331947</v>
      </c>
      <c r="H39" s="32">
        <v>0.34230572433642464</v>
      </c>
      <c r="I39" s="32">
        <v>0.19392069075791488</v>
      </c>
      <c r="J39" s="32">
        <v>196.10044444444443</v>
      </c>
      <c r="K39" s="32">
        <v>185.78933333333333</v>
      </c>
      <c r="L39" s="32">
        <v>23.786444444444442</v>
      </c>
      <c r="M39" s="32">
        <v>13.47533333333333</v>
      </c>
      <c r="N39" s="32">
        <v>4.6222222222222218</v>
      </c>
      <c r="O39" s="32">
        <v>5.6888888888888891</v>
      </c>
      <c r="P39" s="32">
        <v>62.386222222222223</v>
      </c>
      <c r="Q39" s="32">
        <v>62.386222222222223</v>
      </c>
      <c r="R39" s="32">
        <v>0</v>
      </c>
      <c r="S39" s="32">
        <v>109.92777777777778</v>
      </c>
      <c r="T39" s="32">
        <v>86.941666666666663</v>
      </c>
      <c r="U39" s="32">
        <v>22.986111111111111</v>
      </c>
      <c r="V39" s="32">
        <v>0</v>
      </c>
      <c r="W39" s="32">
        <v>11.683777777777777</v>
      </c>
      <c r="X39" s="32">
        <v>3.4558888888888899</v>
      </c>
      <c r="Y39" s="32">
        <v>8.8888888888888892E-2</v>
      </c>
      <c r="Z39" s="32">
        <v>0</v>
      </c>
      <c r="AA39" s="32">
        <v>8.1389999999999993</v>
      </c>
      <c r="AB39" s="32">
        <v>0</v>
      </c>
      <c r="AC39" s="32">
        <v>0</v>
      </c>
      <c r="AD39" s="32">
        <v>0</v>
      </c>
      <c r="AE39" s="32">
        <v>0</v>
      </c>
      <c r="AF39" t="s">
        <v>0</v>
      </c>
      <c r="AG39">
        <v>4</v>
      </c>
      <c r="AH39"/>
    </row>
    <row r="40" spans="1:34" x14ac:dyDescent="0.25">
      <c r="A40" t="s">
        <v>1149</v>
      </c>
      <c r="B40" t="s">
        <v>812</v>
      </c>
      <c r="C40" t="s">
        <v>1017</v>
      </c>
      <c r="D40" t="s">
        <v>1056</v>
      </c>
      <c r="E40" s="32">
        <v>87.455555555555549</v>
      </c>
      <c r="F40" s="32">
        <v>2.8374602972938638</v>
      </c>
      <c r="G40" s="32">
        <v>2.6006415957311648</v>
      </c>
      <c r="H40" s="32">
        <v>0.20242027696607801</v>
      </c>
      <c r="I40" s="32">
        <v>6.0951594460678445E-2</v>
      </c>
      <c r="J40" s="32">
        <v>248.15166666666667</v>
      </c>
      <c r="K40" s="32">
        <v>227.44055555555553</v>
      </c>
      <c r="L40" s="32">
        <v>17.702777777777776</v>
      </c>
      <c r="M40" s="32">
        <v>5.3305555555555557</v>
      </c>
      <c r="N40" s="32">
        <v>6.7722222222222221</v>
      </c>
      <c r="O40" s="32">
        <v>5.6</v>
      </c>
      <c r="P40" s="32">
        <v>101.08833333333332</v>
      </c>
      <c r="Q40" s="32">
        <v>92.749444444444435</v>
      </c>
      <c r="R40" s="32">
        <v>8.3388888888888886</v>
      </c>
      <c r="S40" s="32">
        <v>129.36055555555555</v>
      </c>
      <c r="T40" s="32">
        <v>96.53</v>
      </c>
      <c r="U40" s="32">
        <v>24.952777777777779</v>
      </c>
      <c r="V40" s="32">
        <v>7.8777777777777782</v>
      </c>
      <c r="W40" s="32">
        <v>8.5933333333333337</v>
      </c>
      <c r="X40" s="32">
        <v>0</v>
      </c>
      <c r="Y40" s="32">
        <v>0</v>
      </c>
      <c r="Z40" s="32">
        <v>0</v>
      </c>
      <c r="AA40" s="32">
        <v>4.8327777777777774</v>
      </c>
      <c r="AB40" s="32">
        <v>0</v>
      </c>
      <c r="AC40" s="32">
        <v>3.7133333333333334</v>
      </c>
      <c r="AD40" s="32">
        <v>4.7222222222222221E-2</v>
      </c>
      <c r="AE40" s="32">
        <v>0</v>
      </c>
      <c r="AF40" t="s">
        <v>399</v>
      </c>
      <c r="AG40">
        <v>4</v>
      </c>
      <c r="AH40"/>
    </row>
    <row r="41" spans="1:34" x14ac:dyDescent="0.25">
      <c r="A41" t="s">
        <v>1149</v>
      </c>
      <c r="B41" t="s">
        <v>550</v>
      </c>
      <c r="C41" t="s">
        <v>940</v>
      </c>
      <c r="D41" t="s">
        <v>1042</v>
      </c>
      <c r="E41" s="32">
        <v>80.12222222222222</v>
      </c>
      <c r="F41" s="32">
        <v>3.9428595201775067</v>
      </c>
      <c r="G41" s="32">
        <v>3.6629399528498126</v>
      </c>
      <c r="H41" s="32">
        <v>0.55771876300097079</v>
      </c>
      <c r="I41" s="32">
        <v>0.27779919567327693</v>
      </c>
      <c r="J41" s="32">
        <v>315.91066666666666</v>
      </c>
      <c r="K41" s="32">
        <v>293.48288888888885</v>
      </c>
      <c r="L41" s="32">
        <v>44.68566666666667</v>
      </c>
      <c r="M41" s="32">
        <v>22.257888888888889</v>
      </c>
      <c r="N41" s="32">
        <v>16.738888888888887</v>
      </c>
      <c r="O41" s="32">
        <v>5.6888888888888891</v>
      </c>
      <c r="P41" s="32">
        <v>70.851555555555535</v>
      </c>
      <c r="Q41" s="32">
        <v>70.851555555555535</v>
      </c>
      <c r="R41" s="32">
        <v>0</v>
      </c>
      <c r="S41" s="32">
        <v>200.3734444444444</v>
      </c>
      <c r="T41" s="32">
        <v>192.26511111111108</v>
      </c>
      <c r="U41" s="32">
        <v>8.1083333333333325</v>
      </c>
      <c r="V41" s="32">
        <v>0</v>
      </c>
      <c r="W41" s="32">
        <v>131.744</v>
      </c>
      <c r="X41" s="32">
        <v>1.4301111111111111</v>
      </c>
      <c r="Y41" s="32">
        <v>0</v>
      </c>
      <c r="Z41" s="32">
        <v>0</v>
      </c>
      <c r="AA41" s="32">
        <v>17.718222222222224</v>
      </c>
      <c r="AB41" s="32">
        <v>0</v>
      </c>
      <c r="AC41" s="32">
        <v>112.59566666666666</v>
      </c>
      <c r="AD41" s="32">
        <v>0</v>
      </c>
      <c r="AE41" s="32">
        <v>0</v>
      </c>
      <c r="AF41" t="s">
        <v>137</v>
      </c>
      <c r="AG41">
        <v>4</v>
      </c>
      <c r="AH41"/>
    </row>
    <row r="42" spans="1:34" x14ac:dyDescent="0.25">
      <c r="A42" t="s">
        <v>1149</v>
      </c>
      <c r="B42" t="s">
        <v>798</v>
      </c>
      <c r="C42" t="s">
        <v>832</v>
      </c>
      <c r="D42" t="s">
        <v>1046</v>
      </c>
      <c r="E42" s="32">
        <v>80.533333333333331</v>
      </c>
      <c r="F42" s="32">
        <v>3.0370102097130243</v>
      </c>
      <c r="G42" s="32">
        <v>2.8626172737306845</v>
      </c>
      <c r="H42" s="32">
        <v>0.358064293598234</v>
      </c>
      <c r="I42" s="32">
        <v>0.18367135761589404</v>
      </c>
      <c r="J42" s="32">
        <v>244.58055555555555</v>
      </c>
      <c r="K42" s="32">
        <v>230.53611111111113</v>
      </c>
      <c r="L42" s="32">
        <v>28.836111111111112</v>
      </c>
      <c r="M42" s="32">
        <v>14.791666666666666</v>
      </c>
      <c r="N42" s="32">
        <v>8.3555555555555561</v>
      </c>
      <c r="O42" s="32">
        <v>5.6888888888888891</v>
      </c>
      <c r="P42" s="32">
        <v>77.50277777777778</v>
      </c>
      <c r="Q42" s="32">
        <v>77.50277777777778</v>
      </c>
      <c r="R42" s="32">
        <v>0</v>
      </c>
      <c r="S42" s="32">
        <v>138.24166666666665</v>
      </c>
      <c r="T42" s="32">
        <v>120.80555555555556</v>
      </c>
      <c r="U42" s="32">
        <v>16.649999999999999</v>
      </c>
      <c r="V42" s="32">
        <v>0.78611111111111109</v>
      </c>
      <c r="W42" s="32">
        <v>0</v>
      </c>
      <c r="X42" s="32">
        <v>0</v>
      </c>
      <c r="Y42" s="32">
        <v>0</v>
      </c>
      <c r="Z42" s="32">
        <v>0</v>
      </c>
      <c r="AA42" s="32">
        <v>0</v>
      </c>
      <c r="AB42" s="32">
        <v>0</v>
      </c>
      <c r="AC42" s="32">
        <v>0</v>
      </c>
      <c r="AD42" s="32">
        <v>0</v>
      </c>
      <c r="AE42" s="32">
        <v>0</v>
      </c>
      <c r="AF42" t="s">
        <v>385</v>
      </c>
      <c r="AG42">
        <v>4</v>
      </c>
      <c r="AH42"/>
    </row>
    <row r="43" spans="1:34" x14ac:dyDescent="0.25">
      <c r="A43" t="s">
        <v>1149</v>
      </c>
      <c r="B43" t="s">
        <v>502</v>
      </c>
      <c r="C43" t="s">
        <v>824</v>
      </c>
      <c r="D43" t="s">
        <v>1081</v>
      </c>
      <c r="E43" s="32">
        <v>95.022222222222226</v>
      </c>
      <c r="F43" s="32">
        <v>3.096351730589336</v>
      </c>
      <c r="G43" s="32">
        <v>2.832553788587465</v>
      </c>
      <c r="H43" s="32">
        <v>0.67405285313376984</v>
      </c>
      <c r="I43" s="32">
        <v>0.41025491113189899</v>
      </c>
      <c r="J43" s="32">
        <v>294.22222222222223</v>
      </c>
      <c r="K43" s="32">
        <v>269.15555555555557</v>
      </c>
      <c r="L43" s="32">
        <v>64.05</v>
      </c>
      <c r="M43" s="32">
        <v>38.983333333333334</v>
      </c>
      <c r="N43" s="32">
        <v>19.555555555555557</v>
      </c>
      <c r="O43" s="32">
        <v>5.5111111111111111</v>
      </c>
      <c r="P43" s="32">
        <v>69.50277777777778</v>
      </c>
      <c r="Q43" s="32">
        <v>69.50277777777778</v>
      </c>
      <c r="R43" s="32">
        <v>0</v>
      </c>
      <c r="S43" s="32">
        <v>160.66944444444445</v>
      </c>
      <c r="T43" s="32">
        <v>160.47499999999999</v>
      </c>
      <c r="U43" s="32">
        <v>0.19444444444444445</v>
      </c>
      <c r="V43" s="32">
        <v>0</v>
      </c>
      <c r="W43" s="32">
        <v>2.6361111111111115</v>
      </c>
      <c r="X43" s="32">
        <v>0</v>
      </c>
      <c r="Y43" s="32">
        <v>0</v>
      </c>
      <c r="Z43" s="32">
        <v>0</v>
      </c>
      <c r="AA43" s="32">
        <v>0</v>
      </c>
      <c r="AB43" s="32">
        <v>0</v>
      </c>
      <c r="AC43" s="32">
        <v>2.4416666666666669</v>
      </c>
      <c r="AD43" s="32">
        <v>0.19444444444444445</v>
      </c>
      <c r="AE43" s="32">
        <v>0</v>
      </c>
      <c r="AF43" t="s">
        <v>88</v>
      </c>
      <c r="AG43">
        <v>4</v>
      </c>
      <c r="AH43"/>
    </row>
    <row r="44" spans="1:34" x14ac:dyDescent="0.25">
      <c r="A44" t="s">
        <v>1149</v>
      </c>
      <c r="B44" t="s">
        <v>585</v>
      </c>
      <c r="C44" t="s">
        <v>960</v>
      </c>
      <c r="D44" t="s">
        <v>1031</v>
      </c>
      <c r="E44" s="32">
        <v>70.822222222222223</v>
      </c>
      <c r="F44" s="32">
        <v>2.8159224976466897</v>
      </c>
      <c r="G44" s="32">
        <v>2.6606432381550049</v>
      </c>
      <c r="H44" s="32">
        <v>0.30573737056793227</v>
      </c>
      <c r="I44" s="32">
        <v>0.15292908691559462</v>
      </c>
      <c r="J44" s="32">
        <v>199.42988888888888</v>
      </c>
      <c r="K44" s="32">
        <v>188.43266666666668</v>
      </c>
      <c r="L44" s="32">
        <v>21.653000000000002</v>
      </c>
      <c r="M44" s="32">
        <v>10.830777777777779</v>
      </c>
      <c r="N44" s="32">
        <v>5.5777777777777775</v>
      </c>
      <c r="O44" s="32">
        <v>5.2444444444444445</v>
      </c>
      <c r="P44" s="32">
        <v>57.8</v>
      </c>
      <c r="Q44" s="32">
        <v>57.625</v>
      </c>
      <c r="R44" s="32">
        <v>0.17499999999999999</v>
      </c>
      <c r="S44" s="32">
        <v>119.97688888888887</v>
      </c>
      <c r="T44" s="32">
        <v>101.12411111111109</v>
      </c>
      <c r="U44" s="32">
        <v>18.852777777777778</v>
      </c>
      <c r="V44" s="32">
        <v>0</v>
      </c>
      <c r="W44" s="32">
        <v>15.846555555555552</v>
      </c>
      <c r="X44" s="32">
        <v>1.6918888888888888</v>
      </c>
      <c r="Y44" s="32">
        <v>0</v>
      </c>
      <c r="Z44" s="32">
        <v>0</v>
      </c>
      <c r="AA44" s="32">
        <v>4.6194444444444436</v>
      </c>
      <c r="AB44" s="32">
        <v>0</v>
      </c>
      <c r="AC44" s="32">
        <v>7.5991111111111094</v>
      </c>
      <c r="AD44" s="32">
        <v>1.9361111111111111</v>
      </c>
      <c r="AE44" s="32">
        <v>0</v>
      </c>
      <c r="AF44" t="s">
        <v>172</v>
      </c>
      <c r="AG44">
        <v>4</v>
      </c>
      <c r="AH44"/>
    </row>
    <row r="45" spans="1:34" x14ac:dyDescent="0.25">
      <c r="A45" t="s">
        <v>1149</v>
      </c>
      <c r="B45" t="s">
        <v>762</v>
      </c>
      <c r="C45" t="s">
        <v>847</v>
      </c>
      <c r="D45" t="s">
        <v>1053</v>
      </c>
      <c r="E45" s="32">
        <v>71.533333333333331</v>
      </c>
      <c r="F45" s="32">
        <v>3.9255483069276171</v>
      </c>
      <c r="G45" s="32">
        <v>3.6775287356321837</v>
      </c>
      <c r="H45" s="32">
        <v>0.56418918918918926</v>
      </c>
      <c r="I45" s="32">
        <v>0.31616961789375586</v>
      </c>
      <c r="J45" s="32">
        <v>280.80755555555555</v>
      </c>
      <c r="K45" s="32">
        <v>263.06588888888888</v>
      </c>
      <c r="L45" s="32">
        <v>40.358333333333334</v>
      </c>
      <c r="M45" s="32">
        <v>22.616666666666667</v>
      </c>
      <c r="N45" s="32">
        <v>12.030555555555555</v>
      </c>
      <c r="O45" s="32">
        <v>5.7111111111111112</v>
      </c>
      <c r="P45" s="32">
        <v>74.516999999999996</v>
      </c>
      <c r="Q45" s="32">
        <v>74.516999999999996</v>
      </c>
      <c r="R45" s="32">
        <v>0</v>
      </c>
      <c r="S45" s="32">
        <v>165.93222222222221</v>
      </c>
      <c r="T45" s="32">
        <v>121.19888888888889</v>
      </c>
      <c r="U45" s="32">
        <v>44.733333333333334</v>
      </c>
      <c r="V45" s="32">
        <v>0</v>
      </c>
      <c r="W45" s="32">
        <v>31.518666666666668</v>
      </c>
      <c r="X45" s="32">
        <v>0.17777777777777778</v>
      </c>
      <c r="Y45" s="32">
        <v>0</v>
      </c>
      <c r="Z45" s="32">
        <v>4.4666666666666668</v>
      </c>
      <c r="AA45" s="32">
        <v>14.597555555555557</v>
      </c>
      <c r="AB45" s="32">
        <v>0</v>
      </c>
      <c r="AC45" s="32">
        <v>12.187777777777779</v>
      </c>
      <c r="AD45" s="32">
        <v>8.8888888888888892E-2</v>
      </c>
      <c r="AE45" s="32">
        <v>0</v>
      </c>
      <c r="AF45" t="s">
        <v>349</v>
      </c>
      <c r="AG45">
        <v>4</v>
      </c>
      <c r="AH45"/>
    </row>
    <row r="46" spans="1:34" x14ac:dyDescent="0.25">
      <c r="A46" t="s">
        <v>1149</v>
      </c>
      <c r="B46" t="s">
        <v>769</v>
      </c>
      <c r="C46" t="s">
        <v>833</v>
      </c>
      <c r="D46" t="s">
        <v>1098</v>
      </c>
      <c r="E46" s="32">
        <v>56.077777777777776</v>
      </c>
      <c r="F46" s="32">
        <v>3.7242223102833374</v>
      </c>
      <c r="G46" s="32">
        <v>3.4100752922528241</v>
      </c>
      <c r="H46" s="32">
        <v>0.61046166039231231</v>
      </c>
      <c r="I46" s="32">
        <v>0.40410144640380424</v>
      </c>
      <c r="J46" s="32">
        <v>208.84611111111116</v>
      </c>
      <c r="K46" s="32">
        <v>191.22944444444448</v>
      </c>
      <c r="L46" s="32">
        <v>34.233333333333334</v>
      </c>
      <c r="M46" s="32">
        <v>22.661111111111111</v>
      </c>
      <c r="N46" s="32">
        <v>6.8611111111111107</v>
      </c>
      <c r="O46" s="32">
        <v>4.7111111111111112</v>
      </c>
      <c r="P46" s="32">
        <v>51.979444444444439</v>
      </c>
      <c r="Q46" s="32">
        <v>45.934999999999995</v>
      </c>
      <c r="R46" s="32">
        <v>6.0444444444444443</v>
      </c>
      <c r="S46" s="32">
        <v>122.63333333333337</v>
      </c>
      <c r="T46" s="32">
        <v>83.230555555555597</v>
      </c>
      <c r="U46" s="32">
        <v>34.99722222222222</v>
      </c>
      <c r="V46" s="32">
        <v>4.4055555555555559</v>
      </c>
      <c r="W46" s="32">
        <v>14.684999999999997</v>
      </c>
      <c r="X46" s="32">
        <v>9.4444444444444442E-2</v>
      </c>
      <c r="Y46" s="32">
        <v>0</v>
      </c>
      <c r="Z46" s="32">
        <v>0</v>
      </c>
      <c r="AA46" s="32">
        <v>0.37944444444444442</v>
      </c>
      <c r="AB46" s="32">
        <v>0</v>
      </c>
      <c r="AC46" s="32">
        <v>14.211111111111109</v>
      </c>
      <c r="AD46" s="32">
        <v>0</v>
      </c>
      <c r="AE46" s="32">
        <v>0</v>
      </c>
      <c r="AF46" t="s">
        <v>356</v>
      </c>
      <c r="AG46">
        <v>4</v>
      </c>
      <c r="AH46"/>
    </row>
    <row r="47" spans="1:34" x14ac:dyDescent="0.25">
      <c r="A47" t="s">
        <v>1149</v>
      </c>
      <c r="B47" t="s">
        <v>592</v>
      </c>
      <c r="C47" t="s">
        <v>962</v>
      </c>
      <c r="D47" t="s">
        <v>1102</v>
      </c>
      <c r="E47" s="32">
        <v>101.61111111111111</v>
      </c>
      <c r="F47" s="32">
        <v>2.9626025150355386</v>
      </c>
      <c r="G47" s="32">
        <v>2.8290049207217063</v>
      </c>
      <c r="H47" s="32">
        <v>0.27594313832695466</v>
      </c>
      <c r="I47" s="32">
        <v>0.20653362493165664</v>
      </c>
      <c r="J47" s="32">
        <v>301.03333333333336</v>
      </c>
      <c r="K47" s="32">
        <v>287.45833333333337</v>
      </c>
      <c r="L47" s="32">
        <v>28.038888888888891</v>
      </c>
      <c r="M47" s="32">
        <v>20.986111111111111</v>
      </c>
      <c r="N47" s="32">
        <v>1.6305555555555555</v>
      </c>
      <c r="O47" s="32">
        <v>5.4222222222222225</v>
      </c>
      <c r="P47" s="32">
        <v>86.994444444444454</v>
      </c>
      <c r="Q47" s="32">
        <v>80.472222222222229</v>
      </c>
      <c r="R47" s="32">
        <v>6.5222222222222221</v>
      </c>
      <c r="S47" s="32">
        <v>185.99999999999997</v>
      </c>
      <c r="T47" s="32">
        <v>132.39722222222221</v>
      </c>
      <c r="U47" s="32">
        <v>53.272222222222226</v>
      </c>
      <c r="V47" s="32">
        <v>0.33055555555555555</v>
      </c>
      <c r="W47" s="32">
        <v>0</v>
      </c>
      <c r="X47" s="32">
        <v>0</v>
      </c>
      <c r="Y47" s="32">
        <v>0</v>
      </c>
      <c r="Z47" s="32">
        <v>0</v>
      </c>
      <c r="AA47" s="32">
        <v>0</v>
      </c>
      <c r="AB47" s="32">
        <v>0</v>
      </c>
      <c r="AC47" s="32">
        <v>0</v>
      </c>
      <c r="AD47" s="32">
        <v>0</v>
      </c>
      <c r="AE47" s="32">
        <v>0</v>
      </c>
      <c r="AF47" t="s">
        <v>179</v>
      </c>
      <c r="AG47">
        <v>4</v>
      </c>
      <c r="AH47"/>
    </row>
    <row r="48" spans="1:34" x14ac:dyDescent="0.25">
      <c r="A48" t="s">
        <v>1149</v>
      </c>
      <c r="B48" t="s">
        <v>586</v>
      </c>
      <c r="C48" t="s">
        <v>844</v>
      </c>
      <c r="D48" t="s">
        <v>1049</v>
      </c>
      <c r="E48" s="32">
        <v>76.511111111111106</v>
      </c>
      <c r="F48" s="32">
        <v>2.9282849259366843</v>
      </c>
      <c r="G48" s="32">
        <v>2.6492041823990715</v>
      </c>
      <c r="H48" s="32">
        <v>0.53698809178042395</v>
      </c>
      <c r="I48" s="32">
        <v>0.33531077548649418</v>
      </c>
      <c r="J48" s="32">
        <v>224.04633333333339</v>
      </c>
      <c r="K48" s="32">
        <v>202.6935555555556</v>
      </c>
      <c r="L48" s="32">
        <v>41.085555555555544</v>
      </c>
      <c r="M48" s="32">
        <v>25.654999999999987</v>
      </c>
      <c r="N48" s="32">
        <v>10.786111111111111</v>
      </c>
      <c r="O48" s="32">
        <v>4.6444444444444448</v>
      </c>
      <c r="P48" s="32">
        <v>50.021666666666668</v>
      </c>
      <c r="Q48" s="32">
        <v>44.099444444444444</v>
      </c>
      <c r="R48" s="32">
        <v>5.9222222222222225</v>
      </c>
      <c r="S48" s="32">
        <v>132.93911111111117</v>
      </c>
      <c r="T48" s="32">
        <v>129.16966666666673</v>
      </c>
      <c r="U48" s="32">
        <v>3.7694444444444444</v>
      </c>
      <c r="V48" s="32">
        <v>0</v>
      </c>
      <c r="W48" s="32">
        <v>24.610222222222227</v>
      </c>
      <c r="X48" s="32">
        <v>2.0216666666666669</v>
      </c>
      <c r="Y48" s="32">
        <v>0</v>
      </c>
      <c r="Z48" s="32">
        <v>0</v>
      </c>
      <c r="AA48" s="32">
        <v>6.2688888888888892</v>
      </c>
      <c r="AB48" s="32">
        <v>0</v>
      </c>
      <c r="AC48" s="32">
        <v>12.764111111111111</v>
      </c>
      <c r="AD48" s="32">
        <v>3.5555555555555554</v>
      </c>
      <c r="AE48" s="32">
        <v>0</v>
      </c>
      <c r="AF48" t="s">
        <v>173</v>
      </c>
      <c r="AG48">
        <v>4</v>
      </c>
      <c r="AH48"/>
    </row>
    <row r="49" spans="1:34" x14ac:dyDescent="0.25">
      <c r="A49" t="s">
        <v>1149</v>
      </c>
      <c r="B49" t="s">
        <v>647</v>
      </c>
      <c r="C49" t="s">
        <v>976</v>
      </c>
      <c r="D49" t="s">
        <v>1033</v>
      </c>
      <c r="E49" s="32">
        <v>73.111111111111114</v>
      </c>
      <c r="F49" s="32">
        <v>3.0369498480243169</v>
      </c>
      <c r="G49" s="32">
        <v>2.8726261398176294</v>
      </c>
      <c r="H49" s="32">
        <v>0.74183434650455926</v>
      </c>
      <c r="I49" s="32">
        <v>0.5775106382978723</v>
      </c>
      <c r="J49" s="32">
        <v>222.03477777777783</v>
      </c>
      <c r="K49" s="32">
        <v>210.02088888888892</v>
      </c>
      <c r="L49" s="32">
        <v>54.236333333333334</v>
      </c>
      <c r="M49" s="32">
        <v>42.222444444444442</v>
      </c>
      <c r="N49" s="32">
        <v>6.3250000000000002</v>
      </c>
      <c r="O49" s="32">
        <v>5.6888888888888891</v>
      </c>
      <c r="P49" s="32">
        <v>37.145555555555553</v>
      </c>
      <c r="Q49" s="32">
        <v>37.145555555555553</v>
      </c>
      <c r="R49" s="32">
        <v>0</v>
      </c>
      <c r="S49" s="32">
        <v>130.65288888888892</v>
      </c>
      <c r="T49" s="32">
        <v>111.09733333333338</v>
      </c>
      <c r="U49" s="32">
        <v>19.555555555555557</v>
      </c>
      <c r="V49" s="32">
        <v>0</v>
      </c>
      <c r="W49" s="32">
        <v>23.793111111111113</v>
      </c>
      <c r="X49" s="32">
        <v>1.9974444444444441</v>
      </c>
      <c r="Y49" s="32">
        <v>0</v>
      </c>
      <c r="Z49" s="32">
        <v>0</v>
      </c>
      <c r="AA49" s="32">
        <v>1.0872222222222223</v>
      </c>
      <c r="AB49" s="32">
        <v>0</v>
      </c>
      <c r="AC49" s="32">
        <v>20.708444444444446</v>
      </c>
      <c r="AD49" s="32">
        <v>0</v>
      </c>
      <c r="AE49" s="32">
        <v>0</v>
      </c>
      <c r="AF49" t="s">
        <v>234</v>
      </c>
      <c r="AG49">
        <v>4</v>
      </c>
      <c r="AH49"/>
    </row>
    <row r="50" spans="1:34" x14ac:dyDescent="0.25">
      <c r="A50" t="s">
        <v>1149</v>
      </c>
      <c r="B50" t="s">
        <v>603</v>
      </c>
      <c r="C50" t="s">
        <v>967</v>
      </c>
      <c r="D50" t="s">
        <v>1106</v>
      </c>
      <c r="E50" s="32">
        <v>82.233333333333334</v>
      </c>
      <c r="F50" s="32">
        <v>2.9505674908796111</v>
      </c>
      <c r="G50" s="32">
        <v>2.7492433454938521</v>
      </c>
      <c r="H50" s="32">
        <v>0.43457235508715042</v>
      </c>
      <c r="I50" s="32">
        <v>0.23324820970139171</v>
      </c>
      <c r="J50" s="32">
        <v>242.63500000000002</v>
      </c>
      <c r="K50" s="32">
        <v>226.07944444444445</v>
      </c>
      <c r="L50" s="32">
        <v>35.736333333333334</v>
      </c>
      <c r="M50" s="32">
        <v>19.180777777777777</v>
      </c>
      <c r="N50" s="32">
        <v>11.755555555555556</v>
      </c>
      <c r="O50" s="32">
        <v>4.8</v>
      </c>
      <c r="P50" s="32">
        <v>77.445888888888902</v>
      </c>
      <c r="Q50" s="32">
        <v>77.445888888888902</v>
      </c>
      <c r="R50" s="32">
        <v>0</v>
      </c>
      <c r="S50" s="32">
        <v>129.45277777777778</v>
      </c>
      <c r="T50" s="32">
        <v>84.625</v>
      </c>
      <c r="U50" s="32">
        <v>44.827777777777776</v>
      </c>
      <c r="V50" s="32">
        <v>0</v>
      </c>
      <c r="W50" s="32">
        <v>9.4402222222222196</v>
      </c>
      <c r="X50" s="32">
        <v>0</v>
      </c>
      <c r="Y50" s="32">
        <v>0</v>
      </c>
      <c r="Z50" s="32">
        <v>0</v>
      </c>
      <c r="AA50" s="32">
        <v>9.4402222222222196</v>
      </c>
      <c r="AB50" s="32">
        <v>0</v>
      </c>
      <c r="AC50" s="32">
        <v>0</v>
      </c>
      <c r="AD50" s="32">
        <v>0</v>
      </c>
      <c r="AE50" s="32">
        <v>0</v>
      </c>
      <c r="AF50" t="s">
        <v>190</v>
      </c>
      <c r="AG50">
        <v>4</v>
      </c>
      <c r="AH50"/>
    </row>
    <row r="51" spans="1:34" x14ac:dyDescent="0.25">
      <c r="A51" t="s">
        <v>1149</v>
      </c>
      <c r="B51" t="s">
        <v>766</v>
      </c>
      <c r="C51" t="s">
        <v>920</v>
      </c>
      <c r="D51" t="s">
        <v>1073</v>
      </c>
      <c r="E51" s="32">
        <v>77.533333333333331</v>
      </c>
      <c r="F51" s="32">
        <v>3.5613198624247633</v>
      </c>
      <c r="G51" s="32">
        <v>3.333783319002579</v>
      </c>
      <c r="H51" s="32">
        <v>0.22013614216107766</v>
      </c>
      <c r="I51" s="32">
        <v>6.5220693608483801E-2</v>
      </c>
      <c r="J51" s="32">
        <v>276.12099999999998</v>
      </c>
      <c r="K51" s="32">
        <v>258.47933333333327</v>
      </c>
      <c r="L51" s="32">
        <v>17.067888888888888</v>
      </c>
      <c r="M51" s="32">
        <v>5.0567777777777776</v>
      </c>
      <c r="N51" s="32">
        <v>6.8555555555555552</v>
      </c>
      <c r="O51" s="32">
        <v>5.1555555555555559</v>
      </c>
      <c r="P51" s="32">
        <v>80.899000000000001</v>
      </c>
      <c r="Q51" s="32">
        <v>75.268444444444441</v>
      </c>
      <c r="R51" s="32">
        <v>5.6305555555555555</v>
      </c>
      <c r="S51" s="32">
        <v>178.15411111111112</v>
      </c>
      <c r="T51" s="32">
        <v>171.38222222222223</v>
      </c>
      <c r="U51" s="32">
        <v>5.1111111111111107</v>
      </c>
      <c r="V51" s="32">
        <v>1.6607777777777777</v>
      </c>
      <c r="W51" s="32">
        <v>72.514999999999972</v>
      </c>
      <c r="X51" s="32">
        <v>2.0206666666666666</v>
      </c>
      <c r="Y51" s="32">
        <v>0</v>
      </c>
      <c r="Z51" s="32">
        <v>0</v>
      </c>
      <c r="AA51" s="32">
        <v>10.826333333333332</v>
      </c>
      <c r="AB51" s="32">
        <v>0</v>
      </c>
      <c r="AC51" s="32">
        <v>58.007222222222197</v>
      </c>
      <c r="AD51" s="32">
        <v>0</v>
      </c>
      <c r="AE51" s="32">
        <v>1.6607777777777777</v>
      </c>
      <c r="AF51" t="s">
        <v>353</v>
      </c>
      <c r="AG51">
        <v>4</v>
      </c>
      <c r="AH51"/>
    </row>
    <row r="52" spans="1:34" x14ac:dyDescent="0.25">
      <c r="A52" t="s">
        <v>1149</v>
      </c>
      <c r="B52" t="s">
        <v>463</v>
      </c>
      <c r="C52" t="s">
        <v>889</v>
      </c>
      <c r="D52" t="s">
        <v>1071</v>
      </c>
      <c r="E52" s="32">
        <v>72.222222222222229</v>
      </c>
      <c r="F52" s="32">
        <v>3.5551153846153842</v>
      </c>
      <c r="G52" s="32">
        <v>3.2536538461538465</v>
      </c>
      <c r="H52" s="32">
        <v>0.69899999999999995</v>
      </c>
      <c r="I52" s="32">
        <v>0.39753846153846151</v>
      </c>
      <c r="J52" s="32">
        <v>256.75833333333333</v>
      </c>
      <c r="K52" s="32">
        <v>234.98611111111114</v>
      </c>
      <c r="L52" s="32">
        <v>50.483333333333334</v>
      </c>
      <c r="M52" s="32">
        <v>28.711111111111112</v>
      </c>
      <c r="N52" s="32">
        <v>16.305555555555557</v>
      </c>
      <c r="O52" s="32">
        <v>5.4666666666666668</v>
      </c>
      <c r="P52" s="32">
        <v>37.666666666666664</v>
      </c>
      <c r="Q52" s="32">
        <v>37.666666666666664</v>
      </c>
      <c r="R52" s="32">
        <v>0</v>
      </c>
      <c r="S52" s="32">
        <v>168.60833333333335</v>
      </c>
      <c r="T52" s="32">
        <v>140.43333333333334</v>
      </c>
      <c r="U52" s="32">
        <v>28.175000000000001</v>
      </c>
      <c r="V52" s="32">
        <v>0</v>
      </c>
      <c r="W52" s="32">
        <v>0</v>
      </c>
      <c r="X52" s="32">
        <v>0</v>
      </c>
      <c r="Y52" s="32">
        <v>0</v>
      </c>
      <c r="Z52" s="32">
        <v>0</v>
      </c>
      <c r="AA52" s="32">
        <v>0</v>
      </c>
      <c r="AB52" s="32">
        <v>0</v>
      </c>
      <c r="AC52" s="32">
        <v>0</v>
      </c>
      <c r="AD52" s="32">
        <v>0</v>
      </c>
      <c r="AE52" s="32">
        <v>0</v>
      </c>
      <c r="AF52" t="s">
        <v>49</v>
      </c>
      <c r="AG52">
        <v>4</v>
      </c>
      <c r="AH52"/>
    </row>
    <row r="53" spans="1:34" x14ac:dyDescent="0.25">
      <c r="A53" t="s">
        <v>1149</v>
      </c>
      <c r="B53" t="s">
        <v>748</v>
      </c>
      <c r="C53" t="s">
        <v>1005</v>
      </c>
      <c r="D53" t="s">
        <v>1083</v>
      </c>
      <c r="E53" s="32">
        <v>76.311111111111117</v>
      </c>
      <c r="F53" s="32">
        <v>3.4576528829353528</v>
      </c>
      <c r="G53" s="32">
        <v>3.0651252184041926</v>
      </c>
      <c r="H53" s="32">
        <v>0.70523150844496207</v>
      </c>
      <c r="I53" s="32">
        <v>0.37422393709959229</v>
      </c>
      <c r="J53" s="32">
        <v>263.85733333333337</v>
      </c>
      <c r="K53" s="32">
        <v>233.90311111111109</v>
      </c>
      <c r="L53" s="32">
        <v>53.817</v>
      </c>
      <c r="M53" s="32">
        <v>28.557444444444446</v>
      </c>
      <c r="N53" s="32">
        <v>19.570666666666664</v>
      </c>
      <c r="O53" s="32">
        <v>5.6888888888888891</v>
      </c>
      <c r="P53" s="32">
        <v>44.207111111111118</v>
      </c>
      <c r="Q53" s="32">
        <v>39.512444444444448</v>
      </c>
      <c r="R53" s="32">
        <v>4.6946666666666665</v>
      </c>
      <c r="S53" s="32">
        <v>165.83322222222222</v>
      </c>
      <c r="T53" s="32">
        <v>48.036888888888889</v>
      </c>
      <c r="U53" s="32">
        <v>106.39911111111111</v>
      </c>
      <c r="V53" s="32">
        <v>11.397222222222222</v>
      </c>
      <c r="W53" s="32">
        <v>0</v>
      </c>
      <c r="X53" s="32">
        <v>0</v>
      </c>
      <c r="Y53" s="32">
        <v>0</v>
      </c>
      <c r="Z53" s="32">
        <v>0</v>
      </c>
      <c r="AA53" s="32">
        <v>0</v>
      </c>
      <c r="AB53" s="32">
        <v>0</v>
      </c>
      <c r="AC53" s="32">
        <v>0</v>
      </c>
      <c r="AD53" s="32">
        <v>0</v>
      </c>
      <c r="AE53" s="32">
        <v>0</v>
      </c>
      <c r="AF53" t="s">
        <v>335</v>
      </c>
      <c r="AG53">
        <v>4</v>
      </c>
      <c r="AH53"/>
    </row>
    <row r="54" spans="1:34" x14ac:dyDescent="0.25">
      <c r="A54" t="s">
        <v>1149</v>
      </c>
      <c r="B54" t="s">
        <v>802</v>
      </c>
      <c r="C54" t="s">
        <v>847</v>
      </c>
      <c r="D54" t="s">
        <v>1053</v>
      </c>
      <c r="E54" s="32">
        <v>73</v>
      </c>
      <c r="F54" s="32">
        <v>3.4827960426179598</v>
      </c>
      <c r="G54" s="32">
        <v>3.2901019786910193</v>
      </c>
      <c r="H54" s="32">
        <v>0.60631811263318114</v>
      </c>
      <c r="I54" s="32">
        <v>0.41362404870624048</v>
      </c>
      <c r="J54" s="32">
        <v>254.24411111111107</v>
      </c>
      <c r="K54" s="32">
        <v>240.1774444444444</v>
      </c>
      <c r="L54" s="32">
        <v>44.261222222222223</v>
      </c>
      <c r="M54" s="32">
        <v>30.194555555555556</v>
      </c>
      <c r="N54" s="32">
        <v>8.4666666666666668</v>
      </c>
      <c r="O54" s="32">
        <v>5.6</v>
      </c>
      <c r="P54" s="32">
        <v>61.008333333333333</v>
      </c>
      <c r="Q54" s="32">
        <v>61.008333333333333</v>
      </c>
      <c r="R54" s="32">
        <v>0</v>
      </c>
      <c r="S54" s="32">
        <v>148.97455555555553</v>
      </c>
      <c r="T54" s="32">
        <v>148.97455555555553</v>
      </c>
      <c r="U54" s="32">
        <v>0</v>
      </c>
      <c r="V54" s="32">
        <v>0</v>
      </c>
      <c r="W54" s="32">
        <v>8.1301111111111126</v>
      </c>
      <c r="X54" s="32">
        <v>0</v>
      </c>
      <c r="Y54" s="32">
        <v>0</v>
      </c>
      <c r="Z54" s="32">
        <v>0</v>
      </c>
      <c r="AA54" s="32">
        <v>0.28888888888888886</v>
      </c>
      <c r="AB54" s="32">
        <v>0</v>
      </c>
      <c r="AC54" s="32">
        <v>7.841222222222223</v>
      </c>
      <c r="AD54" s="32">
        <v>0</v>
      </c>
      <c r="AE54" s="32">
        <v>0</v>
      </c>
      <c r="AF54" t="s">
        <v>389</v>
      </c>
      <c r="AG54">
        <v>4</v>
      </c>
      <c r="AH54"/>
    </row>
    <row r="55" spans="1:34" x14ac:dyDescent="0.25">
      <c r="A55" t="s">
        <v>1149</v>
      </c>
      <c r="B55" t="s">
        <v>562</v>
      </c>
      <c r="C55" t="s">
        <v>937</v>
      </c>
      <c r="D55" t="s">
        <v>1086</v>
      </c>
      <c r="E55" s="32">
        <v>118.98888888888889</v>
      </c>
      <c r="F55" s="32">
        <v>3.4070678868241662</v>
      </c>
      <c r="G55" s="32">
        <v>3.2472443738911196</v>
      </c>
      <c r="H55" s="32">
        <v>0.5064319731067326</v>
      </c>
      <c r="I55" s="32">
        <v>0.39658231394154447</v>
      </c>
      <c r="J55" s="32">
        <v>405.40322222222221</v>
      </c>
      <c r="K55" s="32">
        <v>386.38600000000002</v>
      </c>
      <c r="L55" s="32">
        <v>60.259777777777778</v>
      </c>
      <c r="M55" s="32">
        <v>47.18888888888889</v>
      </c>
      <c r="N55" s="32">
        <v>7.6486666666666663</v>
      </c>
      <c r="O55" s="32">
        <v>5.4222222222222225</v>
      </c>
      <c r="P55" s="32">
        <v>131.69611111111112</v>
      </c>
      <c r="Q55" s="32">
        <v>125.74977777777778</v>
      </c>
      <c r="R55" s="32">
        <v>5.9463333333333344</v>
      </c>
      <c r="S55" s="32">
        <v>213.44733333333332</v>
      </c>
      <c r="T55" s="32">
        <v>170.47755555555554</v>
      </c>
      <c r="U55" s="32">
        <v>40.333666666666666</v>
      </c>
      <c r="V55" s="32">
        <v>2.6361111111111111</v>
      </c>
      <c r="W55" s="32">
        <v>212.83333333333331</v>
      </c>
      <c r="X55" s="32">
        <v>44.777777777777779</v>
      </c>
      <c r="Y55" s="32">
        <v>0</v>
      </c>
      <c r="Z55" s="32">
        <v>0</v>
      </c>
      <c r="AA55" s="32">
        <v>75.091666666666669</v>
      </c>
      <c r="AB55" s="32">
        <v>0</v>
      </c>
      <c r="AC55" s="32">
        <v>92.963888888888889</v>
      </c>
      <c r="AD55" s="32">
        <v>0</v>
      </c>
      <c r="AE55" s="32">
        <v>0</v>
      </c>
      <c r="AF55" t="s">
        <v>149</v>
      </c>
      <c r="AG55">
        <v>4</v>
      </c>
      <c r="AH55"/>
    </row>
    <row r="56" spans="1:34" x14ac:dyDescent="0.25">
      <c r="A56" t="s">
        <v>1149</v>
      </c>
      <c r="B56" t="s">
        <v>732</v>
      </c>
      <c r="C56" t="s">
        <v>948</v>
      </c>
      <c r="D56" t="s">
        <v>1092</v>
      </c>
      <c r="E56" s="32">
        <v>49.31111111111111</v>
      </c>
      <c r="F56" s="32">
        <v>4.3896507435781871</v>
      </c>
      <c r="G56" s="32">
        <v>3.8557638575935096</v>
      </c>
      <c r="H56" s="32">
        <v>0.45639477242000909</v>
      </c>
      <c r="I56" s="32">
        <v>0.35184317260027048</v>
      </c>
      <c r="J56" s="32">
        <v>216.45855555555551</v>
      </c>
      <c r="K56" s="32">
        <v>190.13199999999995</v>
      </c>
      <c r="L56" s="32">
        <v>22.505333333333336</v>
      </c>
      <c r="M56" s="32">
        <v>17.349777777777781</v>
      </c>
      <c r="N56" s="32">
        <v>0</v>
      </c>
      <c r="O56" s="32">
        <v>5.1555555555555559</v>
      </c>
      <c r="P56" s="32">
        <v>84.217777777777755</v>
      </c>
      <c r="Q56" s="32">
        <v>63.046777777777756</v>
      </c>
      <c r="R56" s="32">
        <v>21.170999999999999</v>
      </c>
      <c r="S56" s="32">
        <v>109.73544444444443</v>
      </c>
      <c r="T56" s="32">
        <v>109.73544444444443</v>
      </c>
      <c r="U56" s="32">
        <v>0</v>
      </c>
      <c r="V56" s="32">
        <v>0</v>
      </c>
      <c r="W56" s="32">
        <v>0</v>
      </c>
      <c r="X56" s="32">
        <v>0</v>
      </c>
      <c r="Y56" s="32">
        <v>0</v>
      </c>
      <c r="Z56" s="32">
        <v>0</v>
      </c>
      <c r="AA56" s="32">
        <v>0</v>
      </c>
      <c r="AB56" s="32">
        <v>0</v>
      </c>
      <c r="AC56" s="32">
        <v>0</v>
      </c>
      <c r="AD56" s="32">
        <v>0</v>
      </c>
      <c r="AE56" s="32">
        <v>0</v>
      </c>
      <c r="AF56" t="s">
        <v>319</v>
      </c>
      <c r="AG56">
        <v>4</v>
      </c>
      <c r="AH56"/>
    </row>
    <row r="57" spans="1:34" x14ac:dyDescent="0.25">
      <c r="A57" t="s">
        <v>1149</v>
      </c>
      <c r="B57" t="s">
        <v>725</v>
      </c>
      <c r="C57" t="s">
        <v>932</v>
      </c>
      <c r="D57" t="s">
        <v>1079</v>
      </c>
      <c r="E57" s="32">
        <v>78.522222222222226</v>
      </c>
      <c r="F57" s="32">
        <v>3.1504400735814349</v>
      </c>
      <c r="G57" s="32">
        <v>2.8015282298004811</v>
      </c>
      <c r="H57" s="32">
        <v>0.47589925003537564</v>
      </c>
      <c r="I57" s="32">
        <v>0.18369180699023635</v>
      </c>
      <c r="J57" s="32">
        <v>247.37955555555558</v>
      </c>
      <c r="K57" s="32">
        <v>219.98222222222225</v>
      </c>
      <c r="L57" s="32">
        <v>37.368666666666662</v>
      </c>
      <c r="M57" s="32">
        <v>14.423888888888893</v>
      </c>
      <c r="N57" s="32">
        <v>17.719333333333331</v>
      </c>
      <c r="O57" s="32">
        <v>5.2254444444444443</v>
      </c>
      <c r="P57" s="32">
        <v>73.037555555555556</v>
      </c>
      <c r="Q57" s="32">
        <v>68.585000000000008</v>
      </c>
      <c r="R57" s="32">
        <v>4.4525555555555538</v>
      </c>
      <c r="S57" s="32">
        <v>136.97333333333336</v>
      </c>
      <c r="T57" s="32">
        <v>102.96722222222226</v>
      </c>
      <c r="U57" s="32">
        <v>34.006111111111103</v>
      </c>
      <c r="V57" s="32">
        <v>0</v>
      </c>
      <c r="W57" s="32">
        <v>22.207888888888888</v>
      </c>
      <c r="X57" s="32">
        <v>0</v>
      </c>
      <c r="Y57" s="32">
        <v>0</v>
      </c>
      <c r="Z57" s="32">
        <v>0</v>
      </c>
      <c r="AA57" s="32">
        <v>5.8167777777777774</v>
      </c>
      <c r="AB57" s="32">
        <v>0</v>
      </c>
      <c r="AC57" s="32">
        <v>16.391111111111112</v>
      </c>
      <c r="AD57" s="32">
        <v>0</v>
      </c>
      <c r="AE57" s="32">
        <v>0</v>
      </c>
      <c r="AF57" t="s">
        <v>312</v>
      </c>
      <c r="AG57">
        <v>4</v>
      </c>
      <c r="AH57"/>
    </row>
    <row r="58" spans="1:34" x14ac:dyDescent="0.25">
      <c r="A58" t="s">
        <v>1149</v>
      </c>
      <c r="B58" t="s">
        <v>819</v>
      </c>
      <c r="C58" t="s">
        <v>866</v>
      </c>
      <c r="D58" t="s">
        <v>1057</v>
      </c>
      <c r="E58" s="32">
        <v>84.111111111111114</v>
      </c>
      <c r="F58" s="32">
        <v>4.6705178335535011</v>
      </c>
      <c r="G58" s="32">
        <v>4.3761941875825636</v>
      </c>
      <c r="H58" s="32">
        <v>0.52195244385733153</v>
      </c>
      <c r="I58" s="32">
        <v>0.3682087186261559</v>
      </c>
      <c r="J58" s="32">
        <v>392.84244444444448</v>
      </c>
      <c r="K58" s="32">
        <v>368.08655555555561</v>
      </c>
      <c r="L58" s="32">
        <v>43.902000000000001</v>
      </c>
      <c r="M58" s="32">
        <v>30.970444444444446</v>
      </c>
      <c r="N58" s="32">
        <v>7.5093333333333323</v>
      </c>
      <c r="O58" s="32">
        <v>5.4222222222222225</v>
      </c>
      <c r="P58" s="32">
        <v>123.62666666666671</v>
      </c>
      <c r="Q58" s="32">
        <v>111.80233333333338</v>
      </c>
      <c r="R58" s="32">
        <v>11.824333333333332</v>
      </c>
      <c r="S58" s="32">
        <v>225.3137777777778</v>
      </c>
      <c r="T58" s="32">
        <v>225.3137777777778</v>
      </c>
      <c r="U58" s="32">
        <v>0</v>
      </c>
      <c r="V58" s="32">
        <v>0</v>
      </c>
      <c r="W58" s="32">
        <v>83.083555555555577</v>
      </c>
      <c r="X58" s="32">
        <v>5.2789999999999999</v>
      </c>
      <c r="Y58" s="32">
        <v>0</v>
      </c>
      <c r="Z58" s="32">
        <v>0</v>
      </c>
      <c r="AA58" s="32">
        <v>8.7741111111111163</v>
      </c>
      <c r="AB58" s="32">
        <v>0</v>
      </c>
      <c r="AC58" s="32">
        <v>69.030444444444456</v>
      </c>
      <c r="AD58" s="32">
        <v>0</v>
      </c>
      <c r="AE58" s="32">
        <v>0</v>
      </c>
      <c r="AF58" t="s">
        <v>406</v>
      </c>
      <c r="AG58">
        <v>4</v>
      </c>
      <c r="AH58"/>
    </row>
    <row r="59" spans="1:34" x14ac:dyDescent="0.25">
      <c r="A59" t="s">
        <v>1149</v>
      </c>
      <c r="B59" t="s">
        <v>789</v>
      </c>
      <c r="C59" t="s">
        <v>890</v>
      </c>
      <c r="D59" t="s">
        <v>1074</v>
      </c>
      <c r="E59" s="32">
        <v>91.144444444444446</v>
      </c>
      <c r="F59" s="32">
        <v>2.7798732171156901</v>
      </c>
      <c r="G59" s="32">
        <v>2.5955625990491291</v>
      </c>
      <c r="H59" s="32">
        <v>0.29399000365719863</v>
      </c>
      <c r="I59" s="32">
        <v>0.16564671461660371</v>
      </c>
      <c r="J59" s="32">
        <v>253.37000000000009</v>
      </c>
      <c r="K59" s="32">
        <v>236.57111111111118</v>
      </c>
      <c r="L59" s="32">
        <v>26.795555555555559</v>
      </c>
      <c r="M59" s="32">
        <v>15.097777777777781</v>
      </c>
      <c r="N59" s="32">
        <v>3.9144444444444439</v>
      </c>
      <c r="O59" s="32">
        <v>7.7833333333333332</v>
      </c>
      <c r="P59" s="32">
        <v>62.541111111111121</v>
      </c>
      <c r="Q59" s="32">
        <v>57.440000000000012</v>
      </c>
      <c r="R59" s="32">
        <v>5.1011111111111109</v>
      </c>
      <c r="S59" s="32">
        <v>164.03333333333339</v>
      </c>
      <c r="T59" s="32">
        <v>130.22888888888895</v>
      </c>
      <c r="U59" s="32">
        <v>10.914444444444444</v>
      </c>
      <c r="V59" s="32">
        <v>22.889999999999993</v>
      </c>
      <c r="W59" s="32">
        <v>5.4577777777777774</v>
      </c>
      <c r="X59" s="32">
        <v>0</v>
      </c>
      <c r="Y59" s="32">
        <v>0</v>
      </c>
      <c r="Z59" s="32">
        <v>0</v>
      </c>
      <c r="AA59" s="32">
        <v>0</v>
      </c>
      <c r="AB59" s="32">
        <v>0</v>
      </c>
      <c r="AC59" s="32">
        <v>5.4577777777777774</v>
      </c>
      <c r="AD59" s="32">
        <v>0</v>
      </c>
      <c r="AE59" s="32">
        <v>0</v>
      </c>
      <c r="AF59" t="s">
        <v>376</v>
      </c>
      <c r="AG59">
        <v>4</v>
      </c>
      <c r="AH59"/>
    </row>
    <row r="60" spans="1:34" x14ac:dyDescent="0.25">
      <c r="A60" t="s">
        <v>1149</v>
      </c>
      <c r="B60" t="s">
        <v>698</v>
      </c>
      <c r="C60" t="s">
        <v>992</v>
      </c>
      <c r="D60" t="s">
        <v>1074</v>
      </c>
      <c r="E60" s="32">
        <v>33.144444444444446</v>
      </c>
      <c r="F60" s="32">
        <v>4.4610023466309094</v>
      </c>
      <c r="G60" s="32">
        <v>2.92063359034529</v>
      </c>
      <c r="H60" s="32">
        <v>0.5072913174656386</v>
      </c>
      <c r="I60" s="32">
        <v>0.25519611129735165</v>
      </c>
      <c r="J60" s="32">
        <v>147.85744444444447</v>
      </c>
      <c r="K60" s="32">
        <v>96.802777777777777</v>
      </c>
      <c r="L60" s="32">
        <v>16.81388888888889</v>
      </c>
      <c r="M60" s="32">
        <v>8.4583333333333339</v>
      </c>
      <c r="N60" s="32">
        <v>2.8444444444444446</v>
      </c>
      <c r="O60" s="32">
        <v>5.5111111111111111</v>
      </c>
      <c r="P60" s="32">
        <v>43.232444444444447</v>
      </c>
      <c r="Q60" s="32">
        <v>0.53333333333333333</v>
      </c>
      <c r="R60" s="32">
        <v>42.699111111111115</v>
      </c>
      <c r="S60" s="32">
        <v>87.811111111111117</v>
      </c>
      <c r="T60" s="32">
        <v>87.811111111111117</v>
      </c>
      <c r="U60" s="32">
        <v>0</v>
      </c>
      <c r="V60" s="32">
        <v>0</v>
      </c>
      <c r="W60" s="32">
        <v>20.12222222222222</v>
      </c>
      <c r="X60" s="32">
        <v>0.88888888888888884</v>
      </c>
      <c r="Y60" s="32">
        <v>0</v>
      </c>
      <c r="Z60" s="32">
        <v>0</v>
      </c>
      <c r="AA60" s="32">
        <v>0.53333333333333333</v>
      </c>
      <c r="AB60" s="32">
        <v>0</v>
      </c>
      <c r="AC60" s="32">
        <v>18.7</v>
      </c>
      <c r="AD60" s="32">
        <v>0</v>
      </c>
      <c r="AE60" s="32">
        <v>0</v>
      </c>
      <c r="AF60" t="s">
        <v>285</v>
      </c>
      <c r="AG60">
        <v>4</v>
      </c>
      <c r="AH60"/>
    </row>
    <row r="61" spans="1:34" x14ac:dyDescent="0.25">
      <c r="A61" t="s">
        <v>1149</v>
      </c>
      <c r="B61" t="s">
        <v>487</v>
      </c>
      <c r="C61" t="s">
        <v>915</v>
      </c>
      <c r="D61" t="s">
        <v>1072</v>
      </c>
      <c r="E61" s="32">
        <v>97.8</v>
      </c>
      <c r="F61" s="32">
        <v>3.4157089297886838</v>
      </c>
      <c r="G61" s="32">
        <v>3.1002624403544652</v>
      </c>
      <c r="H61" s="32">
        <v>0.48747557373324241</v>
      </c>
      <c r="I61" s="32">
        <v>0.17259713701431492</v>
      </c>
      <c r="J61" s="32">
        <v>334.05633333333327</v>
      </c>
      <c r="K61" s="32">
        <v>303.20566666666667</v>
      </c>
      <c r="L61" s="32">
        <v>47.675111111111107</v>
      </c>
      <c r="M61" s="32">
        <v>16.88</v>
      </c>
      <c r="N61" s="32">
        <v>25.417333333333332</v>
      </c>
      <c r="O61" s="32">
        <v>5.3777777777777782</v>
      </c>
      <c r="P61" s="32">
        <v>109.44444444444444</v>
      </c>
      <c r="Q61" s="32">
        <v>109.38888888888889</v>
      </c>
      <c r="R61" s="32">
        <v>5.5555555555555552E-2</v>
      </c>
      <c r="S61" s="32">
        <v>176.93677777777779</v>
      </c>
      <c r="T61" s="32">
        <v>165.44533333333334</v>
      </c>
      <c r="U61" s="32">
        <v>9.3025555555555552</v>
      </c>
      <c r="V61" s="32">
        <v>2.1888888888888891</v>
      </c>
      <c r="W61" s="32">
        <v>156.93611111111113</v>
      </c>
      <c r="X61" s="32">
        <v>1.6277777777777778</v>
      </c>
      <c r="Y61" s="32">
        <v>0</v>
      </c>
      <c r="Z61" s="32">
        <v>0</v>
      </c>
      <c r="AA61" s="32">
        <v>71.944444444444443</v>
      </c>
      <c r="AB61" s="32">
        <v>0</v>
      </c>
      <c r="AC61" s="32">
        <v>83.363888888888894</v>
      </c>
      <c r="AD61" s="32">
        <v>0</v>
      </c>
      <c r="AE61" s="32">
        <v>0</v>
      </c>
      <c r="AF61" t="s">
        <v>73</v>
      </c>
      <c r="AG61">
        <v>4</v>
      </c>
      <c r="AH61"/>
    </row>
    <row r="62" spans="1:34" x14ac:dyDescent="0.25">
      <c r="A62" t="s">
        <v>1149</v>
      </c>
      <c r="B62" t="s">
        <v>542</v>
      </c>
      <c r="C62" t="s">
        <v>949</v>
      </c>
      <c r="D62" t="s">
        <v>1046</v>
      </c>
      <c r="E62" s="32">
        <v>60.077777777777776</v>
      </c>
      <c r="F62" s="32">
        <v>2.8598021083780285</v>
      </c>
      <c r="G62" s="32">
        <v>2.716145737007583</v>
      </c>
      <c r="H62" s="32">
        <v>0.31856852228592569</v>
      </c>
      <c r="I62" s="32">
        <v>0.23423340114666175</v>
      </c>
      <c r="J62" s="32">
        <v>171.81055555555554</v>
      </c>
      <c r="K62" s="32">
        <v>163.18</v>
      </c>
      <c r="L62" s="32">
        <v>19.138888888888889</v>
      </c>
      <c r="M62" s="32">
        <v>14.072222222222223</v>
      </c>
      <c r="N62" s="32">
        <v>0</v>
      </c>
      <c r="O62" s="32">
        <v>5.0666666666666664</v>
      </c>
      <c r="P62" s="32">
        <v>46.883333333333333</v>
      </c>
      <c r="Q62" s="32">
        <v>43.319444444444443</v>
      </c>
      <c r="R62" s="32">
        <v>3.5638888888888891</v>
      </c>
      <c r="S62" s="32">
        <v>105.78833333333334</v>
      </c>
      <c r="T62" s="32">
        <v>105.78833333333334</v>
      </c>
      <c r="U62" s="32">
        <v>0</v>
      </c>
      <c r="V62" s="32">
        <v>0</v>
      </c>
      <c r="W62" s="32">
        <v>0</v>
      </c>
      <c r="X62" s="32">
        <v>0</v>
      </c>
      <c r="Y62" s="32">
        <v>0</v>
      </c>
      <c r="Z62" s="32">
        <v>0</v>
      </c>
      <c r="AA62" s="32">
        <v>0</v>
      </c>
      <c r="AB62" s="32">
        <v>0</v>
      </c>
      <c r="AC62" s="32">
        <v>0</v>
      </c>
      <c r="AD62" s="32">
        <v>0</v>
      </c>
      <c r="AE62" s="32">
        <v>0</v>
      </c>
      <c r="AF62" t="s">
        <v>129</v>
      </c>
      <c r="AG62">
        <v>4</v>
      </c>
      <c r="AH62"/>
    </row>
    <row r="63" spans="1:34" x14ac:dyDescent="0.25">
      <c r="A63" t="s">
        <v>1149</v>
      </c>
      <c r="B63" t="s">
        <v>640</v>
      </c>
      <c r="C63" t="s">
        <v>956</v>
      </c>
      <c r="D63" t="s">
        <v>1049</v>
      </c>
      <c r="E63" s="32">
        <v>39.799999999999997</v>
      </c>
      <c r="F63" s="32">
        <v>4.9975488553880503</v>
      </c>
      <c r="G63" s="32">
        <v>4.9975488553880503</v>
      </c>
      <c r="H63" s="32">
        <v>0.46503350083752099</v>
      </c>
      <c r="I63" s="32">
        <v>0.46503350083752099</v>
      </c>
      <c r="J63" s="32">
        <v>198.90244444444437</v>
      </c>
      <c r="K63" s="32">
        <v>198.90244444444437</v>
      </c>
      <c r="L63" s="32">
        <v>18.508333333333333</v>
      </c>
      <c r="M63" s="32">
        <v>18.508333333333333</v>
      </c>
      <c r="N63" s="32">
        <v>0</v>
      </c>
      <c r="O63" s="32">
        <v>0</v>
      </c>
      <c r="P63" s="32">
        <v>45.38122222222222</v>
      </c>
      <c r="Q63" s="32">
        <v>45.38122222222222</v>
      </c>
      <c r="R63" s="32">
        <v>0</v>
      </c>
      <c r="S63" s="32">
        <v>135.01288888888882</v>
      </c>
      <c r="T63" s="32">
        <v>108.5156666666666</v>
      </c>
      <c r="U63" s="32">
        <v>0.33966666666666667</v>
      </c>
      <c r="V63" s="32">
        <v>26.157555555555554</v>
      </c>
      <c r="W63" s="32">
        <v>0</v>
      </c>
      <c r="X63" s="32">
        <v>0</v>
      </c>
      <c r="Y63" s="32">
        <v>0</v>
      </c>
      <c r="Z63" s="32">
        <v>0</v>
      </c>
      <c r="AA63" s="32">
        <v>0</v>
      </c>
      <c r="AB63" s="32">
        <v>0</v>
      </c>
      <c r="AC63" s="32">
        <v>0</v>
      </c>
      <c r="AD63" s="32">
        <v>0</v>
      </c>
      <c r="AE63" s="32">
        <v>0</v>
      </c>
      <c r="AF63" t="s">
        <v>227</v>
      </c>
      <c r="AG63">
        <v>4</v>
      </c>
      <c r="AH63"/>
    </row>
    <row r="64" spans="1:34" x14ac:dyDescent="0.25">
      <c r="A64" t="s">
        <v>1149</v>
      </c>
      <c r="B64" t="s">
        <v>823</v>
      </c>
      <c r="C64" t="s">
        <v>905</v>
      </c>
      <c r="D64" t="s">
        <v>1058</v>
      </c>
      <c r="E64" s="32">
        <v>120.84444444444445</v>
      </c>
      <c r="F64" s="32">
        <v>7.0406776388378098</v>
      </c>
      <c r="G64" s="32">
        <v>6.6664619345347571</v>
      </c>
      <c r="H64" s="32">
        <v>1.9624623023170278</v>
      </c>
      <c r="I64" s="32">
        <v>1.5882465980139753</v>
      </c>
      <c r="J64" s="32">
        <v>850.82677777777803</v>
      </c>
      <c r="K64" s="32">
        <v>805.60488888888915</v>
      </c>
      <c r="L64" s="32">
        <v>237.15266666666662</v>
      </c>
      <c r="M64" s="32">
        <v>191.93077777777773</v>
      </c>
      <c r="N64" s="32">
        <v>39.74688888888889</v>
      </c>
      <c r="O64" s="32">
        <v>5.4749999999999996</v>
      </c>
      <c r="P64" s="32">
        <v>33.763888888888886</v>
      </c>
      <c r="Q64" s="32">
        <v>33.763888888888886</v>
      </c>
      <c r="R64" s="32">
        <v>0</v>
      </c>
      <c r="S64" s="32">
        <v>579.9102222222225</v>
      </c>
      <c r="T64" s="32">
        <v>579.9102222222225</v>
      </c>
      <c r="U64" s="32">
        <v>0</v>
      </c>
      <c r="V64" s="32">
        <v>0</v>
      </c>
      <c r="W64" s="32">
        <v>107.0832222222222</v>
      </c>
      <c r="X64" s="32">
        <v>72.084111111111113</v>
      </c>
      <c r="Y64" s="32">
        <v>0</v>
      </c>
      <c r="Z64" s="32">
        <v>0</v>
      </c>
      <c r="AA64" s="32">
        <v>7.0110000000000001</v>
      </c>
      <c r="AB64" s="32">
        <v>0</v>
      </c>
      <c r="AC64" s="32">
        <v>27.988111111111099</v>
      </c>
      <c r="AD64" s="32">
        <v>0</v>
      </c>
      <c r="AE64" s="32">
        <v>0</v>
      </c>
      <c r="AF64" t="s">
        <v>410</v>
      </c>
      <c r="AG64">
        <v>4</v>
      </c>
      <c r="AH64"/>
    </row>
    <row r="65" spans="1:34" x14ac:dyDescent="0.25">
      <c r="A65" t="s">
        <v>1149</v>
      </c>
      <c r="B65" t="s">
        <v>584</v>
      </c>
      <c r="C65" t="s">
        <v>871</v>
      </c>
      <c r="D65" t="s">
        <v>1091</v>
      </c>
      <c r="E65" s="32">
        <v>56.444444444444443</v>
      </c>
      <c r="F65" s="32">
        <v>3.2211062992125976</v>
      </c>
      <c r="G65" s="32">
        <v>3.0211751968503928</v>
      </c>
      <c r="H65" s="32">
        <v>0.65972637795275602</v>
      </c>
      <c r="I65" s="32">
        <v>0.45979527559055128</v>
      </c>
      <c r="J65" s="32">
        <v>181.8135555555555</v>
      </c>
      <c r="K65" s="32">
        <v>170.5285555555555</v>
      </c>
      <c r="L65" s="32">
        <v>37.237888888888897</v>
      </c>
      <c r="M65" s="32">
        <v>25.952888888888893</v>
      </c>
      <c r="N65" s="32">
        <v>5.6850000000000005</v>
      </c>
      <c r="O65" s="32">
        <v>5.6</v>
      </c>
      <c r="P65" s="32">
        <v>45.028888888888893</v>
      </c>
      <c r="Q65" s="32">
        <v>45.028888888888893</v>
      </c>
      <c r="R65" s="32">
        <v>0</v>
      </c>
      <c r="S65" s="32">
        <v>99.546777777777706</v>
      </c>
      <c r="T65" s="32">
        <v>99.546777777777706</v>
      </c>
      <c r="U65" s="32">
        <v>0</v>
      </c>
      <c r="V65" s="32">
        <v>0</v>
      </c>
      <c r="W65" s="32">
        <v>0</v>
      </c>
      <c r="X65" s="32">
        <v>0</v>
      </c>
      <c r="Y65" s="32">
        <v>0</v>
      </c>
      <c r="Z65" s="32">
        <v>0</v>
      </c>
      <c r="AA65" s="32">
        <v>0</v>
      </c>
      <c r="AB65" s="32">
        <v>0</v>
      </c>
      <c r="AC65" s="32">
        <v>0</v>
      </c>
      <c r="AD65" s="32">
        <v>0</v>
      </c>
      <c r="AE65" s="32">
        <v>0</v>
      </c>
      <c r="AF65" t="s">
        <v>171</v>
      </c>
      <c r="AG65">
        <v>4</v>
      </c>
      <c r="AH65"/>
    </row>
    <row r="66" spans="1:34" x14ac:dyDescent="0.25">
      <c r="A66" t="s">
        <v>1149</v>
      </c>
      <c r="B66" t="s">
        <v>551</v>
      </c>
      <c r="C66" t="s">
        <v>917</v>
      </c>
      <c r="D66" t="s">
        <v>1047</v>
      </c>
      <c r="E66" s="32">
        <v>60.422222222222224</v>
      </c>
      <c r="F66" s="32">
        <v>3.6358201544685547</v>
      </c>
      <c r="G66" s="32">
        <v>3.2448216255976461</v>
      </c>
      <c r="H66" s="32">
        <v>0.53840750275836713</v>
      </c>
      <c r="I66" s="32">
        <v>0.15297168076498716</v>
      </c>
      <c r="J66" s="32">
        <v>219.68433333333334</v>
      </c>
      <c r="K66" s="32">
        <v>196.05933333333334</v>
      </c>
      <c r="L66" s="32">
        <v>32.531777777777783</v>
      </c>
      <c r="M66" s="32">
        <v>9.2428888888888903</v>
      </c>
      <c r="N66" s="32">
        <v>17.955555555555556</v>
      </c>
      <c r="O66" s="32">
        <v>5.333333333333333</v>
      </c>
      <c r="P66" s="32">
        <v>45.922333333333313</v>
      </c>
      <c r="Q66" s="32">
        <v>45.586222222222204</v>
      </c>
      <c r="R66" s="32">
        <v>0.33611111111111114</v>
      </c>
      <c r="S66" s="32">
        <v>141.23022222222224</v>
      </c>
      <c r="T66" s="32">
        <v>137.20244444444447</v>
      </c>
      <c r="U66" s="32">
        <v>0</v>
      </c>
      <c r="V66" s="32">
        <v>4.0277777777777777</v>
      </c>
      <c r="W66" s="32">
        <v>85.173222222222236</v>
      </c>
      <c r="X66" s="32">
        <v>0.69011111111111112</v>
      </c>
      <c r="Y66" s="32">
        <v>0</v>
      </c>
      <c r="Z66" s="32">
        <v>0.8</v>
      </c>
      <c r="AA66" s="32">
        <v>15.577888888888891</v>
      </c>
      <c r="AB66" s="32">
        <v>0</v>
      </c>
      <c r="AC66" s="32">
        <v>68.105222222222238</v>
      </c>
      <c r="AD66" s="32">
        <v>0</v>
      </c>
      <c r="AE66" s="32">
        <v>0</v>
      </c>
      <c r="AF66" t="s">
        <v>138</v>
      </c>
      <c r="AG66">
        <v>4</v>
      </c>
      <c r="AH66"/>
    </row>
    <row r="67" spans="1:34" x14ac:dyDescent="0.25">
      <c r="A67" t="s">
        <v>1149</v>
      </c>
      <c r="B67" t="s">
        <v>419</v>
      </c>
      <c r="C67" t="s">
        <v>830</v>
      </c>
      <c r="D67" t="s">
        <v>1055</v>
      </c>
      <c r="E67" s="32">
        <v>117.28888888888889</v>
      </c>
      <c r="F67" s="32">
        <v>2.1655693444486546</v>
      </c>
      <c r="G67" s="32">
        <v>2.0322802197802194</v>
      </c>
      <c r="H67" s="32">
        <v>0.25494979158772257</v>
      </c>
      <c r="I67" s="32">
        <v>0.18896835922697991</v>
      </c>
      <c r="J67" s="32">
        <v>253.99722222222221</v>
      </c>
      <c r="K67" s="32">
        <v>238.36388888888888</v>
      </c>
      <c r="L67" s="32">
        <v>29.902777777777775</v>
      </c>
      <c r="M67" s="32">
        <v>22.163888888888888</v>
      </c>
      <c r="N67" s="32">
        <v>2.4944444444444445</v>
      </c>
      <c r="O67" s="32">
        <v>5.2444444444444445</v>
      </c>
      <c r="P67" s="32">
        <v>50.194444444444443</v>
      </c>
      <c r="Q67" s="32">
        <v>42.3</v>
      </c>
      <c r="R67" s="32">
        <v>7.8944444444444448</v>
      </c>
      <c r="S67" s="32">
        <v>173.9</v>
      </c>
      <c r="T67" s="32">
        <v>92.261111111111106</v>
      </c>
      <c r="U67" s="32">
        <v>19.113888888888887</v>
      </c>
      <c r="V67" s="32">
        <v>62.524999999999999</v>
      </c>
      <c r="W67" s="32">
        <v>0.21666666666666667</v>
      </c>
      <c r="X67" s="32">
        <v>0</v>
      </c>
      <c r="Y67" s="32">
        <v>0</v>
      </c>
      <c r="Z67" s="32">
        <v>0</v>
      </c>
      <c r="AA67" s="32">
        <v>0</v>
      </c>
      <c r="AB67" s="32">
        <v>0</v>
      </c>
      <c r="AC67" s="32">
        <v>0.21666666666666667</v>
      </c>
      <c r="AD67" s="32">
        <v>0</v>
      </c>
      <c r="AE67" s="32">
        <v>0</v>
      </c>
      <c r="AF67" t="s">
        <v>5</v>
      </c>
      <c r="AG67">
        <v>4</v>
      </c>
      <c r="AH67"/>
    </row>
    <row r="68" spans="1:34" x14ac:dyDescent="0.25">
      <c r="A68" t="s">
        <v>1149</v>
      </c>
      <c r="B68" t="s">
        <v>816</v>
      </c>
      <c r="C68" t="s">
        <v>847</v>
      </c>
      <c r="D68" t="s">
        <v>1053</v>
      </c>
      <c r="E68" s="32">
        <v>27.833333333333332</v>
      </c>
      <c r="F68" s="32">
        <v>5.0905788423153702</v>
      </c>
      <c r="G68" s="32">
        <v>4.588582834331338</v>
      </c>
      <c r="H68" s="32">
        <v>1.590858283433134</v>
      </c>
      <c r="I68" s="32">
        <v>1.088862275449102</v>
      </c>
      <c r="J68" s="32">
        <v>141.6877777777778</v>
      </c>
      <c r="K68" s="32">
        <v>127.71555555555557</v>
      </c>
      <c r="L68" s="32">
        <v>44.278888888888893</v>
      </c>
      <c r="M68" s="32">
        <v>30.306666666666672</v>
      </c>
      <c r="N68" s="32">
        <v>9.5755555555555549</v>
      </c>
      <c r="O68" s="32">
        <v>4.3966666666666656</v>
      </c>
      <c r="P68" s="32">
        <v>18.581111111111117</v>
      </c>
      <c r="Q68" s="32">
        <v>18.581111111111117</v>
      </c>
      <c r="R68" s="32">
        <v>0</v>
      </c>
      <c r="S68" s="32">
        <v>78.827777777777783</v>
      </c>
      <c r="T68" s="32">
        <v>78.653333333333336</v>
      </c>
      <c r="U68" s="32">
        <v>0</v>
      </c>
      <c r="V68" s="32">
        <v>0.17444444444444443</v>
      </c>
      <c r="W68" s="32">
        <v>0</v>
      </c>
      <c r="X68" s="32">
        <v>0</v>
      </c>
      <c r="Y68" s="32">
        <v>0</v>
      </c>
      <c r="Z68" s="32">
        <v>0</v>
      </c>
      <c r="AA68" s="32">
        <v>0</v>
      </c>
      <c r="AB68" s="32">
        <v>0</v>
      </c>
      <c r="AC68" s="32">
        <v>0</v>
      </c>
      <c r="AD68" s="32">
        <v>0</v>
      </c>
      <c r="AE68" s="32">
        <v>0</v>
      </c>
      <c r="AF68" t="s">
        <v>403</v>
      </c>
      <c r="AG68">
        <v>4</v>
      </c>
      <c r="AH68"/>
    </row>
    <row r="69" spans="1:34" x14ac:dyDescent="0.25">
      <c r="A69" t="s">
        <v>1149</v>
      </c>
      <c r="B69" t="s">
        <v>694</v>
      </c>
      <c r="C69" t="s">
        <v>825</v>
      </c>
      <c r="D69" t="s">
        <v>1104</v>
      </c>
      <c r="E69" s="32">
        <v>50.255555555555553</v>
      </c>
      <c r="F69" s="32">
        <v>1.7412690692018573</v>
      </c>
      <c r="G69" s="32">
        <v>1.5312845456555386</v>
      </c>
      <c r="H69" s="32">
        <v>0.69445279681627237</v>
      </c>
      <c r="I69" s="32">
        <v>0.48446827326995356</v>
      </c>
      <c r="J69" s="32">
        <v>87.50844444444445</v>
      </c>
      <c r="K69" s="32">
        <v>76.955555555555563</v>
      </c>
      <c r="L69" s="32">
        <v>34.900111111111109</v>
      </c>
      <c r="M69" s="32">
        <v>24.347222222222221</v>
      </c>
      <c r="N69" s="32">
        <v>4.8639999999999999</v>
      </c>
      <c r="O69" s="32">
        <v>5.6888888888888891</v>
      </c>
      <c r="P69" s="32">
        <v>22.816666666666666</v>
      </c>
      <c r="Q69" s="32">
        <v>22.816666666666666</v>
      </c>
      <c r="R69" s="32">
        <v>0</v>
      </c>
      <c r="S69" s="32">
        <v>29.791666666666668</v>
      </c>
      <c r="T69" s="32">
        <v>26.952777777777779</v>
      </c>
      <c r="U69" s="32">
        <v>0</v>
      </c>
      <c r="V69" s="32">
        <v>2.838888888888889</v>
      </c>
      <c r="W69" s="32">
        <v>9.0333333333333332</v>
      </c>
      <c r="X69" s="32">
        <v>0</v>
      </c>
      <c r="Y69" s="32">
        <v>0</v>
      </c>
      <c r="Z69" s="32">
        <v>0</v>
      </c>
      <c r="AA69" s="32">
        <v>1.6194444444444445</v>
      </c>
      <c r="AB69" s="32">
        <v>0</v>
      </c>
      <c r="AC69" s="32">
        <v>7.4138888888888888</v>
      </c>
      <c r="AD69" s="32">
        <v>0</v>
      </c>
      <c r="AE69" s="32">
        <v>0</v>
      </c>
      <c r="AF69" t="s">
        <v>281</v>
      </c>
      <c r="AG69">
        <v>4</v>
      </c>
      <c r="AH69"/>
    </row>
    <row r="70" spans="1:34" x14ac:dyDescent="0.25">
      <c r="A70" t="s">
        <v>1149</v>
      </c>
      <c r="B70" t="s">
        <v>557</v>
      </c>
      <c r="C70" t="s">
        <v>907</v>
      </c>
      <c r="D70" t="s">
        <v>1066</v>
      </c>
      <c r="E70" s="32">
        <v>112.71111111111111</v>
      </c>
      <c r="F70" s="32">
        <v>3.4677888406940065</v>
      </c>
      <c r="G70" s="32">
        <v>3.1954357255520511</v>
      </c>
      <c r="H70" s="32">
        <v>0.42897279179810727</v>
      </c>
      <c r="I70" s="32">
        <v>0.20162164826498424</v>
      </c>
      <c r="J70" s="32">
        <v>390.85833333333335</v>
      </c>
      <c r="K70" s="32">
        <v>360.16111111111115</v>
      </c>
      <c r="L70" s="32">
        <v>48.35</v>
      </c>
      <c r="M70" s="32">
        <v>22.725000000000001</v>
      </c>
      <c r="N70" s="32">
        <v>20.291666666666668</v>
      </c>
      <c r="O70" s="32">
        <v>5.333333333333333</v>
      </c>
      <c r="P70" s="32">
        <v>89.88055555555556</v>
      </c>
      <c r="Q70" s="32">
        <v>84.808333333333337</v>
      </c>
      <c r="R70" s="32">
        <v>5.072222222222222</v>
      </c>
      <c r="S70" s="32">
        <v>252.62777777777777</v>
      </c>
      <c r="T70" s="32">
        <v>200.73888888888888</v>
      </c>
      <c r="U70" s="32">
        <v>0</v>
      </c>
      <c r="V70" s="32">
        <v>51.888888888888886</v>
      </c>
      <c r="W70" s="32">
        <v>0</v>
      </c>
      <c r="X70" s="32">
        <v>0</v>
      </c>
      <c r="Y70" s="32">
        <v>0</v>
      </c>
      <c r="Z70" s="32">
        <v>0</v>
      </c>
      <c r="AA70" s="32">
        <v>0</v>
      </c>
      <c r="AB70" s="32">
        <v>0</v>
      </c>
      <c r="AC70" s="32">
        <v>0</v>
      </c>
      <c r="AD70" s="32">
        <v>0</v>
      </c>
      <c r="AE70" s="32">
        <v>0</v>
      </c>
      <c r="AF70" t="s">
        <v>144</v>
      </c>
      <c r="AG70">
        <v>4</v>
      </c>
      <c r="AH70"/>
    </row>
    <row r="71" spans="1:34" x14ac:dyDescent="0.25">
      <c r="A71" t="s">
        <v>1149</v>
      </c>
      <c r="B71" t="s">
        <v>446</v>
      </c>
      <c r="C71" t="s">
        <v>907</v>
      </c>
      <c r="D71" t="s">
        <v>1066</v>
      </c>
      <c r="E71" s="32">
        <v>85.055555555555557</v>
      </c>
      <c r="F71" s="32">
        <v>3.5917139124755066</v>
      </c>
      <c r="G71" s="32">
        <v>3.2855741345525802</v>
      </c>
      <c r="H71" s="32">
        <v>0.62775963422599612</v>
      </c>
      <c r="I71" s="32">
        <v>0.43507511430437618</v>
      </c>
      <c r="J71" s="32">
        <v>305.49522222222225</v>
      </c>
      <c r="K71" s="32">
        <v>279.45633333333336</v>
      </c>
      <c r="L71" s="32">
        <v>53.394444444444446</v>
      </c>
      <c r="M71" s="32">
        <v>37.005555555555553</v>
      </c>
      <c r="N71" s="32">
        <v>12.566666666666666</v>
      </c>
      <c r="O71" s="32">
        <v>3.8222222222222224</v>
      </c>
      <c r="P71" s="32">
        <v>67.288222222222231</v>
      </c>
      <c r="Q71" s="32">
        <v>57.638222222222225</v>
      </c>
      <c r="R71" s="32">
        <v>9.65</v>
      </c>
      <c r="S71" s="32">
        <v>184.81255555555558</v>
      </c>
      <c r="T71" s="32">
        <v>179.12088888888891</v>
      </c>
      <c r="U71" s="32">
        <v>1.4888888888888889</v>
      </c>
      <c r="V71" s="32">
        <v>4.2027777777777775</v>
      </c>
      <c r="W71" s="32">
        <v>76.438777777777759</v>
      </c>
      <c r="X71" s="32">
        <v>2.2333333333333334</v>
      </c>
      <c r="Y71" s="32">
        <v>0</v>
      </c>
      <c r="Z71" s="32">
        <v>0</v>
      </c>
      <c r="AA71" s="32">
        <v>15.810444444444448</v>
      </c>
      <c r="AB71" s="32">
        <v>0</v>
      </c>
      <c r="AC71" s="32">
        <v>58.394999999999982</v>
      </c>
      <c r="AD71" s="32">
        <v>0</v>
      </c>
      <c r="AE71" s="32">
        <v>0</v>
      </c>
      <c r="AF71" t="s">
        <v>32</v>
      </c>
      <c r="AG71">
        <v>4</v>
      </c>
      <c r="AH71"/>
    </row>
    <row r="72" spans="1:34" x14ac:dyDescent="0.25">
      <c r="A72" t="s">
        <v>1149</v>
      </c>
      <c r="B72" t="s">
        <v>565</v>
      </c>
      <c r="C72" t="s">
        <v>893</v>
      </c>
      <c r="D72" t="s">
        <v>1051</v>
      </c>
      <c r="E72" s="32">
        <v>91.011111111111106</v>
      </c>
      <c r="F72" s="32">
        <v>3.6111805640336954</v>
      </c>
      <c r="G72" s="32">
        <v>3.1705750213649124</v>
      </c>
      <c r="H72" s="32">
        <v>0.38511537052862899</v>
      </c>
      <c r="I72" s="32">
        <v>8.8845073861555365E-2</v>
      </c>
      <c r="J72" s="32">
        <v>328.65755555555552</v>
      </c>
      <c r="K72" s="32">
        <v>288.5575555555555</v>
      </c>
      <c r="L72" s="32">
        <v>35.049777777777777</v>
      </c>
      <c r="M72" s="32">
        <v>8.0858888888888885</v>
      </c>
      <c r="N72" s="32">
        <v>21.452777777777779</v>
      </c>
      <c r="O72" s="32">
        <v>5.5111111111111111</v>
      </c>
      <c r="P72" s="32">
        <v>99.38544444444446</v>
      </c>
      <c r="Q72" s="32">
        <v>86.249333333333354</v>
      </c>
      <c r="R72" s="32">
        <v>13.136111111111111</v>
      </c>
      <c r="S72" s="32">
        <v>194.2223333333333</v>
      </c>
      <c r="T72" s="32">
        <v>186.85011111111106</v>
      </c>
      <c r="U72" s="32">
        <v>0</v>
      </c>
      <c r="V72" s="32">
        <v>7.3722222222222218</v>
      </c>
      <c r="W72" s="32">
        <v>90.00755555555557</v>
      </c>
      <c r="X72" s="32">
        <v>0.18588888888888888</v>
      </c>
      <c r="Y72" s="32">
        <v>0</v>
      </c>
      <c r="Z72" s="32">
        <v>0</v>
      </c>
      <c r="AA72" s="32">
        <v>28.382666666666669</v>
      </c>
      <c r="AB72" s="32">
        <v>0</v>
      </c>
      <c r="AC72" s="32">
        <v>61.439000000000014</v>
      </c>
      <c r="AD72" s="32">
        <v>0</v>
      </c>
      <c r="AE72" s="32">
        <v>0</v>
      </c>
      <c r="AF72" t="s">
        <v>152</v>
      </c>
      <c r="AG72">
        <v>4</v>
      </c>
      <c r="AH72"/>
    </row>
    <row r="73" spans="1:34" x14ac:dyDescent="0.25">
      <c r="A73" t="s">
        <v>1149</v>
      </c>
      <c r="B73" t="s">
        <v>506</v>
      </c>
      <c r="C73" t="s">
        <v>932</v>
      </c>
      <c r="D73" t="s">
        <v>1079</v>
      </c>
      <c r="E73" s="32">
        <v>110.52222222222223</v>
      </c>
      <c r="F73" s="32">
        <v>3.201720116618076</v>
      </c>
      <c r="G73" s="32">
        <v>2.839626017894842</v>
      </c>
      <c r="H73" s="32">
        <v>0.48652860158841865</v>
      </c>
      <c r="I73" s="32">
        <v>0.18596059113300492</v>
      </c>
      <c r="J73" s="32">
        <v>353.86122222222224</v>
      </c>
      <c r="K73" s="32">
        <v>313.84177777777774</v>
      </c>
      <c r="L73" s="32">
        <v>53.772222222222226</v>
      </c>
      <c r="M73" s="32">
        <v>20.552777777777777</v>
      </c>
      <c r="N73" s="32">
        <v>28.330555555555556</v>
      </c>
      <c r="O73" s="32">
        <v>4.8888888888888893</v>
      </c>
      <c r="P73" s="32">
        <v>98.575000000000003</v>
      </c>
      <c r="Q73" s="32">
        <v>91.775000000000006</v>
      </c>
      <c r="R73" s="32">
        <v>6.8</v>
      </c>
      <c r="S73" s="32">
        <v>201.51399999999995</v>
      </c>
      <c r="T73" s="32">
        <v>181.15288888888884</v>
      </c>
      <c r="U73" s="32">
        <v>1.9555555555555555</v>
      </c>
      <c r="V73" s="32">
        <v>18.405555555555555</v>
      </c>
      <c r="W73" s="32">
        <v>26.116777777777774</v>
      </c>
      <c r="X73" s="32">
        <v>0</v>
      </c>
      <c r="Y73" s="32">
        <v>0</v>
      </c>
      <c r="Z73" s="32">
        <v>0</v>
      </c>
      <c r="AA73" s="32">
        <v>0</v>
      </c>
      <c r="AB73" s="32">
        <v>0</v>
      </c>
      <c r="AC73" s="32">
        <v>26.116777777777774</v>
      </c>
      <c r="AD73" s="32">
        <v>0</v>
      </c>
      <c r="AE73" s="32">
        <v>0</v>
      </c>
      <c r="AF73" t="s">
        <v>92</v>
      </c>
      <c r="AG73">
        <v>4</v>
      </c>
      <c r="AH73"/>
    </row>
    <row r="74" spans="1:34" x14ac:dyDescent="0.25">
      <c r="A74" t="s">
        <v>1149</v>
      </c>
      <c r="B74" t="s">
        <v>617</v>
      </c>
      <c r="C74" t="s">
        <v>917</v>
      </c>
      <c r="D74" t="s">
        <v>1047</v>
      </c>
      <c r="E74" s="32">
        <v>65.144444444444446</v>
      </c>
      <c r="F74" s="32">
        <v>3.2966297117516636</v>
      </c>
      <c r="G74" s="32">
        <v>2.9841616919665706</v>
      </c>
      <c r="H74" s="32">
        <v>0.97276991301381566</v>
      </c>
      <c r="I74" s="32">
        <v>0.726138495650691</v>
      </c>
      <c r="J74" s="32">
        <v>214.75711111111116</v>
      </c>
      <c r="K74" s="32">
        <v>194.4015555555556</v>
      </c>
      <c r="L74" s="32">
        <v>63.370555555555569</v>
      </c>
      <c r="M74" s="32">
        <v>47.303888888888906</v>
      </c>
      <c r="N74" s="32">
        <v>7.6388888888888893</v>
      </c>
      <c r="O74" s="32">
        <v>8.4277777777777771</v>
      </c>
      <c r="P74" s="32">
        <v>40.351888888888894</v>
      </c>
      <c r="Q74" s="32">
        <v>36.063000000000002</v>
      </c>
      <c r="R74" s="32">
        <v>4.2888888888888888</v>
      </c>
      <c r="S74" s="32">
        <v>111.03466666666669</v>
      </c>
      <c r="T74" s="32">
        <v>111.03466666666669</v>
      </c>
      <c r="U74" s="32">
        <v>0</v>
      </c>
      <c r="V74" s="32">
        <v>0</v>
      </c>
      <c r="W74" s="32">
        <v>119.74599999999998</v>
      </c>
      <c r="X74" s="32">
        <v>20.367777777777782</v>
      </c>
      <c r="Y74" s="32">
        <v>0</v>
      </c>
      <c r="Z74" s="32">
        <v>8.4277777777777771</v>
      </c>
      <c r="AA74" s="32">
        <v>20.982444444444436</v>
      </c>
      <c r="AB74" s="32">
        <v>0</v>
      </c>
      <c r="AC74" s="32">
        <v>69.967999999999989</v>
      </c>
      <c r="AD74" s="32">
        <v>0</v>
      </c>
      <c r="AE74" s="32">
        <v>0</v>
      </c>
      <c r="AF74" t="s">
        <v>204</v>
      </c>
      <c r="AG74">
        <v>4</v>
      </c>
      <c r="AH74"/>
    </row>
    <row r="75" spans="1:34" x14ac:dyDescent="0.25">
      <c r="A75" t="s">
        <v>1149</v>
      </c>
      <c r="B75" t="s">
        <v>579</v>
      </c>
      <c r="C75" t="s">
        <v>957</v>
      </c>
      <c r="D75" t="s">
        <v>1100</v>
      </c>
      <c r="E75" s="32">
        <v>55.9</v>
      </c>
      <c r="F75" s="32">
        <v>3.7010097396143911</v>
      </c>
      <c r="G75" s="32">
        <v>3.2473921685549598</v>
      </c>
      <c r="H75" s="32">
        <v>0.43034386801828667</v>
      </c>
      <c r="I75" s="32">
        <v>0.12595110316040548</v>
      </c>
      <c r="J75" s="32">
        <v>206.88644444444446</v>
      </c>
      <c r="K75" s="32">
        <v>181.52922222222224</v>
      </c>
      <c r="L75" s="32">
        <v>24.056222222222225</v>
      </c>
      <c r="M75" s="32">
        <v>7.0406666666666666</v>
      </c>
      <c r="N75" s="32">
        <v>11.593333333333334</v>
      </c>
      <c r="O75" s="32">
        <v>5.4222222222222225</v>
      </c>
      <c r="P75" s="32">
        <v>50.849555555555561</v>
      </c>
      <c r="Q75" s="32">
        <v>42.507888888888893</v>
      </c>
      <c r="R75" s="32">
        <v>8.3416666666666668</v>
      </c>
      <c r="S75" s="32">
        <v>131.98066666666668</v>
      </c>
      <c r="T75" s="32">
        <v>117.08622222222225</v>
      </c>
      <c r="U75" s="32">
        <v>0</v>
      </c>
      <c r="V75" s="32">
        <v>14.894444444444444</v>
      </c>
      <c r="W75" s="32">
        <v>51.875333333333316</v>
      </c>
      <c r="X75" s="32">
        <v>1.7962222222222222</v>
      </c>
      <c r="Y75" s="32">
        <v>0.52111111111111119</v>
      </c>
      <c r="Z75" s="32">
        <v>0</v>
      </c>
      <c r="AA75" s="32">
        <v>15.871777777777773</v>
      </c>
      <c r="AB75" s="32">
        <v>0</v>
      </c>
      <c r="AC75" s="32">
        <v>33.686222222222213</v>
      </c>
      <c r="AD75" s="32">
        <v>0</v>
      </c>
      <c r="AE75" s="32">
        <v>0</v>
      </c>
      <c r="AF75" t="s">
        <v>166</v>
      </c>
      <c r="AG75">
        <v>4</v>
      </c>
      <c r="AH75"/>
    </row>
    <row r="76" spans="1:34" x14ac:dyDescent="0.25">
      <c r="A76" t="s">
        <v>1149</v>
      </c>
      <c r="B76" t="s">
        <v>582</v>
      </c>
      <c r="C76" t="s">
        <v>959</v>
      </c>
      <c r="D76" t="s">
        <v>1101</v>
      </c>
      <c r="E76" s="32">
        <v>109.22222222222223</v>
      </c>
      <c r="F76" s="32">
        <v>3.0885920651068148</v>
      </c>
      <c r="G76" s="32">
        <v>2.7169745676500496</v>
      </c>
      <c r="H76" s="32">
        <v>0.39997558494404878</v>
      </c>
      <c r="I76" s="32">
        <v>0.1761200406917599</v>
      </c>
      <c r="J76" s="32">
        <v>337.34288888888881</v>
      </c>
      <c r="K76" s="32">
        <v>296.75399999999991</v>
      </c>
      <c r="L76" s="32">
        <v>43.68622222222222</v>
      </c>
      <c r="M76" s="32">
        <v>19.236222222222221</v>
      </c>
      <c r="N76" s="32">
        <v>18.93888888888889</v>
      </c>
      <c r="O76" s="32">
        <v>5.5111111111111111</v>
      </c>
      <c r="P76" s="32">
        <v>76.621777777777794</v>
      </c>
      <c r="Q76" s="32">
        <v>60.482888888888908</v>
      </c>
      <c r="R76" s="32">
        <v>16.138888888888889</v>
      </c>
      <c r="S76" s="32">
        <v>217.03488888888876</v>
      </c>
      <c r="T76" s="32">
        <v>192.70988888888877</v>
      </c>
      <c r="U76" s="32">
        <v>0</v>
      </c>
      <c r="V76" s="32">
        <v>24.324999999999999</v>
      </c>
      <c r="W76" s="32">
        <v>36.559555555555562</v>
      </c>
      <c r="X76" s="32">
        <v>5.0501111111111125</v>
      </c>
      <c r="Y76" s="32">
        <v>0</v>
      </c>
      <c r="Z76" s="32">
        <v>0</v>
      </c>
      <c r="AA76" s="32">
        <v>19.241222222222227</v>
      </c>
      <c r="AB76" s="32">
        <v>0</v>
      </c>
      <c r="AC76" s="32">
        <v>12.268222222222221</v>
      </c>
      <c r="AD76" s="32">
        <v>0</v>
      </c>
      <c r="AE76" s="32">
        <v>0</v>
      </c>
      <c r="AF76" t="s">
        <v>169</v>
      </c>
      <c r="AG76">
        <v>4</v>
      </c>
      <c r="AH76"/>
    </row>
    <row r="77" spans="1:34" x14ac:dyDescent="0.25">
      <c r="A77" t="s">
        <v>1149</v>
      </c>
      <c r="B77" t="s">
        <v>625</v>
      </c>
      <c r="C77" t="s">
        <v>971</v>
      </c>
      <c r="D77" t="s">
        <v>1077</v>
      </c>
      <c r="E77" s="32">
        <v>69.344444444444449</v>
      </c>
      <c r="F77" s="32">
        <v>3.3847476365966984</v>
      </c>
      <c r="G77" s="32">
        <v>2.8838519468033961</v>
      </c>
      <c r="H77" s="32">
        <v>0.44312449927896175</v>
      </c>
      <c r="I77" s="32">
        <v>0.13753725364524916</v>
      </c>
      <c r="J77" s="32">
        <v>234.71344444444441</v>
      </c>
      <c r="K77" s="32">
        <v>199.97911111111108</v>
      </c>
      <c r="L77" s="32">
        <v>30.728222222222225</v>
      </c>
      <c r="M77" s="32">
        <v>9.5374444444444446</v>
      </c>
      <c r="N77" s="32">
        <v>18.346333333333334</v>
      </c>
      <c r="O77" s="32">
        <v>2.8444444444444446</v>
      </c>
      <c r="P77" s="32">
        <v>53.754444444444445</v>
      </c>
      <c r="Q77" s="32">
        <v>40.210888888888888</v>
      </c>
      <c r="R77" s="32">
        <v>13.543555555555553</v>
      </c>
      <c r="S77" s="32">
        <v>150.23077777777775</v>
      </c>
      <c r="T77" s="32">
        <v>133.36688888888887</v>
      </c>
      <c r="U77" s="32">
        <v>0.5</v>
      </c>
      <c r="V77" s="32">
        <v>16.363888888888887</v>
      </c>
      <c r="W77" s="32">
        <v>42.627333333333326</v>
      </c>
      <c r="X77" s="32">
        <v>0.59022222222222231</v>
      </c>
      <c r="Y77" s="32">
        <v>3.7352222222222222</v>
      </c>
      <c r="Z77" s="32">
        <v>1.1555555555555554</v>
      </c>
      <c r="AA77" s="32">
        <v>14.683111111111113</v>
      </c>
      <c r="AB77" s="32">
        <v>2.1352222222222226</v>
      </c>
      <c r="AC77" s="32">
        <v>20.327999999999996</v>
      </c>
      <c r="AD77" s="32">
        <v>0</v>
      </c>
      <c r="AE77" s="32">
        <v>0</v>
      </c>
      <c r="AF77" t="s">
        <v>212</v>
      </c>
      <c r="AG77">
        <v>4</v>
      </c>
      <c r="AH77"/>
    </row>
    <row r="78" spans="1:34" x14ac:dyDescent="0.25">
      <c r="A78" t="s">
        <v>1149</v>
      </c>
      <c r="B78" t="s">
        <v>549</v>
      </c>
      <c r="C78" t="s">
        <v>950</v>
      </c>
      <c r="D78" t="s">
        <v>1058</v>
      </c>
      <c r="E78" s="32">
        <v>100.48888888888889</v>
      </c>
      <c r="F78" s="32">
        <v>3.4850486510393628</v>
      </c>
      <c r="G78" s="32">
        <v>3.0163401149933655</v>
      </c>
      <c r="H78" s="32">
        <v>0.73286377708978323</v>
      </c>
      <c r="I78" s="32">
        <v>0.42710858027421489</v>
      </c>
      <c r="J78" s="32">
        <v>350.20866666666666</v>
      </c>
      <c r="K78" s="32">
        <v>303.10866666666664</v>
      </c>
      <c r="L78" s="32">
        <v>73.644666666666666</v>
      </c>
      <c r="M78" s="32">
        <v>42.919666666666664</v>
      </c>
      <c r="N78" s="32">
        <v>25.125</v>
      </c>
      <c r="O78" s="32">
        <v>5.6</v>
      </c>
      <c r="P78" s="32">
        <v>75.526444444444451</v>
      </c>
      <c r="Q78" s="32">
        <v>59.151444444444444</v>
      </c>
      <c r="R78" s="32">
        <v>16.375</v>
      </c>
      <c r="S78" s="32">
        <v>201.03755555555551</v>
      </c>
      <c r="T78" s="32">
        <v>199.85699999999997</v>
      </c>
      <c r="U78" s="32">
        <v>1.1805555555555556</v>
      </c>
      <c r="V78" s="32">
        <v>0</v>
      </c>
      <c r="W78" s="32">
        <v>82.994777777777784</v>
      </c>
      <c r="X78" s="32">
        <v>0.44744444444444442</v>
      </c>
      <c r="Y78" s="32">
        <v>0</v>
      </c>
      <c r="Z78" s="32">
        <v>0</v>
      </c>
      <c r="AA78" s="32">
        <v>19.412555555555546</v>
      </c>
      <c r="AB78" s="32">
        <v>0</v>
      </c>
      <c r="AC78" s="32">
        <v>63.134777777777792</v>
      </c>
      <c r="AD78" s="32">
        <v>0</v>
      </c>
      <c r="AE78" s="32">
        <v>0</v>
      </c>
      <c r="AF78" t="s">
        <v>136</v>
      </c>
      <c r="AG78">
        <v>4</v>
      </c>
      <c r="AH78"/>
    </row>
    <row r="79" spans="1:34" x14ac:dyDescent="0.25">
      <c r="A79" t="s">
        <v>1149</v>
      </c>
      <c r="B79" t="s">
        <v>587</v>
      </c>
      <c r="C79" t="s">
        <v>961</v>
      </c>
      <c r="D79" t="s">
        <v>1039</v>
      </c>
      <c r="E79" s="32">
        <v>67.322222222222223</v>
      </c>
      <c r="F79" s="32">
        <v>3.5416784948011224</v>
      </c>
      <c r="G79" s="32">
        <v>3.0453507179402544</v>
      </c>
      <c r="H79" s="32">
        <v>0.62741376464763154</v>
      </c>
      <c r="I79" s="32">
        <v>0.20415910216207295</v>
      </c>
      <c r="J79" s="32">
        <v>238.43366666666668</v>
      </c>
      <c r="K79" s="32">
        <v>205.01977777777779</v>
      </c>
      <c r="L79" s="32">
        <v>42.238888888888887</v>
      </c>
      <c r="M79" s="32">
        <v>13.744444444444444</v>
      </c>
      <c r="N79" s="32">
        <v>22.180555555555557</v>
      </c>
      <c r="O79" s="32">
        <v>6.3138888888888891</v>
      </c>
      <c r="P79" s="32">
        <v>52.808555555555557</v>
      </c>
      <c r="Q79" s="32">
        <v>47.889111111111113</v>
      </c>
      <c r="R79" s="32">
        <v>4.9194444444444443</v>
      </c>
      <c r="S79" s="32">
        <v>143.38622222222222</v>
      </c>
      <c r="T79" s="32">
        <v>122.04733333333334</v>
      </c>
      <c r="U79" s="32">
        <v>21.338888888888889</v>
      </c>
      <c r="V79" s="32">
        <v>0</v>
      </c>
      <c r="W79" s="32">
        <v>60.308666666666667</v>
      </c>
      <c r="X79" s="32">
        <v>1.8305555555555555</v>
      </c>
      <c r="Y79" s="32">
        <v>0</v>
      </c>
      <c r="Z79" s="32">
        <v>3.4694444444444446</v>
      </c>
      <c r="AA79" s="32">
        <v>14.569666666666667</v>
      </c>
      <c r="AB79" s="32">
        <v>0</v>
      </c>
      <c r="AC79" s="32">
        <v>40.439</v>
      </c>
      <c r="AD79" s="32">
        <v>0</v>
      </c>
      <c r="AE79" s="32">
        <v>0</v>
      </c>
      <c r="AF79" t="s">
        <v>174</v>
      </c>
      <c r="AG79">
        <v>4</v>
      </c>
      <c r="AH79"/>
    </row>
    <row r="80" spans="1:34" x14ac:dyDescent="0.25">
      <c r="A80" t="s">
        <v>1149</v>
      </c>
      <c r="B80" t="s">
        <v>637</v>
      </c>
      <c r="C80" t="s">
        <v>840</v>
      </c>
      <c r="D80" t="s">
        <v>1113</v>
      </c>
      <c r="E80" s="32">
        <v>49.4</v>
      </c>
      <c r="F80" s="32">
        <v>3.7179577147998204</v>
      </c>
      <c r="G80" s="32">
        <v>3.1496378767431406</v>
      </c>
      <c r="H80" s="32">
        <v>0.91242914979757073</v>
      </c>
      <c r="I80" s="32">
        <v>0.5576158344579395</v>
      </c>
      <c r="J80" s="32">
        <v>183.66711111111113</v>
      </c>
      <c r="K80" s="32">
        <v>155.59211111111114</v>
      </c>
      <c r="L80" s="32">
        <v>45.073999999999991</v>
      </c>
      <c r="M80" s="32">
        <v>27.546222222222209</v>
      </c>
      <c r="N80" s="32">
        <v>12.194444444444445</v>
      </c>
      <c r="O80" s="32">
        <v>5.333333333333333</v>
      </c>
      <c r="P80" s="32">
        <v>26.646888888888881</v>
      </c>
      <c r="Q80" s="32">
        <v>16.099666666666661</v>
      </c>
      <c r="R80" s="32">
        <v>10.547222222222222</v>
      </c>
      <c r="S80" s="32">
        <v>111.94622222222226</v>
      </c>
      <c r="T80" s="32">
        <v>109.94622222222226</v>
      </c>
      <c r="U80" s="32">
        <v>0.92500000000000004</v>
      </c>
      <c r="V80" s="32">
        <v>1.075</v>
      </c>
      <c r="W80" s="32">
        <v>80.111555555555569</v>
      </c>
      <c r="X80" s="32">
        <v>20.774000000000004</v>
      </c>
      <c r="Y80" s="32">
        <v>0</v>
      </c>
      <c r="Z80" s="32">
        <v>0</v>
      </c>
      <c r="AA80" s="32">
        <v>11.296888888888891</v>
      </c>
      <c r="AB80" s="32">
        <v>0</v>
      </c>
      <c r="AC80" s="32">
        <v>48.040666666666674</v>
      </c>
      <c r="AD80" s="32">
        <v>0</v>
      </c>
      <c r="AE80" s="32">
        <v>0</v>
      </c>
      <c r="AF80" t="s">
        <v>224</v>
      </c>
      <c r="AG80">
        <v>4</v>
      </c>
      <c r="AH80"/>
    </row>
    <row r="81" spans="1:34" x14ac:dyDescent="0.25">
      <c r="A81" t="s">
        <v>1149</v>
      </c>
      <c r="B81" t="s">
        <v>621</v>
      </c>
      <c r="C81" t="s">
        <v>858</v>
      </c>
      <c r="D81" t="s">
        <v>1086</v>
      </c>
      <c r="E81" s="32">
        <v>74.3</v>
      </c>
      <c r="F81" s="32">
        <v>3.5470584716614333</v>
      </c>
      <c r="G81" s="32">
        <v>3.0447405413488862</v>
      </c>
      <c r="H81" s="32">
        <v>0.67877374009271729</v>
      </c>
      <c r="I81" s="32">
        <v>0.2568730372364289</v>
      </c>
      <c r="J81" s="32">
        <v>263.54644444444449</v>
      </c>
      <c r="K81" s="32">
        <v>226.22422222222224</v>
      </c>
      <c r="L81" s="32">
        <v>50.43288888888889</v>
      </c>
      <c r="M81" s="32">
        <v>19.085666666666668</v>
      </c>
      <c r="N81" s="32">
        <v>25.836111111111112</v>
      </c>
      <c r="O81" s="32">
        <v>5.5111111111111111</v>
      </c>
      <c r="P81" s="32">
        <v>62.639999999999993</v>
      </c>
      <c r="Q81" s="32">
        <v>56.664999999999992</v>
      </c>
      <c r="R81" s="32">
        <v>5.9749999999999996</v>
      </c>
      <c r="S81" s="32">
        <v>150.47355555555558</v>
      </c>
      <c r="T81" s="32">
        <v>143.81522222222225</v>
      </c>
      <c r="U81" s="32">
        <v>0</v>
      </c>
      <c r="V81" s="32">
        <v>6.6583333333333332</v>
      </c>
      <c r="W81" s="32">
        <v>79.482555555555564</v>
      </c>
      <c r="X81" s="32">
        <v>2.5106666666666668</v>
      </c>
      <c r="Y81" s="32">
        <v>0</v>
      </c>
      <c r="Z81" s="32">
        <v>0</v>
      </c>
      <c r="AA81" s="32">
        <v>17.223333333333336</v>
      </c>
      <c r="AB81" s="32">
        <v>0</v>
      </c>
      <c r="AC81" s="32">
        <v>59.748555555555555</v>
      </c>
      <c r="AD81" s="32">
        <v>0</v>
      </c>
      <c r="AE81" s="32">
        <v>0</v>
      </c>
      <c r="AF81" t="s">
        <v>208</v>
      </c>
      <c r="AG81">
        <v>4</v>
      </c>
      <c r="AH81"/>
    </row>
    <row r="82" spans="1:34" x14ac:dyDescent="0.25">
      <c r="A82" t="s">
        <v>1149</v>
      </c>
      <c r="B82" t="s">
        <v>655</v>
      </c>
      <c r="C82" t="s">
        <v>839</v>
      </c>
      <c r="D82" t="s">
        <v>1075</v>
      </c>
      <c r="E82" s="32">
        <v>83.711111111111109</v>
      </c>
      <c r="F82" s="32">
        <v>3.4891199893814702</v>
      </c>
      <c r="G82" s="32">
        <v>3.0253557207326787</v>
      </c>
      <c r="H82" s="32">
        <v>0.74426466684364179</v>
      </c>
      <c r="I82" s="32">
        <v>0.56593973984603096</v>
      </c>
      <c r="J82" s="32">
        <v>292.07811111111107</v>
      </c>
      <c r="K82" s="32">
        <v>253.2558888888889</v>
      </c>
      <c r="L82" s="32">
        <v>62.303222222222189</v>
      </c>
      <c r="M82" s="32">
        <v>47.375444444444412</v>
      </c>
      <c r="N82" s="32">
        <v>11.016666666666667</v>
      </c>
      <c r="O82" s="32">
        <v>3.911111111111111</v>
      </c>
      <c r="P82" s="32">
        <v>72.711111111111123</v>
      </c>
      <c r="Q82" s="32">
        <v>48.816666666666677</v>
      </c>
      <c r="R82" s="32">
        <v>23.894444444444446</v>
      </c>
      <c r="S82" s="32">
        <v>157.0637777777778</v>
      </c>
      <c r="T82" s="32">
        <v>156.73044444444446</v>
      </c>
      <c r="U82" s="32">
        <v>0.33333333333333331</v>
      </c>
      <c r="V82" s="32">
        <v>0</v>
      </c>
      <c r="W82" s="32">
        <v>112.23366666666665</v>
      </c>
      <c r="X82" s="32">
        <v>8.8893333333333331</v>
      </c>
      <c r="Y82" s="32">
        <v>0</v>
      </c>
      <c r="Z82" s="32">
        <v>0</v>
      </c>
      <c r="AA82" s="32">
        <v>12.96944444444444</v>
      </c>
      <c r="AB82" s="32">
        <v>0</v>
      </c>
      <c r="AC82" s="32">
        <v>90.374888888888876</v>
      </c>
      <c r="AD82" s="32">
        <v>0</v>
      </c>
      <c r="AE82" s="32">
        <v>0</v>
      </c>
      <c r="AF82" t="s">
        <v>242</v>
      </c>
      <c r="AG82">
        <v>4</v>
      </c>
      <c r="AH82"/>
    </row>
    <row r="83" spans="1:34" x14ac:dyDescent="0.25">
      <c r="A83" t="s">
        <v>1149</v>
      </c>
      <c r="B83" t="s">
        <v>571</v>
      </c>
      <c r="C83" t="s">
        <v>931</v>
      </c>
      <c r="D83" t="s">
        <v>1032</v>
      </c>
      <c r="E83" s="32">
        <v>88.222222222222229</v>
      </c>
      <c r="F83" s="32">
        <v>3.7231775818639794</v>
      </c>
      <c r="G83" s="32">
        <v>3.1773022670025188</v>
      </c>
      <c r="H83" s="32">
        <v>0.9263387909319899</v>
      </c>
      <c r="I83" s="32">
        <v>0.47835390428211588</v>
      </c>
      <c r="J83" s="32">
        <v>328.46699999999998</v>
      </c>
      <c r="K83" s="32">
        <v>280.30866666666668</v>
      </c>
      <c r="L83" s="32">
        <v>81.723666666666674</v>
      </c>
      <c r="M83" s="32">
        <v>42.201444444444448</v>
      </c>
      <c r="N83" s="32">
        <v>39.522222222222226</v>
      </c>
      <c r="O83" s="32">
        <v>0</v>
      </c>
      <c r="P83" s="32">
        <v>57.169333333333334</v>
      </c>
      <c r="Q83" s="32">
        <v>48.533222222222221</v>
      </c>
      <c r="R83" s="32">
        <v>8.6361111111111111</v>
      </c>
      <c r="S83" s="32">
        <v>189.57399999999998</v>
      </c>
      <c r="T83" s="32">
        <v>171.09066666666664</v>
      </c>
      <c r="U83" s="32">
        <v>17.452777777777779</v>
      </c>
      <c r="V83" s="32">
        <v>1.0305555555555554</v>
      </c>
      <c r="W83" s="32">
        <v>14.166999999999996</v>
      </c>
      <c r="X83" s="32">
        <v>0.17644444444444446</v>
      </c>
      <c r="Y83" s="32">
        <v>0</v>
      </c>
      <c r="Z83" s="32">
        <v>0</v>
      </c>
      <c r="AA83" s="32">
        <v>1.0582222222222224</v>
      </c>
      <c r="AB83" s="32">
        <v>0</v>
      </c>
      <c r="AC83" s="32">
        <v>12.932333333333329</v>
      </c>
      <c r="AD83" s="32">
        <v>0</v>
      </c>
      <c r="AE83" s="32">
        <v>0</v>
      </c>
      <c r="AF83" t="s">
        <v>158</v>
      </c>
      <c r="AG83">
        <v>4</v>
      </c>
      <c r="AH83"/>
    </row>
    <row r="84" spans="1:34" x14ac:dyDescent="0.25">
      <c r="A84" t="s">
        <v>1149</v>
      </c>
      <c r="B84" t="s">
        <v>641</v>
      </c>
      <c r="C84" t="s">
        <v>916</v>
      </c>
      <c r="D84" t="s">
        <v>1043</v>
      </c>
      <c r="E84" s="32">
        <v>100.9</v>
      </c>
      <c r="F84" s="32">
        <v>3.785147010241162</v>
      </c>
      <c r="G84" s="32">
        <v>3.2698678559629992</v>
      </c>
      <c r="H84" s="32">
        <v>0.64328267811914963</v>
      </c>
      <c r="I84" s="32">
        <v>0.33992952318026631</v>
      </c>
      <c r="J84" s="32">
        <v>381.92133333333328</v>
      </c>
      <c r="K84" s="32">
        <v>329.92966666666666</v>
      </c>
      <c r="L84" s="32">
        <v>64.907222222222202</v>
      </c>
      <c r="M84" s="32">
        <v>34.298888888888875</v>
      </c>
      <c r="N84" s="32">
        <v>25.18611111111111</v>
      </c>
      <c r="O84" s="32">
        <v>5.4222222222222225</v>
      </c>
      <c r="P84" s="32">
        <v>95.134888888888895</v>
      </c>
      <c r="Q84" s="32">
        <v>73.751555555555555</v>
      </c>
      <c r="R84" s="32">
        <v>21.383333333333333</v>
      </c>
      <c r="S84" s="32">
        <v>221.87922222222224</v>
      </c>
      <c r="T84" s="32">
        <v>209.94033333333334</v>
      </c>
      <c r="U84" s="32">
        <v>0</v>
      </c>
      <c r="V84" s="32">
        <v>11.938888888888888</v>
      </c>
      <c r="W84" s="32">
        <v>98.34633333333332</v>
      </c>
      <c r="X84" s="32">
        <v>5.6738888888888894</v>
      </c>
      <c r="Y84" s="32">
        <v>0</v>
      </c>
      <c r="Z84" s="32">
        <v>0</v>
      </c>
      <c r="AA84" s="32">
        <v>28.040444444444447</v>
      </c>
      <c r="AB84" s="32">
        <v>0</v>
      </c>
      <c r="AC84" s="32">
        <v>64.631999999999977</v>
      </c>
      <c r="AD84" s="32">
        <v>0</v>
      </c>
      <c r="AE84" s="32">
        <v>0</v>
      </c>
      <c r="AF84" t="s">
        <v>228</v>
      </c>
      <c r="AG84">
        <v>4</v>
      </c>
      <c r="AH84"/>
    </row>
    <row r="85" spans="1:34" x14ac:dyDescent="0.25">
      <c r="A85" t="s">
        <v>1149</v>
      </c>
      <c r="B85" t="s">
        <v>632</v>
      </c>
      <c r="C85" t="s">
        <v>868</v>
      </c>
      <c r="D85" t="s">
        <v>1048</v>
      </c>
      <c r="E85" s="32">
        <v>72.922222222222217</v>
      </c>
      <c r="F85" s="32">
        <v>3.8757687033368895</v>
      </c>
      <c r="G85" s="32">
        <v>3.4078805424348624</v>
      </c>
      <c r="H85" s="32">
        <v>0.56850525674234353</v>
      </c>
      <c r="I85" s="32">
        <v>0.24955812890446444</v>
      </c>
      <c r="J85" s="32">
        <v>282.62966666666671</v>
      </c>
      <c r="K85" s="32">
        <v>248.51022222222224</v>
      </c>
      <c r="L85" s="32">
        <v>41.456666666666671</v>
      </c>
      <c r="M85" s="32">
        <v>18.198333333333334</v>
      </c>
      <c r="N85" s="32">
        <v>17.658333333333335</v>
      </c>
      <c r="O85" s="32">
        <v>5.6</v>
      </c>
      <c r="P85" s="32">
        <v>78.064333333333352</v>
      </c>
      <c r="Q85" s="32">
        <v>67.203222222222237</v>
      </c>
      <c r="R85" s="32">
        <v>10.861111111111111</v>
      </c>
      <c r="S85" s="32">
        <v>163.10866666666666</v>
      </c>
      <c r="T85" s="32">
        <v>153.7031111111111</v>
      </c>
      <c r="U85" s="32">
        <v>0</v>
      </c>
      <c r="V85" s="32">
        <v>9.405555555555555</v>
      </c>
      <c r="W85" s="32">
        <v>71.662999999999997</v>
      </c>
      <c r="X85" s="32">
        <v>13.567777777777774</v>
      </c>
      <c r="Y85" s="32">
        <v>0</v>
      </c>
      <c r="Z85" s="32">
        <v>0</v>
      </c>
      <c r="AA85" s="32">
        <v>27.917111111111112</v>
      </c>
      <c r="AB85" s="32">
        <v>0</v>
      </c>
      <c r="AC85" s="32">
        <v>30.178111111111107</v>
      </c>
      <c r="AD85" s="32">
        <v>0</v>
      </c>
      <c r="AE85" s="32">
        <v>0</v>
      </c>
      <c r="AF85" t="s">
        <v>219</v>
      </c>
      <c r="AG85">
        <v>4</v>
      </c>
      <c r="AH85"/>
    </row>
    <row r="86" spans="1:34" x14ac:dyDescent="0.25">
      <c r="A86" t="s">
        <v>1149</v>
      </c>
      <c r="B86" t="s">
        <v>690</v>
      </c>
      <c r="C86" t="s">
        <v>846</v>
      </c>
      <c r="D86" t="s">
        <v>1052</v>
      </c>
      <c r="E86" s="32">
        <v>104.42222222222222</v>
      </c>
      <c r="F86" s="32">
        <v>3.545648010214939</v>
      </c>
      <c r="G86" s="32">
        <v>3.1080549052989994</v>
      </c>
      <c r="H86" s="32">
        <v>0.83889338157054694</v>
      </c>
      <c r="I86" s="32">
        <v>0.50996701425835289</v>
      </c>
      <c r="J86" s="32">
        <v>370.24444444444441</v>
      </c>
      <c r="K86" s="32">
        <v>324.54999999999995</v>
      </c>
      <c r="L86" s="32">
        <v>87.599111111111114</v>
      </c>
      <c r="M86" s="32">
        <v>53.251888888888892</v>
      </c>
      <c r="N86" s="32">
        <v>27.225000000000001</v>
      </c>
      <c r="O86" s="32">
        <v>7.1222222222222218</v>
      </c>
      <c r="P86" s="32">
        <v>84.802777777777777</v>
      </c>
      <c r="Q86" s="32">
        <v>73.455555555555549</v>
      </c>
      <c r="R86" s="32">
        <v>11.347222222222221</v>
      </c>
      <c r="S86" s="32">
        <v>197.84255555555555</v>
      </c>
      <c r="T86" s="32">
        <v>189.02866666666665</v>
      </c>
      <c r="U86" s="32">
        <v>8.8138888888888882</v>
      </c>
      <c r="V86" s="32">
        <v>0</v>
      </c>
      <c r="W86" s="32">
        <v>4.5194444444444439</v>
      </c>
      <c r="X86" s="32">
        <v>2.0194444444444444</v>
      </c>
      <c r="Y86" s="32">
        <v>0</v>
      </c>
      <c r="Z86" s="32">
        <v>2.5</v>
      </c>
      <c r="AA86" s="32">
        <v>0</v>
      </c>
      <c r="AB86" s="32">
        <v>0</v>
      </c>
      <c r="AC86" s="32">
        <v>0</v>
      </c>
      <c r="AD86" s="32">
        <v>0</v>
      </c>
      <c r="AE86" s="32">
        <v>0</v>
      </c>
      <c r="AF86" t="s">
        <v>277</v>
      </c>
      <c r="AG86">
        <v>4</v>
      </c>
      <c r="AH86"/>
    </row>
    <row r="87" spans="1:34" x14ac:dyDescent="0.25">
      <c r="A87" t="s">
        <v>1149</v>
      </c>
      <c r="B87" t="s">
        <v>482</v>
      </c>
      <c r="C87" t="s">
        <v>844</v>
      </c>
      <c r="D87" t="s">
        <v>1049</v>
      </c>
      <c r="E87" s="32">
        <v>25.055555555555557</v>
      </c>
      <c r="F87" s="32">
        <v>3.9960399113082024</v>
      </c>
      <c r="G87" s="32">
        <v>3.9960399113082024</v>
      </c>
      <c r="H87" s="32">
        <v>0.23747228381374721</v>
      </c>
      <c r="I87" s="32">
        <v>0.23747228381374721</v>
      </c>
      <c r="J87" s="32">
        <v>100.12299999999996</v>
      </c>
      <c r="K87" s="32">
        <v>100.12299999999996</v>
      </c>
      <c r="L87" s="32">
        <v>5.95</v>
      </c>
      <c r="M87" s="32">
        <v>5.95</v>
      </c>
      <c r="N87" s="32">
        <v>0</v>
      </c>
      <c r="O87" s="32">
        <v>0</v>
      </c>
      <c r="P87" s="32">
        <v>24.762777777777764</v>
      </c>
      <c r="Q87" s="32">
        <v>24.762777777777764</v>
      </c>
      <c r="R87" s="32">
        <v>0</v>
      </c>
      <c r="S87" s="32">
        <v>69.410222222222203</v>
      </c>
      <c r="T87" s="32">
        <v>54.684111111111108</v>
      </c>
      <c r="U87" s="32">
        <v>0</v>
      </c>
      <c r="V87" s="32">
        <v>14.726111111111097</v>
      </c>
      <c r="W87" s="32">
        <v>35.742444444444445</v>
      </c>
      <c r="X87" s="32">
        <v>0</v>
      </c>
      <c r="Y87" s="32">
        <v>0</v>
      </c>
      <c r="Z87" s="32">
        <v>0</v>
      </c>
      <c r="AA87" s="32">
        <v>11.632222222222223</v>
      </c>
      <c r="AB87" s="32">
        <v>0</v>
      </c>
      <c r="AC87" s="32">
        <v>14.57577777777778</v>
      </c>
      <c r="AD87" s="32">
        <v>0</v>
      </c>
      <c r="AE87" s="32">
        <v>9.5344444444444427</v>
      </c>
      <c r="AF87" t="s">
        <v>68</v>
      </c>
      <c r="AG87">
        <v>4</v>
      </c>
      <c r="AH87"/>
    </row>
    <row r="88" spans="1:34" x14ac:dyDescent="0.25">
      <c r="A88" t="s">
        <v>1149</v>
      </c>
      <c r="B88" t="s">
        <v>680</v>
      </c>
      <c r="C88" t="s">
        <v>989</v>
      </c>
      <c r="D88" t="s">
        <v>1045</v>
      </c>
      <c r="E88" s="32">
        <v>40.766666666666666</v>
      </c>
      <c r="F88" s="32">
        <v>3.1501090215317529</v>
      </c>
      <c r="G88" s="32">
        <v>2.8044426274189154</v>
      </c>
      <c r="H88" s="32">
        <v>0.22969473971109294</v>
      </c>
      <c r="I88" s="32">
        <v>6.7457072771872448E-2</v>
      </c>
      <c r="J88" s="32">
        <v>128.41944444444445</v>
      </c>
      <c r="K88" s="32">
        <v>114.32777777777778</v>
      </c>
      <c r="L88" s="32">
        <v>9.3638888888888889</v>
      </c>
      <c r="M88" s="32">
        <v>2.75</v>
      </c>
      <c r="N88" s="32">
        <v>0.8666666666666667</v>
      </c>
      <c r="O88" s="32">
        <v>5.7472222222222218</v>
      </c>
      <c r="P88" s="32">
        <v>46.105555555555554</v>
      </c>
      <c r="Q88" s="32">
        <v>38.62777777777778</v>
      </c>
      <c r="R88" s="32">
        <v>7.4777777777777779</v>
      </c>
      <c r="S88" s="32">
        <v>72.95</v>
      </c>
      <c r="T88" s="32">
        <v>56.358333333333334</v>
      </c>
      <c r="U88" s="32">
        <v>2.7638888888888888</v>
      </c>
      <c r="V88" s="32">
        <v>13.827777777777778</v>
      </c>
      <c r="W88" s="32">
        <v>0</v>
      </c>
      <c r="X88" s="32">
        <v>0</v>
      </c>
      <c r="Y88" s="32">
        <v>0</v>
      </c>
      <c r="Z88" s="32">
        <v>0</v>
      </c>
      <c r="AA88" s="32">
        <v>0</v>
      </c>
      <c r="AB88" s="32">
        <v>0</v>
      </c>
      <c r="AC88" s="32">
        <v>0</v>
      </c>
      <c r="AD88" s="32">
        <v>0</v>
      </c>
      <c r="AE88" s="32">
        <v>0</v>
      </c>
      <c r="AF88" t="s">
        <v>267</v>
      </c>
      <c r="AG88">
        <v>4</v>
      </c>
      <c r="AH88"/>
    </row>
    <row r="89" spans="1:34" x14ac:dyDescent="0.25">
      <c r="A89" t="s">
        <v>1149</v>
      </c>
      <c r="B89" t="s">
        <v>744</v>
      </c>
      <c r="C89" t="s">
        <v>897</v>
      </c>
      <c r="D89" t="s">
        <v>1056</v>
      </c>
      <c r="E89" s="32">
        <v>3.8333333333333335</v>
      </c>
      <c r="F89" s="32">
        <v>7.0605797101449275</v>
      </c>
      <c r="G89" s="32">
        <v>5.6794202898550719</v>
      </c>
      <c r="H89" s="32">
        <v>2.8427536231884059</v>
      </c>
      <c r="I89" s="32">
        <v>1.4615942028985507</v>
      </c>
      <c r="J89" s="32">
        <v>27.065555555555555</v>
      </c>
      <c r="K89" s="32">
        <v>21.771111111111111</v>
      </c>
      <c r="L89" s="32">
        <v>10.897222222222222</v>
      </c>
      <c r="M89" s="32">
        <v>5.6027777777777779</v>
      </c>
      <c r="N89" s="32">
        <v>3.0722222222222224</v>
      </c>
      <c r="O89" s="32">
        <v>2.2222222222222223</v>
      </c>
      <c r="P89" s="32">
        <v>4.3250000000000002</v>
      </c>
      <c r="Q89" s="32">
        <v>4.3250000000000002</v>
      </c>
      <c r="R89" s="32">
        <v>0</v>
      </c>
      <c r="S89" s="32">
        <v>11.843333333333334</v>
      </c>
      <c r="T89" s="32">
        <v>11.843333333333334</v>
      </c>
      <c r="U89" s="32">
        <v>0</v>
      </c>
      <c r="V89" s="32">
        <v>0</v>
      </c>
      <c r="W89" s="32">
        <v>3.6555555555555554</v>
      </c>
      <c r="X89" s="32">
        <v>0.71111111111111114</v>
      </c>
      <c r="Y89" s="32">
        <v>0</v>
      </c>
      <c r="Z89" s="32">
        <v>0</v>
      </c>
      <c r="AA89" s="32">
        <v>1.175</v>
      </c>
      <c r="AB89" s="32">
        <v>0</v>
      </c>
      <c r="AC89" s="32">
        <v>1.7694444444444444</v>
      </c>
      <c r="AD89" s="32">
        <v>0</v>
      </c>
      <c r="AE89" s="32">
        <v>0</v>
      </c>
      <c r="AF89" t="s">
        <v>331</v>
      </c>
      <c r="AG89">
        <v>4</v>
      </c>
      <c r="AH89"/>
    </row>
    <row r="90" spans="1:34" x14ac:dyDescent="0.25">
      <c r="A90" t="s">
        <v>1149</v>
      </c>
      <c r="B90" t="s">
        <v>539</v>
      </c>
      <c r="C90" t="s">
        <v>895</v>
      </c>
      <c r="D90" t="s">
        <v>1044</v>
      </c>
      <c r="E90" s="32">
        <v>36.333333333333336</v>
      </c>
      <c r="F90" s="32">
        <v>5.8012905198776759</v>
      </c>
      <c r="G90" s="32">
        <v>5.3285076452599389</v>
      </c>
      <c r="H90" s="32">
        <v>0.41039755351681956</v>
      </c>
      <c r="I90" s="32">
        <v>5.8103975535168197E-2</v>
      </c>
      <c r="J90" s="32">
        <v>210.78022222222222</v>
      </c>
      <c r="K90" s="32">
        <v>193.60244444444447</v>
      </c>
      <c r="L90" s="32">
        <v>14.911111111111111</v>
      </c>
      <c r="M90" s="32">
        <v>2.1111111111111112</v>
      </c>
      <c r="N90" s="32">
        <v>7.2</v>
      </c>
      <c r="O90" s="32">
        <v>5.6</v>
      </c>
      <c r="P90" s="32">
        <v>48.411555555555559</v>
      </c>
      <c r="Q90" s="32">
        <v>44.033777777777779</v>
      </c>
      <c r="R90" s="32">
        <v>4.3777777777777782</v>
      </c>
      <c r="S90" s="32">
        <v>147.45755555555559</v>
      </c>
      <c r="T90" s="32">
        <v>99.586777777777797</v>
      </c>
      <c r="U90" s="32">
        <v>9.5370000000000026</v>
      </c>
      <c r="V90" s="32">
        <v>38.333777777777769</v>
      </c>
      <c r="W90" s="32">
        <v>14.569555555555551</v>
      </c>
      <c r="X90" s="32">
        <v>0</v>
      </c>
      <c r="Y90" s="32">
        <v>0</v>
      </c>
      <c r="Z90" s="32">
        <v>0</v>
      </c>
      <c r="AA90" s="32">
        <v>0</v>
      </c>
      <c r="AB90" s="32">
        <v>0</v>
      </c>
      <c r="AC90" s="32">
        <v>14.569555555555551</v>
      </c>
      <c r="AD90" s="32">
        <v>0</v>
      </c>
      <c r="AE90" s="32">
        <v>0</v>
      </c>
      <c r="AF90" t="s">
        <v>126</v>
      </c>
      <c r="AG90">
        <v>4</v>
      </c>
      <c r="AH90"/>
    </row>
    <row r="91" spans="1:34" x14ac:dyDescent="0.25">
      <c r="A91" t="s">
        <v>1149</v>
      </c>
      <c r="B91" t="s">
        <v>820</v>
      </c>
      <c r="C91" t="s">
        <v>1018</v>
      </c>
      <c r="D91" t="s">
        <v>1106</v>
      </c>
      <c r="E91" s="32">
        <v>72.955555555555549</v>
      </c>
      <c r="F91" s="32">
        <v>2.9627459640572646</v>
      </c>
      <c r="G91" s="32">
        <v>2.7498781602193119</v>
      </c>
      <c r="H91" s="32">
        <v>0.46189003959792885</v>
      </c>
      <c r="I91" s="32">
        <v>0.2490222357599757</v>
      </c>
      <c r="J91" s="32">
        <v>216.14877777777775</v>
      </c>
      <c r="K91" s="32">
        <v>200.61888888888888</v>
      </c>
      <c r="L91" s="32">
        <v>33.69744444444445</v>
      </c>
      <c r="M91" s="32">
        <v>18.167555555555559</v>
      </c>
      <c r="N91" s="32">
        <v>9.8410000000000011</v>
      </c>
      <c r="O91" s="32">
        <v>5.6888888888888891</v>
      </c>
      <c r="P91" s="32">
        <v>49.343333333333327</v>
      </c>
      <c r="Q91" s="32">
        <v>49.343333333333327</v>
      </c>
      <c r="R91" s="32">
        <v>0</v>
      </c>
      <c r="S91" s="32">
        <v>133.10799999999998</v>
      </c>
      <c r="T91" s="32">
        <v>96.033555555555537</v>
      </c>
      <c r="U91" s="32">
        <v>37.074444444444445</v>
      </c>
      <c r="V91" s="32">
        <v>0</v>
      </c>
      <c r="W91" s="32">
        <v>34.529777777777781</v>
      </c>
      <c r="X91" s="32">
        <v>0</v>
      </c>
      <c r="Y91" s="32">
        <v>0</v>
      </c>
      <c r="Z91" s="32">
        <v>0</v>
      </c>
      <c r="AA91" s="32">
        <v>9.6767777777777795</v>
      </c>
      <c r="AB91" s="32">
        <v>0</v>
      </c>
      <c r="AC91" s="32">
        <v>24.672444444444448</v>
      </c>
      <c r="AD91" s="32">
        <v>0.18055555555555555</v>
      </c>
      <c r="AE91" s="32">
        <v>0</v>
      </c>
      <c r="AF91" t="s">
        <v>407</v>
      </c>
      <c r="AG91">
        <v>4</v>
      </c>
      <c r="AH91"/>
    </row>
    <row r="92" spans="1:34" x14ac:dyDescent="0.25">
      <c r="A92" t="s">
        <v>1149</v>
      </c>
      <c r="B92" t="s">
        <v>792</v>
      </c>
      <c r="C92" t="s">
        <v>830</v>
      </c>
      <c r="D92" t="s">
        <v>1055</v>
      </c>
      <c r="E92" s="32">
        <v>110.14444444444445</v>
      </c>
      <c r="F92" s="32">
        <v>3.3402431151013827</v>
      </c>
      <c r="G92" s="32">
        <v>3.1069948552405942</v>
      </c>
      <c r="H92" s="32">
        <v>0.4723332997074548</v>
      </c>
      <c r="I92" s="32">
        <v>0.26838394028043977</v>
      </c>
      <c r="J92" s="32">
        <v>367.9092222222223</v>
      </c>
      <c r="K92" s="32">
        <v>342.21822222222232</v>
      </c>
      <c r="L92" s="32">
        <v>52.024888888888881</v>
      </c>
      <c r="M92" s="32">
        <v>29.560999999999993</v>
      </c>
      <c r="N92" s="32">
        <v>16.774999999999999</v>
      </c>
      <c r="O92" s="32">
        <v>5.6888888888888891</v>
      </c>
      <c r="P92" s="32">
        <v>75.208333333333371</v>
      </c>
      <c r="Q92" s="32">
        <v>71.981222222222257</v>
      </c>
      <c r="R92" s="32">
        <v>3.2271111111111122</v>
      </c>
      <c r="S92" s="32">
        <v>240.67600000000004</v>
      </c>
      <c r="T92" s="32">
        <v>184.80488888888891</v>
      </c>
      <c r="U92" s="32">
        <v>23.506111111111114</v>
      </c>
      <c r="V92" s="32">
        <v>32.365000000000002</v>
      </c>
      <c r="W92" s="32">
        <v>0.36666666666666664</v>
      </c>
      <c r="X92" s="32">
        <v>0</v>
      </c>
      <c r="Y92" s="32">
        <v>0.36666666666666664</v>
      </c>
      <c r="Z92" s="32">
        <v>0</v>
      </c>
      <c r="AA92" s="32">
        <v>0</v>
      </c>
      <c r="AB92" s="32">
        <v>0</v>
      </c>
      <c r="AC92" s="32">
        <v>0</v>
      </c>
      <c r="AD92" s="32">
        <v>0</v>
      </c>
      <c r="AE92" s="32">
        <v>0</v>
      </c>
      <c r="AF92" t="s">
        <v>379</v>
      </c>
      <c r="AG92">
        <v>4</v>
      </c>
      <c r="AH92"/>
    </row>
    <row r="93" spans="1:34" x14ac:dyDescent="0.25">
      <c r="A93" t="s">
        <v>1149</v>
      </c>
      <c r="B93" t="s">
        <v>533</v>
      </c>
      <c r="C93" t="s">
        <v>888</v>
      </c>
      <c r="D93" t="s">
        <v>1057</v>
      </c>
      <c r="E93" s="32">
        <v>97.455555555555549</v>
      </c>
      <c r="F93" s="32">
        <v>3.1307262569832406</v>
      </c>
      <c r="G93" s="32">
        <v>2.9902291642914154</v>
      </c>
      <c r="H93" s="32">
        <v>0.29118686580777564</v>
      </c>
      <c r="I93" s="32">
        <v>0.1506897731159503</v>
      </c>
      <c r="J93" s="32">
        <v>305.10666666666668</v>
      </c>
      <c r="K93" s="32">
        <v>291.41444444444448</v>
      </c>
      <c r="L93" s="32">
        <v>28.37777777777778</v>
      </c>
      <c r="M93" s="32">
        <v>14.685555555555556</v>
      </c>
      <c r="N93" s="32">
        <v>8.472222222222225</v>
      </c>
      <c r="O93" s="32">
        <v>5.22</v>
      </c>
      <c r="P93" s="32">
        <v>96.547777777777796</v>
      </c>
      <c r="Q93" s="32">
        <v>96.547777777777796</v>
      </c>
      <c r="R93" s="32">
        <v>0</v>
      </c>
      <c r="S93" s="32">
        <v>180.18111111111114</v>
      </c>
      <c r="T93" s="32">
        <v>180.18111111111114</v>
      </c>
      <c r="U93" s="32">
        <v>0</v>
      </c>
      <c r="V93" s="32">
        <v>0</v>
      </c>
      <c r="W93" s="32">
        <v>65.776666666666671</v>
      </c>
      <c r="X93" s="32">
        <v>6.9333333333333336</v>
      </c>
      <c r="Y93" s="32">
        <v>0</v>
      </c>
      <c r="Z93" s="32">
        <v>0</v>
      </c>
      <c r="AA93" s="32">
        <v>19.815555555555562</v>
      </c>
      <c r="AB93" s="32">
        <v>0</v>
      </c>
      <c r="AC93" s="32">
        <v>39.027777777777779</v>
      </c>
      <c r="AD93" s="32">
        <v>0</v>
      </c>
      <c r="AE93" s="32">
        <v>0</v>
      </c>
      <c r="AF93" t="s">
        <v>119</v>
      </c>
      <c r="AG93">
        <v>4</v>
      </c>
      <c r="AH93"/>
    </row>
    <row r="94" spans="1:34" x14ac:dyDescent="0.25">
      <c r="A94" t="s">
        <v>1149</v>
      </c>
      <c r="B94" t="s">
        <v>672</v>
      </c>
      <c r="C94" t="s">
        <v>931</v>
      </c>
      <c r="D94" t="s">
        <v>1032</v>
      </c>
      <c r="E94" s="32">
        <v>55.766666666666666</v>
      </c>
      <c r="F94" s="32">
        <v>2.9554453078302441</v>
      </c>
      <c r="G94" s="32">
        <v>2.8614026698545518</v>
      </c>
      <c r="H94" s="32">
        <v>0.21028890217174734</v>
      </c>
      <c r="I94" s="32">
        <v>0.11624626419605498</v>
      </c>
      <c r="J94" s="32">
        <v>164.81533333333329</v>
      </c>
      <c r="K94" s="32">
        <v>159.57088888888885</v>
      </c>
      <c r="L94" s="32">
        <v>11.72711111111111</v>
      </c>
      <c r="M94" s="32">
        <v>6.4826666666666659</v>
      </c>
      <c r="N94" s="32">
        <v>0</v>
      </c>
      <c r="O94" s="32">
        <v>5.2444444444444445</v>
      </c>
      <c r="P94" s="32">
        <v>45.821444444444417</v>
      </c>
      <c r="Q94" s="32">
        <v>45.821444444444417</v>
      </c>
      <c r="R94" s="32">
        <v>0</v>
      </c>
      <c r="S94" s="32">
        <v>107.26677777777779</v>
      </c>
      <c r="T94" s="32">
        <v>95.12444444444445</v>
      </c>
      <c r="U94" s="32">
        <v>3.3641111111111108</v>
      </c>
      <c r="V94" s="32">
        <v>8.7782222222222206</v>
      </c>
      <c r="W94" s="32">
        <v>57.134888888888895</v>
      </c>
      <c r="X94" s="32">
        <v>0.28611111111111109</v>
      </c>
      <c r="Y94" s="32">
        <v>0</v>
      </c>
      <c r="Z94" s="32">
        <v>0</v>
      </c>
      <c r="AA94" s="32">
        <v>17.753111111111114</v>
      </c>
      <c r="AB94" s="32">
        <v>0</v>
      </c>
      <c r="AC94" s="32">
        <v>39.095666666666666</v>
      </c>
      <c r="AD94" s="32">
        <v>0</v>
      </c>
      <c r="AE94" s="32">
        <v>0</v>
      </c>
      <c r="AF94" t="s">
        <v>259</v>
      </c>
      <c r="AG94">
        <v>4</v>
      </c>
      <c r="AH94"/>
    </row>
    <row r="95" spans="1:34" x14ac:dyDescent="0.25">
      <c r="A95" t="s">
        <v>1149</v>
      </c>
      <c r="B95" t="s">
        <v>531</v>
      </c>
      <c r="C95" t="s">
        <v>944</v>
      </c>
      <c r="D95" t="s">
        <v>1035</v>
      </c>
      <c r="E95" s="32">
        <v>16.755555555555556</v>
      </c>
      <c r="F95" s="32">
        <v>7.5276989389920423</v>
      </c>
      <c r="G95" s="32">
        <v>6.5383090185676389</v>
      </c>
      <c r="H95" s="32">
        <v>2.31958222811671</v>
      </c>
      <c r="I95" s="32">
        <v>1.6644098143236066</v>
      </c>
      <c r="J95" s="32">
        <v>126.13077777777778</v>
      </c>
      <c r="K95" s="32">
        <v>109.553</v>
      </c>
      <c r="L95" s="32">
        <v>38.865888888888875</v>
      </c>
      <c r="M95" s="32">
        <v>27.888111111111098</v>
      </c>
      <c r="N95" s="32">
        <v>5.822222222222222</v>
      </c>
      <c r="O95" s="32">
        <v>5.1555555555555559</v>
      </c>
      <c r="P95" s="32">
        <v>17.931666666666665</v>
      </c>
      <c r="Q95" s="32">
        <v>12.331666666666663</v>
      </c>
      <c r="R95" s="32">
        <v>5.6</v>
      </c>
      <c r="S95" s="32">
        <v>69.333222222222233</v>
      </c>
      <c r="T95" s="32">
        <v>66.632444444444459</v>
      </c>
      <c r="U95" s="32">
        <v>0</v>
      </c>
      <c r="V95" s="32">
        <v>2.7007777777777773</v>
      </c>
      <c r="W95" s="32">
        <v>5.6</v>
      </c>
      <c r="X95" s="32">
        <v>0</v>
      </c>
      <c r="Y95" s="32">
        <v>0</v>
      </c>
      <c r="Z95" s="32">
        <v>0</v>
      </c>
      <c r="AA95" s="32">
        <v>0</v>
      </c>
      <c r="AB95" s="32">
        <v>5.6</v>
      </c>
      <c r="AC95" s="32">
        <v>0</v>
      </c>
      <c r="AD95" s="32">
        <v>0</v>
      </c>
      <c r="AE95" s="32">
        <v>0</v>
      </c>
      <c r="AF95" t="s">
        <v>117</v>
      </c>
      <c r="AG95">
        <v>4</v>
      </c>
      <c r="AH95"/>
    </row>
    <row r="96" spans="1:34" x14ac:dyDescent="0.25">
      <c r="A96" t="s">
        <v>1149</v>
      </c>
      <c r="B96" t="s">
        <v>575</v>
      </c>
      <c r="C96" t="s">
        <v>955</v>
      </c>
      <c r="D96" t="s">
        <v>1079</v>
      </c>
      <c r="E96" s="32">
        <v>86</v>
      </c>
      <c r="F96" s="32">
        <v>3.4805891472868216</v>
      </c>
      <c r="G96" s="32">
        <v>3.1315180878552971</v>
      </c>
      <c r="H96" s="32">
        <v>0.56161886304909558</v>
      </c>
      <c r="I96" s="32">
        <v>0.212547803617571</v>
      </c>
      <c r="J96" s="32">
        <v>299.33066666666667</v>
      </c>
      <c r="K96" s="32">
        <v>269.31055555555554</v>
      </c>
      <c r="L96" s="32">
        <v>48.29922222222222</v>
      </c>
      <c r="M96" s="32">
        <v>18.279111111111106</v>
      </c>
      <c r="N96" s="32">
        <v>24.420111111111112</v>
      </c>
      <c r="O96" s="32">
        <v>5.6</v>
      </c>
      <c r="P96" s="32">
        <v>65.528555555555556</v>
      </c>
      <c r="Q96" s="32">
        <v>65.528555555555556</v>
      </c>
      <c r="R96" s="32">
        <v>0</v>
      </c>
      <c r="S96" s="32">
        <v>185.50288888888886</v>
      </c>
      <c r="T96" s="32">
        <v>144.24966666666666</v>
      </c>
      <c r="U96" s="32">
        <v>27.411111111111111</v>
      </c>
      <c r="V96" s="32">
        <v>13.842111111111111</v>
      </c>
      <c r="W96" s="32">
        <v>7.9222222222222216</v>
      </c>
      <c r="X96" s="32">
        <v>0.8</v>
      </c>
      <c r="Y96" s="32">
        <v>7.1222222222222218</v>
      </c>
      <c r="Z96" s="32">
        <v>0</v>
      </c>
      <c r="AA96" s="32">
        <v>0</v>
      </c>
      <c r="AB96" s="32">
        <v>0</v>
      </c>
      <c r="AC96" s="32">
        <v>0</v>
      </c>
      <c r="AD96" s="32">
        <v>0</v>
      </c>
      <c r="AE96" s="32">
        <v>0</v>
      </c>
      <c r="AF96" t="s">
        <v>162</v>
      </c>
      <c r="AG96">
        <v>4</v>
      </c>
      <c r="AH96"/>
    </row>
    <row r="97" spans="1:34" x14ac:dyDescent="0.25">
      <c r="A97" t="s">
        <v>1149</v>
      </c>
      <c r="B97" t="s">
        <v>511</v>
      </c>
      <c r="C97" t="s">
        <v>898</v>
      </c>
      <c r="D97" t="s">
        <v>1058</v>
      </c>
      <c r="E97" s="32">
        <v>93.655555555555551</v>
      </c>
      <c r="F97" s="32">
        <v>2.0899335627002023</v>
      </c>
      <c r="G97" s="32">
        <v>1.9072642069047339</v>
      </c>
      <c r="H97" s="32">
        <v>0.3063566259342746</v>
      </c>
      <c r="I97" s="32">
        <v>0.19056590342863927</v>
      </c>
      <c r="J97" s="32">
        <v>195.73388888888891</v>
      </c>
      <c r="K97" s="32">
        <v>178.62588888888891</v>
      </c>
      <c r="L97" s="32">
        <v>28.692000000000004</v>
      </c>
      <c r="M97" s="32">
        <v>17.847555555555559</v>
      </c>
      <c r="N97" s="32">
        <v>5.6</v>
      </c>
      <c r="O97" s="32">
        <v>5.2444444444444445</v>
      </c>
      <c r="P97" s="32">
        <v>33.671777777777777</v>
      </c>
      <c r="Q97" s="32">
        <v>27.408222222222225</v>
      </c>
      <c r="R97" s="32">
        <v>6.2635555555555547</v>
      </c>
      <c r="S97" s="32">
        <v>133.3701111111111</v>
      </c>
      <c r="T97" s="32">
        <v>119.30322222222223</v>
      </c>
      <c r="U97" s="32">
        <v>0</v>
      </c>
      <c r="V97" s="32">
        <v>14.066888888888881</v>
      </c>
      <c r="W97" s="32">
        <v>88.511777777777809</v>
      </c>
      <c r="X97" s="32">
        <v>6.1178888888888876</v>
      </c>
      <c r="Y97" s="32">
        <v>0</v>
      </c>
      <c r="Z97" s="32">
        <v>0</v>
      </c>
      <c r="AA97" s="32">
        <v>15.49355555555556</v>
      </c>
      <c r="AB97" s="32">
        <v>0</v>
      </c>
      <c r="AC97" s="32">
        <v>55.125000000000028</v>
      </c>
      <c r="AD97" s="32">
        <v>0</v>
      </c>
      <c r="AE97" s="32">
        <v>11.775333333333332</v>
      </c>
      <c r="AF97" t="s">
        <v>97</v>
      </c>
      <c r="AG97">
        <v>4</v>
      </c>
      <c r="AH97"/>
    </row>
    <row r="98" spans="1:34" x14ac:dyDescent="0.25">
      <c r="A98" t="s">
        <v>1149</v>
      </c>
      <c r="B98" t="s">
        <v>467</v>
      </c>
      <c r="C98" t="s">
        <v>830</v>
      </c>
      <c r="D98" t="s">
        <v>1055</v>
      </c>
      <c r="E98" s="32">
        <v>101.4</v>
      </c>
      <c r="F98" s="32">
        <v>2.6675553364014912</v>
      </c>
      <c r="G98" s="32">
        <v>2.3380615822923518</v>
      </c>
      <c r="H98" s="32">
        <v>0.2811286434363357</v>
      </c>
      <c r="I98" s="32">
        <v>0.14311089195704579</v>
      </c>
      <c r="J98" s="32">
        <v>270.49011111111122</v>
      </c>
      <c r="K98" s="32">
        <v>237.0794444444445</v>
      </c>
      <c r="L98" s="32">
        <v>28.506444444444444</v>
      </c>
      <c r="M98" s="32">
        <v>14.511444444444445</v>
      </c>
      <c r="N98" s="32">
        <v>8.7061111111111114</v>
      </c>
      <c r="O98" s="32">
        <v>5.2888888888888888</v>
      </c>
      <c r="P98" s="32">
        <v>51.85177777777777</v>
      </c>
      <c r="Q98" s="32">
        <v>32.436111111111103</v>
      </c>
      <c r="R98" s="32">
        <v>19.41566666666667</v>
      </c>
      <c r="S98" s="32">
        <v>190.13188888888897</v>
      </c>
      <c r="T98" s="32">
        <v>152.12255555555564</v>
      </c>
      <c r="U98" s="32">
        <v>0</v>
      </c>
      <c r="V98" s="32">
        <v>38.009333333333331</v>
      </c>
      <c r="W98" s="32">
        <v>102.75900000000001</v>
      </c>
      <c r="X98" s="32">
        <v>1.5034444444444444</v>
      </c>
      <c r="Y98" s="32">
        <v>0</v>
      </c>
      <c r="Z98" s="32">
        <v>0</v>
      </c>
      <c r="AA98" s="32">
        <v>16.301888888888893</v>
      </c>
      <c r="AB98" s="32">
        <v>0</v>
      </c>
      <c r="AC98" s="32">
        <v>70.597888888888889</v>
      </c>
      <c r="AD98" s="32">
        <v>0</v>
      </c>
      <c r="AE98" s="32">
        <v>14.355777777777783</v>
      </c>
      <c r="AF98" t="s">
        <v>53</v>
      </c>
      <c r="AG98">
        <v>4</v>
      </c>
      <c r="AH98"/>
    </row>
    <row r="99" spans="1:34" x14ac:dyDescent="0.25">
      <c r="A99" t="s">
        <v>1149</v>
      </c>
      <c r="B99" t="s">
        <v>777</v>
      </c>
      <c r="C99" t="s">
        <v>1001</v>
      </c>
      <c r="D99" t="s">
        <v>1042</v>
      </c>
      <c r="E99" s="32">
        <v>85.4</v>
      </c>
      <c r="F99" s="32">
        <v>3.4039162112932604</v>
      </c>
      <c r="G99" s="32">
        <v>3.0156635441061668</v>
      </c>
      <c r="H99" s="32">
        <v>0.55113322924798347</v>
      </c>
      <c r="I99" s="32">
        <v>0.2842674993494666</v>
      </c>
      <c r="J99" s="32">
        <v>290.69444444444446</v>
      </c>
      <c r="K99" s="32">
        <v>257.53766666666667</v>
      </c>
      <c r="L99" s="32">
        <v>47.066777777777787</v>
      </c>
      <c r="M99" s="32">
        <v>24.276444444444447</v>
      </c>
      <c r="N99" s="32">
        <v>17.248333333333335</v>
      </c>
      <c r="O99" s="32">
        <v>5.5420000000000007</v>
      </c>
      <c r="P99" s="32">
        <v>81.390111111111111</v>
      </c>
      <c r="Q99" s="32">
        <v>71.023666666666671</v>
      </c>
      <c r="R99" s="32">
        <v>10.366444444444447</v>
      </c>
      <c r="S99" s="32">
        <v>162.23755555555553</v>
      </c>
      <c r="T99" s="32">
        <v>143.32111111111109</v>
      </c>
      <c r="U99" s="32">
        <v>0</v>
      </c>
      <c r="V99" s="32">
        <v>18.916444444444444</v>
      </c>
      <c r="W99" s="32">
        <v>0</v>
      </c>
      <c r="X99" s="32">
        <v>0</v>
      </c>
      <c r="Y99" s="32">
        <v>0</v>
      </c>
      <c r="Z99" s="32">
        <v>0</v>
      </c>
      <c r="AA99" s="32">
        <v>0</v>
      </c>
      <c r="AB99" s="32">
        <v>0</v>
      </c>
      <c r="AC99" s="32">
        <v>0</v>
      </c>
      <c r="AD99" s="32">
        <v>0</v>
      </c>
      <c r="AE99" s="32">
        <v>0</v>
      </c>
      <c r="AF99" t="s">
        <v>364</v>
      </c>
      <c r="AG99">
        <v>4</v>
      </c>
      <c r="AH99"/>
    </row>
    <row r="100" spans="1:34" x14ac:dyDescent="0.25">
      <c r="A100" t="s">
        <v>1149</v>
      </c>
      <c r="B100" t="s">
        <v>760</v>
      </c>
      <c r="C100" t="s">
        <v>832</v>
      </c>
      <c r="D100" t="s">
        <v>1046</v>
      </c>
      <c r="E100" s="32">
        <v>126.62222222222222</v>
      </c>
      <c r="F100" s="32">
        <v>3.6380212355212356</v>
      </c>
      <c r="G100" s="32">
        <v>3.3011591786591787</v>
      </c>
      <c r="H100" s="32">
        <v>0.30593015093015091</v>
      </c>
      <c r="I100" s="32">
        <v>6.9641979641979657E-2</v>
      </c>
      <c r="J100" s="32">
        <v>460.65433333333334</v>
      </c>
      <c r="K100" s="32">
        <v>418.0001111111111</v>
      </c>
      <c r="L100" s="32">
        <v>38.737555555555552</v>
      </c>
      <c r="M100" s="32">
        <v>8.8182222222222233</v>
      </c>
      <c r="N100" s="32">
        <v>24.594666666666662</v>
      </c>
      <c r="O100" s="32">
        <v>5.3246666666666655</v>
      </c>
      <c r="P100" s="32">
        <v>144.23788888888888</v>
      </c>
      <c r="Q100" s="32">
        <v>131.50299999999999</v>
      </c>
      <c r="R100" s="32">
        <v>12.734888888888886</v>
      </c>
      <c r="S100" s="32">
        <v>277.67888888888888</v>
      </c>
      <c r="T100" s="32">
        <v>222.02522222222223</v>
      </c>
      <c r="U100" s="32">
        <v>41.060777777777773</v>
      </c>
      <c r="V100" s="32">
        <v>14.592888888888888</v>
      </c>
      <c r="W100" s="32">
        <v>92.662555555555556</v>
      </c>
      <c r="X100" s="32">
        <v>1.9194444444444445</v>
      </c>
      <c r="Y100" s="32">
        <v>0</v>
      </c>
      <c r="Z100" s="32">
        <v>0</v>
      </c>
      <c r="AA100" s="32">
        <v>33.195888888888888</v>
      </c>
      <c r="AB100" s="32">
        <v>0</v>
      </c>
      <c r="AC100" s="32">
        <v>57.547222222222224</v>
      </c>
      <c r="AD100" s="32">
        <v>0</v>
      </c>
      <c r="AE100" s="32">
        <v>0</v>
      </c>
      <c r="AF100" t="s">
        <v>347</v>
      </c>
      <c r="AG100">
        <v>4</v>
      </c>
      <c r="AH100"/>
    </row>
    <row r="101" spans="1:34" x14ac:dyDescent="0.25">
      <c r="A101" t="s">
        <v>1149</v>
      </c>
      <c r="B101" t="s">
        <v>443</v>
      </c>
      <c r="C101" t="s">
        <v>836</v>
      </c>
      <c r="D101" t="s">
        <v>1065</v>
      </c>
      <c r="E101" s="32">
        <v>77.088888888888889</v>
      </c>
      <c r="F101" s="32">
        <v>3.4612799077543959</v>
      </c>
      <c r="G101" s="32">
        <v>3.1091856442778902</v>
      </c>
      <c r="H101" s="32">
        <v>0.59293744594984144</v>
      </c>
      <c r="I101" s="32">
        <v>0.41694292303257424</v>
      </c>
      <c r="J101" s="32">
        <v>266.82622222222221</v>
      </c>
      <c r="K101" s="32">
        <v>239.68366666666668</v>
      </c>
      <c r="L101" s="32">
        <v>45.708888888888886</v>
      </c>
      <c r="M101" s="32">
        <v>32.141666666666666</v>
      </c>
      <c r="N101" s="32">
        <v>7.8783333333333312</v>
      </c>
      <c r="O101" s="32">
        <v>5.6888888888888891</v>
      </c>
      <c r="P101" s="32">
        <v>86.266666666666666</v>
      </c>
      <c r="Q101" s="32">
        <v>72.691333333333333</v>
      </c>
      <c r="R101" s="32">
        <v>13.575333333333333</v>
      </c>
      <c r="S101" s="32">
        <v>134.85066666666668</v>
      </c>
      <c r="T101" s="32">
        <v>114.22844444444446</v>
      </c>
      <c r="U101" s="32">
        <v>12.555555555555555</v>
      </c>
      <c r="V101" s="32">
        <v>8.0666666666666664</v>
      </c>
      <c r="W101" s="32">
        <v>45.794444444444444</v>
      </c>
      <c r="X101" s="32">
        <v>13.619444444444444</v>
      </c>
      <c r="Y101" s="32">
        <v>0</v>
      </c>
      <c r="Z101" s="32">
        <v>0</v>
      </c>
      <c r="AA101" s="32">
        <v>11.116666666666667</v>
      </c>
      <c r="AB101" s="32">
        <v>0</v>
      </c>
      <c r="AC101" s="32">
        <v>21.058333333333334</v>
      </c>
      <c r="AD101" s="32">
        <v>0</v>
      </c>
      <c r="AE101" s="32">
        <v>0</v>
      </c>
      <c r="AF101" t="s">
        <v>29</v>
      </c>
      <c r="AG101">
        <v>4</v>
      </c>
      <c r="AH101"/>
    </row>
    <row r="102" spans="1:34" x14ac:dyDescent="0.25">
      <c r="A102" t="s">
        <v>1149</v>
      </c>
      <c r="B102" t="s">
        <v>469</v>
      </c>
      <c r="C102" t="s">
        <v>917</v>
      </c>
      <c r="D102" t="s">
        <v>1047</v>
      </c>
      <c r="E102" s="32">
        <v>45.388888888888886</v>
      </c>
      <c r="F102" s="32">
        <v>5.4131578947368428</v>
      </c>
      <c r="G102" s="32">
        <v>4.9335373317013467</v>
      </c>
      <c r="H102" s="32">
        <v>1.3520807833537334</v>
      </c>
      <c r="I102" s="32">
        <v>0.87246022031823756</v>
      </c>
      <c r="J102" s="32">
        <v>245.69722222222222</v>
      </c>
      <c r="K102" s="32">
        <v>223.92777777777778</v>
      </c>
      <c r="L102" s="32">
        <v>61.369444444444447</v>
      </c>
      <c r="M102" s="32">
        <v>39.6</v>
      </c>
      <c r="N102" s="32">
        <v>16.080555555555556</v>
      </c>
      <c r="O102" s="32">
        <v>5.6888888888888891</v>
      </c>
      <c r="P102" s="32">
        <v>38.555555555555557</v>
      </c>
      <c r="Q102" s="32">
        <v>38.555555555555557</v>
      </c>
      <c r="R102" s="32">
        <v>0</v>
      </c>
      <c r="S102" s="32">
        <v>145.77222222222221</v>
      </c>
      <c r="T102" s="32">
        <v>145.77222222222221</v>
      </c>
      <c r="U102" s="32">
        <v>0</v>
      </c>
      <c r="V102" s="32">
        <v>0</v>
      </c>
      <c r="W102" s="32">
        <v>0</v>
      </c>
      <c r="X102" s="32">
        <v>0</v>
      </c>
      <c r="Y102" s="32">
        <v>0</v>
      </c>
      <c r="Z102" s="32">
        <v>0</v>
      </c>
      <c r="AA102" s="32">
        <v>0</v>
      </c>
      <c r="AB102" s="32">
        <v>0</v>
      </c>
      <c r="AC102" s="32">
        <v>0</v>
      </c>
      <c r="AD102" s="32">
        <v>0</v>
      </c>
      <c r="AE102" s="32">
        <v>0</v>
      </c>
      <c r="AF102" t="s">
        <v>55</v>
      </c>
      <c r="AG102">
        <v>4</v>
      </c>
      <c r="AH102"/>
    </row>
    <row r="103" spans="1:34" x14ac:dyDescent="0.25">
      <c r="A103" t="s">
        <v>1149</v>
      </c>
      <c r="B103" t="s">
        <v>459</v>
      </c>
      <c r="C103" t="s">
        <v>891</v>
      </c>
      <c r="D103" t="s">
        <v>1056</v>
      </c>
      <c r="E103" s="32">
        <v>113.24444444444444</v>
      </c>
      <c r="F103" s="32">
        <v>4.9105828100470958</v>
      </c>
      <c r="G103" s="32">
        <v>4.9105828100470958</v>
      </c>
      <c r="H103" s="32">
        <v>0.49814560439560446</v>
      </c>
      <c r="I103" s="32">
        <v>0.49814560439560446</v>
      </c>
      <c r="J103" s="32">
        <v>556.0962222222222</v>
      </c>
      <c r="K103" s="32">
        <v>556.0962222222222</v>
      </c>
      <c r="L103" s="32">
        <v>56.412222222222226</v>
      </c>
      <c r="M103" s="32">
        <v>56.412222222222226</v>
      </c>
      <c r="N103" s="32">
        <v>0</v>
      </c>
      <c r="O103" s="32">
        <v>0</v>
      </c>
      <c r="P103" s="32">
        <v>177.09533333333334</v>
      </c>
      <c r="Q103" s="32">
        <v>177.09533333333334</v>
      </c>
      <c r="R103" s="32">
        <v>0</v>
      </c>
      <c r="S103" s="32">
        <v>322.58866666666665</v>
      </c>
      <c r="T103" s="32">
        <v>322.58866666666665</v>
      </c>
      <c r="U103" s="32">
        <v>0</v>
      </c>
      <c r="V103" s="32">
        <v>0</v>
      </c>
      <c r="W103" s="32">
        <v>0.28388888888888891</v>
      </c>
      <c r="X103" s="32">
        <v>0</v>
      </c>
      <c r="Y103" s="32">
        <v>0</v>
      </c>
      <c r="Z103" s="32">
        <v>0</v>
      </c>
      <c r="AA103" s="32">
        <v>0.28388888888888891</v>
      </c>
      <c r="AB103" s="32">
        <v>0</v>
      </c>
      <c r="AC103" s="32">
        <v>0</v>
      </c>
      <c r="AD103" s="32">
        <v>0</v>
      </c>
      <c r="AE103" s="32">
        <v>0</v>
      </c>
      <c r="AF103" t="s">
        <v>45</v>
      </c>
      <c r="AG103">
        <v>4</v>
      </c>
      <c r="AH103"/>
    </row>
    <row r="104" spans="1:34" x14ac:dyDescent="0.25">
      <c r="A104" t="s">
        <v>1149</v>
      </c>
      <c r="B104" t="s">
        <v>711</v>
      </c>
      <c r="C104" t="s">
        <v>846</v>
      </c>
      <c r="D104" t="s">
        <v>1052</v>
      </c>
      <c r="E104" s="32">
        <v>200.36666666666667</v>
      </c>
      <c r="F104" s="32">
        <v>2.9098935285310268</v>
      </c>
      <c r="G104" s="32">
        <v>2.6526152054566627</v>
      </c>
      <c r="H104" s="32">
        <v>0.16595962956801416</v>
      </c>
      <c r="I104" s="32">
        <v>9.6420451394665319E-2</v>
      </c>
      <c r="J104" s="32">
        <v>583.04566666666676</v>
      </c>
      <c r="K104" s="32">
        <v>531.49566666666669</v>
      </c>
      <c r="L104" s="32">
        <v>33.252777777777773</v>
      </c>
      <c r="M104" s="32">
        <v>19.319444444444443</v>
      </c>
      <c r="N104" s="32">
        <v>8.2444444444444436</v>
      </c>
      <c r="O104" s="32">
        <v>5.6888888888888891</v>
      </c>
      <c r="P104" s="32">
        <v>178.49744444444445</v>
      </c>
      <c r="Q104" s="32">
        <v>140.88077777777778</v>
      </c>
      <c r="R104" s="32">
        <v>37.616666666666667</v>
      </c>
      <c r="S104" s="32">
        <v>371.29544444444446</v>
      </c>
      <c r="T104" s="32">
        <v>353.97044444444447</v>
      </c>
      <c r="U104" s="32">
        <v>0</v>
      </c>
      <c r="V104" s="32">
        <v>17.324999999999999</v>
      </c>
      <c r="W104" s="32">
        <v>120.52577777777776</v>
      </c>
      <c r="X104" s="32">
        <v>0.5</v>
      </c>
      <c r="Y104" s="32">
        <v>0</v>
      </c>
      <c r="Z104" s="32">
        <v>0</v>
      </c>
      <c r="AA104" s="32">
        <v>29.488888888888887</v>
      </c>
      <c r="AB104" s="32">
        <v>0</v>
      </c>
      <c r="AC104" s="32">
        <v>90.536888888888882</v>
      </c>
      <c r="AD104" s="32">
        <v>0</v>
      </c>
      <c r="AE104" s="32">
        <v>0</v>
      </c>
      <c r="AF104" t="s">
        <v>298</v>
      </c>
      <c r="AG104">
        <v>4</v>
      </c>
      <c r="AH104"/>
    </row>
    <row r="105" spans="1:34" x14ac:dyDescent="0.25">
      <c r="A105" t="s">
        <v>1149</v>
      </c>
      <c r="B105" t="s">
        <v>686</v>
      </c>
      <c r="C105" t="s">
        <v>990</v>
      </c>
      <c r="D105" t="s">
        <v>1057</v>
      </c>
      <c r="E105" s="32">
        <v>102.05555555555556</v>
      </c>
      <c r="F105" s="32">
        <v>2.5838225367446928</v>
      </c>
      <c r="G105" s="32">
        <v>2.4198486663037566</v>
      </c>
      <c r="H105" s="32">
        <v>0.42343712574850312</v>
      </c>
      <c r="I105" s="32">
        <v>0.26208492106695708</v>
      </c>
      <c r="J105" s="32">
        <v>263.69344444444448</v>
      </c>
      <c r="K105" s="32">
        <v>246.95900000000003</v>
      </c>
      <c r="L105" s="32">
        <v>43.214111111111123</v>
      </c>
      <c r="M105" s="32">
        <v>26.747222222222231</v>
      </c>
      <c r="N105" s="32">
        <v>10.866888888888891</v>
      </c>
      <c r="O105" s="32">
        <v>5.6</v>
      </c>
      <c r="P105" s="32">
        <v>63.596444444444437</v>
      </c>
      <c r="Q105" s="32">
        <v>63.328888888888883</v>
      </c>
      <c r="R105" s="32">
        <v>0.26755555555555555</v>
      </c>
      <c r="S105" s="32">
        <v>156.88288888888891</v>
      </c>
      <c r="T105" s="32">
        <v>154.34477777777781</v>
      </c>
      <c r="U105" s="32">
        <v>1.0134444444444444</v>
      </c>
      <c r="V105" s="32">
        <v>1.5246666666666671</v>
      </c>
      <c r="W105" s="32">
        <v>159.02066666666659</v>
      </c>
      <c r="X105" s="32">
        <v>14.974888888888884</v>
      </c>
      <c r="Y105" s="32">
        <v>2.0668888888888892</v>
      </c>
      <c r="Z105" s="32">
        <v>0</v>
      </c>
      <c r="AA105" s="32">
        <v>29.672222222222203</v>
      </c>
      <c r="AB105" s="32">
        <v>0</v>
      </c>
      <c r="AC105" s="32">
        <v>112.21222222222218</v>
      </c>
      <c r="AD105" s="32">
        <v>0</v>
      </c>
      <c r="AE105" s="32">
        <v>9.4444444444444442E-2</v>
      </c>
      <c r="AF105" t="s">
        <v>273</v>
      </c>
      <c r="AG105">
        <v>4</v>
      </c>
      <c r="AH105"/>
    </row>
    <row r="106" spans="1:34" x14ac:dyDescent="0.25">
      <c r="A106" t="s">
        <v>1149</v>
      </c>
      <c r="B106" t="s">
        <v>692</v>
      </c>
      <c r="C106" t="s">
        <v>881</v>
      </c>
      <c r="D106" t="s">
        <v>1070</v>
      </c>
      <c r="E106" s="32">
        <v>71.688888888888883</v>
      </c>
      <c r="F106" s="32">
        <v>3.172205517668941</v>
      </c>
      <c r="G106" s="32">
        <v>2.8454277743335408</v>
      </c>
      <c r="H106" s="32">
        <v>0.65516119032858022</v>
      </c>
      <c r="I106" s="32">
        <v>0.32838344699318028</v>
      </c>
      <c r="J106" s="32">
        <v>227.41188888888894</v>
      </c>
      <c r="K106" s="32">
        <v>203.98555555555561</v>
      </c>
      <c r="L106" s="32">
        <v>46.967777777777769</v>
      </c>
      <c r="M106" s="32">
        <v>23.541444444444434</v>
      </c>
      <c r="N106" s="32">
        <v>18.659666666666666</v>
      </c>
      <c r="O106" s="32">
        <v>4.7666666666666666</v>
      </c>
      <c r="P106" s="32">
        <v>46.300000000000011</v>
      </c>
      <c r="Q106" s="32">
        <v>46.300000000000011</v>
      </c>
      <c r="R106" s="32">
        <v>0</v>
      </c>
      <c r="S106" s="32">
        <v>134.14411111111116</v>
      </c>
      <c r="T106" s="32">
        <v>104.86100000000003</v>
      </c>
      <c r="U106" s="32">
        <v>29.283111111111111</v>
      </c>
      <c r="V106" s="32">
        <v>0</v>
      </c>
      <c r="W106" s="32">
        <v>8.9972222222222236</v>
      </c>
      <c r="X106" s="32">
        <v>0</v>
      </c>
      <c r="Y106" s="32">
        <v>0</v>
      </c>
      <c r="Z106" s="32">
        <v>0</v>
      </c>
      <c r="AA106" s="32">
        <v>5.8138888888888891</v>
      </c>
      <c r="AB106" s="32">
        <v>0</v>
      </c>
      <c r="AC106" s="32">
        <v>2.9166666666666665</v>
      </c>
      <c r="AD106" s="32">
        <v>0.26666666666666666</v>
      </c>
      <c r="AE106" s="32">
        <v>0</v>
      </c>
      <c r="AF106" t="s">
        <v>279</v>
      </c>
      <c r="AG106">
        <v>4</v>
      </c>
      <c r="AH106"/>
    </row>
    <row r="107" spans="1:34" x14ac:dyDescent="0.25">
      <c r="A107" t="s">
        <v>1149</v>
      </c>
      <c r="B107" t="s">
        <v>688</v>
      </c>
      <c r="C107" t="s">
        <v>897</v>
      </c>
      <c r="D107" t="s">
        <v>1056</v>
      </c>
      <c r="E107" s="32">
        <v>87.144444444444446</v>
      </c>
      <c r="F107" s="32">
        <v>4.2086956521739127</v>
      </c>
      <c r="G107" s="32">
        <v>3.7588779803646557</v>
      </c>
      <c r="H107" s="32">
        <v>0.48759403289557557</v>
      </c>
      <c r="I107" s="32">
        <v>0.20657911513451482</v>
      </c>
      <c r="J107" s="32">
        <v>366.76444444444445</v>
      </c>
      <c r="K107" s="32">
        <v>327.56533333333329</v>
      </c>
      <c r="L107" s="32">
        <v>42.491111111111103</v>
      </c>
      <c r="M107" s="32">
        <v>18.002222222222219</v>
      </c>
      <c r="N107" s="32">
        <v>19.180111111111106</v>
      </c>
      <c r="O107" s="32">
        <v>5.3087777777777783</v>
      </c>
      <c r="P107" s="32">
        <v>104.99366666666666</v>
      </c>
      <c r="Q107" s="32">
        <v>90.283444444444427</v>
      </c>
      <c r="R107" s="32">
        <v>14.710222222222221</v>
      </c>
      <c r="S107" s="32">
        <v>219.27966666666666</v>
      </c>
      <c r="T107" s="32">
        <v>149.12944444444443</v>
      </c>
      <c r="U107" s="32">
        <v>52.015555555555551</v>
      </c>
      <c r="V107" s="32">
        <v>18.134666666666664</v>
      </c>
      <c r="W107" s="32">
        <v>69.211111111111109</v>
      </c>
      <c r="X107" s="32">
        <v>2.7388888888888889</v>
      </c>
      <c r="Y107" s="32">
        <v>0</v>
      </c>
      <c r="Z107" s="32">
        <v>0</v>
      </c>
      <c r="AA107" s="32">
        <v>25.774999999999999</v>
      </c>
      <c r="AB107" s="32">
        <v>0</v>
      </c>
      <c r="AC107" s="32">
        <v>40.697222222222223</v>
      </c>
      <c r="AD107" s="32">
        <v>0</v>
      </c>
      <c r="AE107" s="32">
        <v>0</v>
      </c>
      <c r="AF107" t="s">
        <v>275</v>
      </c>
      <c r="AG107">
        <v>4</v>
      </c>
      <c r="AH107"/>
    </row>
    <row r="108" spans="1:34" x14ac:dyDescent="0.25">
      <c r="A108" t="s">
        <v>1149</v>
      </c>
      <c r="B108" t="s">
        <v>455</v>
      </c>
      <c r="C108" t="s">
        <v>911</v>
      </c>
      <c r="D108" t="s">
        <v>1070</v>
      </c>
      <c r="E108" s="32">
        <v>80.12222222222222</v>
      </c>
      <c r="F108" s="32">
        <v>3.242643184024407</v>
      </c>
      <c r="G108" s="32">
        <v>3.0632117598113986</v>
      </c>
      <c r="H108" s="32">
        <v>0.47546110109554846</v>
      </c>
      <c r="I108" s="32">
        <v>0.30157675773124393</v>
      </c>
      <c r="J108" s="32">
        <v>259.80777777777774</v>
      </c>
      <c r="K108" s="32">
        <v>245.43133333333327</v>
      </c>
      <c r="L108" s="32">
        <v>38.094999999999999</v>
      </c>
      <c r="M108" s="32">
        <v>24.163</v>
      </c>
      <c r="N108" s="32">
        <v>9.3362222222222222</v>
      </c>
      <c r="O108" s="32">
        <v>4.5957777777777782</v>
      </c>
      <c r="P108" s="32">
        <v>48.185333333333332</v>
      </c>
      <c r="Q108" s="32">
        <v>47.74088888888889</v>
      </c>
      <c r="R108" s="32">
        <v>0.44444444444444442</v>
      </c>
      <c r="S108" s="32">
        <v>173.52744444444443</v>
      </c>
      <c r="T108" s="32">
        <v>149.5083333333333</v>
      </c>
      <c r="U108" s="32">
        <v>0</v>
      </c>
      <c r="V108" s="32">
        <v>24.019111111111116</v>
      </c>
      <c r="W108" s="32">
        <v>4.1333333333333337</v>
      </c>
      <c r="X108" s="32">
        <v>0.53333333333333333</v>
      </c>
      <c r="Y108" s="32">
        <v>0</v>
      </c>
      <c r="Z108" s="32">
        <v>0</v>
      </c>
      <c r="AA108" s="32">
        <v>3.6</v>
      </c>
      <c r="AB108" s="32">
        <v>0</v>
      </c>
      <c r="AC108" s="32">
        <v>0</v>
      </c>
      <c r="AD108" s="32">
        <v>0</v>
      </c>
      <c r="AE108" s="32">
        <v>0</v>
      </c>
      <c r="AF108" t="s">
        <v>41</v>
      </c>
      <c r="AG108">
        <v>4</v>
      </c>
      <c r="AH108"/>
    </row>
    <row r="109" spans="1:34" x14ac:dyDescent="0.25">
      <c r="A109" t="s">
        <v>1149</v>
      </c>
      <c r="B109" t="s">
        <v>746</v>
      </c>
      <c r="C109" t="s">
        <v>1004</v>
      </c>
      <c r="D109" t="s">
        <v>1092</v>
      </c>
      <c r="E109" s="32">
        <v>45.3</v>
      </c>
      <c r="F109" s="32">
        <v>3.4870811871474134</v>
      </c>
      <c r="G109" s="32">
        <v>3.1302722590139815</v>
      </c>
      <c r="H109" s="32">
        <v>0.80182241844493496</v>
      </c>
      <c r="I109" s="32">
        <v>0.50431689968113813</v>
      </c>
      <c r="J109" s="32">
        <v>157.96477777777781</v>
      </c>
      <c r="K109" s="32">
        <v>141.80133333333336</v>
      </c>
      <c r="L109" s="32">
        <v>36.322555555555553</v>
      </c>
      <c r="M109" s="32">
        <v>22.845555555555556</v>
      </c>
      <c r="N109" s="32">
        <v>9.1436666666666646</v>
      </c>
      <c r="O109" s="32">
        <v>4.333333333333333</v>
      </c>
      <c r="P109" s="32">
        <v>37.37422222222223</v>
      </c>
      <c r="Q109" s="32">
        <v>34.687777777777782</v>
      </c>
      <c r="R109" s="32">
        <v>2.6864444444444446</v>
      </c>
      <c r="S109" s="32">
        <v>84.268000000000015</v>
      </c>
      <c r="T109" s="32">
        <v>82.126222222222239</v>
      </c>
      <c r="U109" s="32">
        <v>2.1417777777777776</v>
      </c>
      <c r="V109" s="32">
        <v>0</v>
      </c>
      <c r="W109" s="32">
        <v>14.905555555555555</v>
      </c>
      <c r="X109" s="32">
        <v>0</v>
      </c>
      <c r="Y109" s="32">
        <v>0</v>
      </c>
      <c r="Z109" s="32">
        <v>0</v>
      </c>
      <c r="AA109" s="32">
        <v>0.5</v>
      </c>
      <c r="AB109" s="32">
        <v>0</v>
      </c>
      <c r="AC109" s="32">
        <v>14.405555555555555</v>
      </c>
      <c r="AD109" s="32">
        <v>0</v>
      </c>
      <c r="AE109" s="32">
        <v>0</v>
      </c>
      <c r="AF109" t="s">
        <v>333</v>
      </c>
      <c r="AG109">
        <v>4</v>
      </c>
      <c r="AH109"/>
    </row>
    <row r="110" spans="1:34" x14ac:dyDescent="0.25">
      <c r="A110" t="s">
        <v>1149</v>
      </c>
      <c r="B110" t="s">
        <v>501</v>
      </c>
      <c r="C110" t="s">
        <v>933</v>
      </c>
      <c r="D110" t="s">
        <v>1080</v>
      </c>
      <c r="E110" s="32">
        <v>70.844444444444449</v>
      </c>
      <c r="F110" s="32">
        <v>3.2302901505646169</v>
      </c>
      <c r="G110" s="32">
        <v>3.1068836260978667</v>
      </c>
      <c r="H110" s="32">
        <v>0.22765056461731489</v>
      </c>
      <c r="I110" s="32">
        <v>0.20130175658720201</v>
      </c>
      <c r="J110" s="32">
        <v>228.84811111111111</v>
      </c>
      <c r="K110" s="32">
        <v>220.10544444444443</v>
      </c>
      <c r="L110" s="32">
        <v>16.127777777777776</v>
      </c>
      <c r="M110" s="32">
        <v>14.261111111111111</v>
      </c>
      <c r="N110" s="32">
        <v>0.17777777777777778</v>
      </c>
      <c r="O110" s="32">
        <v>1.6888888888888889</v>
      </c>
      <c r="P110" s="32">
        <v>66.179333333333332</v>
      </c>
      <c r="Q110" s="32">
        <v>59.303333333333327</v>
      </c>
      <c r="R110" s="32">
        <v>6.8759999999999994</v>
      </c>
      <c r="S110" s="32">
        <v>146.541</v>
      </c>
      <c r="T110" s="32">
        <v>115.98577777777777</v>
      </c>
      <c r="U110" s="32">
        <v>18.449666666666666</v>
      </c>
      <c r="V110" s="32">
        <v>12.105555555555556</v>
      </c>
      <c r="W110" s="32">
        <v>23.463888888888889</v>
      </c>
      <c r="X110" s="32">
        <v>0</v>
      </c>
      <c r="Y110" s="32">
        <v>0</v>
      </c>
      <c r="Z110" s="32">
        <v>0</v>
      </c>
      <c r="AA110" s="32">
        <v>15.738888888888889</v>
      </c>
      <c r="AB110" s="32">
        <v>0</v>
      </c>
      <c r="AC110" s="32">
        <v>7.7249999999999996</v>
      </c>
      <c r="AD110" s="32">
        <v>0</v>
      </c>
      <c r="AE110" s="32">
        <v>0</v>
      </c>
      <c r="AF110" t="s">
        <v>87</v>
      </c>
      <c r="AG110">
        <v>4</v>
      </c>
      <c r="AH110"/>
    </row>
    <row r="111" spans="1:34" x14ac:dyDescent="0.25">
      <c r="A111" t="s">
        <v>1149</v>
      </c>
      <c r="B111" t="s">
        <v>519</v>
      </c>
      <c r="C111" t="s">
        <v>901</v>
      </c>
      <c r="D111" t="s">
        <v>1060</v>
      </c>
      <c r="E111" s="32">
        <v>55.177777777777777</v>
      </c>
      <c r="F111" s="32">
        <v>3.2904107933950861</v>
      </c>
      <c r="G111" s="32">
        <v>2.9054732178815947</v>
      </c>
      <c r="H111" s="32">
        <v>0.46468989126057192</v>
      </c>
      <c r="I111" s="32">
        <v>0.15634111961337091</v>
      </c>
      <c r="J111" s="32">
        <v>181.55755555555552</v>
      </c>
      <c r="K111" s="32">
        <v>160.31755555555554</v>
      </c>
      <c r="L111" s="32">
        <v>25.640555555555558</v>
      </c>
      <c r="M111" s="32">
        <v>8.6265555555555551</v>
      </c>
      <c r="N111" s="32">
        <v>12.391777777777779</v>
      </c>
      <c r="O111" s="32">
        <v>4.6222222222222218</v>
      </c>
      <c r="P111" s="32">
        <v>51.270999999999994</v>
      </c>
      <c r="Q111" s="32">
        <v>47.044999999999995</v>
      </c>
      <c r="R111" s="32">
        <v>4.226</v>
      </c>
      <c r="S111" s="32">
        <v>104.64599999999999</v>
      </c>
      <c r="T111" s="32">
        <v>97.916888888888877</v>
      </c>
      <c r="U111" s="32">
        <v>0</v>
      </c>
      <c r="V111" s="32">
        <v>6.729111111111111</v>
      </c>
      <c r="W111" s="32">
        <v>15.811888888888884</v>
      </c>
      <c r="X111" s="32">
        <v>1.2691111111111111</v>
      </c>
      <c r="Y111" s="32">
        <v>0</v>
      </c>
      <c r="Z111" s="32">
        <v>0</v>
      </c>
      <c r="AA111" s="32">
        <v>12.774555555555551</v>
      </c>
      <c r="AB111" s="32">
        <v>0</v>
      </c>
      <c r="AC111" s="32">
        <v>1.163111111111111</v>
      </c>
      <c r="AD111" s="32">
        <v>0</v>
      </c>
      <c r="AE111" s="32">
        <v>0.60511111111111116</v>
      </c>
      <c r="AF111" t="s">
        <v>105</v>
      </c>
      <c r="AG111">
        <v>4</v>
      </c>
      <c r="AH111"/>
    </row>
    <row r="112" spans="1:34" x14ac:dyDescent="0.25">
      <c r="A112" t="s">
        <v>1149</v>
      </c>
      <c r="B112" t="s">
        <v>426</v>
      </c>
      <c r="C112" t="s">
        <v>899</v>
      </c>
      <c r="D112" t="s">
        <v>1026</v>
      </c>
      <c r="E112" s="32">
        <v>80.522222222222226</v>
      </c>
      <c r="F112" s="32">
        <v>3.777630743756037</v>
      </c>
      <c r="G112" s="32">
        <v>3.6431268110942456</v>
      </c>
      <c r="H112" s="32">
        <v>0.30679315578860211</v>
      </c>
      <c r="I112" s="32">
        <v>0.17228922312681108</v>
      </c>
      <c r="J112" s="32">
        <v>304.18322222222224</v>
      </c>
      <c r="K112" s="32">
        <v>293.35266666666666</v>
      </c>
      <c r="L112" s="32">
        <v>24.703666666666663</v>
      </c>
      <c r="M112" s="32">
        <v>13.873111111111111</v>
      </c>
      <c r="N112" s="32">
        <v>5.3777777777777782</v>
      </c>
      <c r="O112" s="32">
        <v>5.4527777777777775</v>
      </c>
      <c r="P112" s="32">
        <v>81.722222222222229</v>
      </c>
      <c r="Q112" s="32">
        <v>81.722222222222229</v>
      </c>
      <c r="R112" s="32">
        <v>0</v>
      </c>
      <c r="S112" s="32">
        <v>197.75733333333332</v>
      </c>
      <c r="T112" s="32">
        <v>178.69622222222222</v>
      </c>
      <c r="U112" s="32">
        <v>18.922222222222221</v>
      </c>
      <c r="V112" s="32">
        <v>0.1388888888888889</v>
      </c>
      <c r="W112" s="32">
        <v>3.0222222222222221</v>
      </c>
      <c r="X112" s="32">
        <v>0</v>
      </c>
      <c r="Y112" s="32">
        <v>0</v>
      </c>
      <c r="Z112" s="32">
        <v>0</v>
      </c>
      <c r="AA112" s="32">
        <v>3.0222222222222221</v>
      </c>
      <c r="AB112" s="32">
        <v>0</v>
      </c>
      <c r="AC112" s="32">
        <v>0</v>
      </c>
      <c r="AD112" s="32">
        <v>0</v>
      </c>
      <c r="AE112" s="32">
        <v>0</v>
      </c>
      <c r="AF112" t="s">
        <v>12</v>
      </c>
      <c r="AG112">
        <v>4</v>
      </c>
      <c r="AH112"/>
    </row>
    <row r="113" spans="1:34" x14ac:dyDescent="0.25">
      <c r="A113" t="s">
        <v>1149</v>
      </c>
      <c r="B113" t="s">
        <v>427</v>
      </c>
      <c r="C113" t="s">
        <v>900</v>
      </c>
      <c r="D113" t="s">
        <v>1055</v>
      </c>
      <c r="E113" s="32">
        <v>85.966666666666669</v>
      </c>
      <c r="F113" s="32">
        <v>3.1467623109732452</v>
      </c>
      <c r="G113" s="32">
        <v>2.9055835595191932</v>
      </c>
      <c r="H113" s="32">
        <v>0.34347938477446038</v>
      </c>
      <c r="I113" s="32">
        <v>0.16980095644306578</v>
      </c>
      <c r="J113" s="32">
        <v>270.51666666666665</v>
      </c>
      <c r="K113" s="32">
        <v>249.7833333333333</v>
      </c>
      <c r="L113" s="32">
        <v>29.527777777777779</v>
      </c>
      <c r="M113" s="32">
        <v>14.597222222222221</v>
      </c>
      <c r="N113" s="32">
        <v>9.2416666666666671</v>
      </c>
      <c r="O113" s="32">
        <v>5.6888888888888891</v>
      </c>
      <c r="P113" s="32">
        <v>89.516666666666666</v>
      </c>
      <c r="Q113" s="32">
        <v>83.713888888888889</v>
      </c>
      <c r="R113" s="32">
        <v>5.802777777777778</v>
      </c>
      <c r="S113" s="32">
        <v>151.4722222222222</v>
      </c>
      <c r="T113" s="32">
        <v>141.79166666666666</v>
      </c>
      <c r="U113" s="32">
        <v>0</v>
      </c>
      <c r="V113" s="32">
        <v>9.6805555555555554</v>
      </c>
      <c r="W113" s="32">
        <v>0.56944444444444442</v>
      </c>
      <c r="X113" s="32">
        <v>0</v>
      </c>
      <c r="Y113" s="32">
        <v>0</v>
      </c>
      <c r="Z113" s="32">
        <v>0</v>
      </c>
      <c r="AA113" s="32">
        <v>0</v>
      </c>
      <c r="AB113" s="32">
        <v>0</v>
      </c>
      <c r="AC113" s="32">
        <v>0</v>
      </c>
      <c r="AD113" s="32">
        <v>0</v>
      </c>
      <c r="AE113" s="32">
        <v>0.56944444444444442</v>
      </c>
      <c r="AF113" t="s">
        <v>13</v>
      </c>
      <c r="AG113">
        <v>4</v>
      </c>
      <c r="AH113"/>
    </row>
    <row r="114" spans="1:34" x14ac:dyDescent="0.25">
      <c r="A114" t="s">
        <v>1149</v>
      </c>
      <c r="B114" t="s">
        <v>710</v>
      </c>
      <c r="C114" t="s">
        <v>998</v>
      </c>
      <c r="D114" t="s">
        <v>1025</v>
      </c>
      <c r="E114" s="32">
        <v>64.266666666666666</v>
      </c>
      <c r="F114" s="32">
        <v>3.7969242738589215</v>
      </c>
      <c r="G114" s="32">
        <v>3.4667029737206088</v>
      </c>
      <c r="H114" s="32">
        <v>0.82345262793914253</v>
      </c>
      <c r="I114" s="32">
        <v>0.49323132780082996</v>
      </c>
      <c r="J114" s="32">
        <v>244.01566666666668</v>
      </c>
      <c r="K114" s="32">
        <v>222.79344444444445</v>
      </c>
      <c r="L114" s="32">
        <v>52.920555555555559</v>
      </c>
      <c r="M114" s="32">
        <v>31.698333333333338</v>
      </c>
      <c r="N114" s="32">
        <v>16.066666666666666</v>
      </c>
      <c r="O114" s="32">
        <v>5.1555555555555559</v>
      </c>
      <c r="P114" s="32">
        <v>44.364444444444459</v>
      </c>
      <c r="Q114" s="32">
        <v>44.364444444444459</v>
      </c>
      <c r="R114" s="32">
        <v>0</v>
      </c>
      <c r="S114" s="32">
        <v>146.73066666666665</v>
      </c>
      <c r="T114" s="32">
        <v>132.00833333333333</v>
      </c>
      <c r="U114" s="32">
        <v>14.722333333333328</v>
      </c>
      <c r="V114" s="32">
        <v>0</v>
      </c>
      <c r="W114" s="32">
        <v>0</v>
      </c>
      <c r="X114" s="32">
        <v>0</v>
      </c>
      <c r="Y114" s="32">
        <v>0</v>
      </c>
      <c r="Z114" s="32">
        <v>0</v>
      </c>
      <c r="AA114" s="32">
        <v>0</v>
      </c>
      <c r="AB114" s="32">
        <v>0</v>
      </c>
      <c r="AC114" s="32">
        <v>0</v>
      </c>
      <c r="AD114" s="32">
        <v>0</v>
      </c>
      <c r="AE114" s="32">
        <v>0</v>
      </c>
      <c r="AF114" t="s">
        <v>297</v>
      </c>
      <c r="AG114">
        <v>4</v>
      </c>
      <c r="AH114"/>
    </row>
    <row r="115" spans="1:34" x14ac:dyDescent="0.25">
      <c r="A115" t="s">
        <v>1149</v>
      </c>
      <c r="B115" t="s">
        <v>807</v>
      </c>
      <c r="C115" t="s">
        <v>1016</v>
      </c>
      <c r="D115" t="s">
        <v>1056</v>
      </c>
      <c r="E115" s="32">
        <v>68.566666666666663</v>
      </c>
      <c r="F115" s="32">
        <v>3.2650072921730677</v>
      </c>
      <c r="G115" s="32">
        <v>3.1146264786906497</v>
      </c>
      <c r="H115" s="32">
        <v>0.29169016366877326</v>
      </c>
      <c r="I115" s="32">
        <v>0.14130935018635551</v>
      </c>
      <c r="J115" s="32">
        <v>223.87066666666666</v>
      </c>
      <c r="K115" s="32">
        <v>213.55955555555553</v>
      </c>
      <c r="L115" s="32">
        <v>20.00022222222222</v>
      </c>
      <c r="M115" s="32">
        <v>9.6891111111111101</v>
      </c>
      <c r="N115" s="32">
        <v>6.1722222222222225</v>
      </c>
      <c r="O115" s="32">
        <v>4.1388888888888893</v>
      </c>
      <c r="P115" s="32">
        <v>76.536111111111111</v>
      </c>
      <c r="Q115" s="32">
        <v>76.536111111111111</v>
      </c>
      <c r="R115" s="32">
        <v>0</v>
      </c>
      <c r="S115" s="32">
        <v>127.3343333333333</v>
      </c>
      <c r="T115" s="32">
        <v>118.95099999999998</v>
      </c>
      <c r="U115" s="32">
        <v>0.6166666666666667</v>
      </c>
      <c r="V115" s="32">
        <v>7.7666666666666666</v>
      </c>
      <c r="W115" s="32">
        <v>123.96388888888889</v>
      </c>
      <c r="X115" s="32">
        <v>0</v>
      </c>
      <c r="Y115" s="32">
        <v>0</v>
      </c>
      <c r="Z115" s="32">
        <v>0</v>
      </c>
      <c r="AA115" s="32">
        <v>40.674999999999997</v>
      </c>
      <c r="AB115" s="32">
        <v>0</v>
      </c>
      <c r="AC115" s="32">
        <v>83.288888888888891</v>
      </c>
      <c r="AD115" s="32">
        <v>0</v>
      </c>
      <c r="AE115" s="32">
        <v>0</v>
      </c>
      <c r="AF115" t="s">
        <v>394</v>
      </c>
      <c r="AG115">
        <v>4</v>
      </c>
      <c r="AH115"/>
    </row>
    <row r="116" spans="1:34" x14ac:dyDescent="0.25">
      <c r="A116" t="s">
        <v>1149</v>
      </c>
      <c r="B116" t="s">
        <v>594</v>
      </c>
      <c r="C116" t="s">
        <v>886</v>
      </c>
      <c r="D116" t="s">
        <v>1034</v>
      </c>
      <c r="E116" s="32">
        <v>76.111111111111114</v>
      </c>
      <c r="F116" s="32">
        <v>3.5433007299270072</v>
      </c>
      <c r="G116" s="32">
        <v>3.1864452554744522</v>
      </c>
      <c r="H116" s="32">
        <v>0.44609927007299272</v>
      </c>
      <c r="I116" s="32">
        <v>8.9243795620437966E-2</v>
      </c>
      <c r="J116" s="32">
        <v>269.68455555555556</v>
      </c>
      <c r="K116" s="32">
        <v>242.52388888888888</v>
      </c>
      <c r="L116" s="32">
        <v>33.953111111111113</v>
      </c>
      <c r="M116" s="32">
        <v>6.7924444444444454</v>
      </c>
      <c r="N116" s="32">
        <v>22.094000000000005</v>
      </c>
      <c r="O116" s="32">
        <v>5.0666666666666664</v>
      </c>
      <c r="P116" s="32">
        <v>97.062888888888892</v>
      </c>
      <c r="Q116" s="32">
        <v>97.062888888888892</v>
      </c>
      <c r="R116" s="32">
        <v>0</v>
      </c>
      <c r="S116" s="32">
        <v>138.66855555555554</v>
      </c>
      <c r="T116" s="32">
        <v>138.66855555555554</v>
      </c>
      <c r="U116" s="32">
        <v>0</v>
      </c>
      <c r="V116" s="32">
        <v>0</v>
      </c>
      <c r="W116" s="32">
        <v>2.2827777777777776</v>
      </c>
      <c r="X116" s="32">
        <v>0</v>
      </c>
      <c r="Y116" s="32">
        <v>0</v>
      </c>
      <c r="Z116" s="32">
        <v>0</v>
      </c>
      <c r="AA116" s="32">
        <v>0.62777777777777777</v>
      </c>
      <c r="AB116" s="32">
        <v>0</v>
      </c>
      <c r="AC116" s="32">
        <v>1.6549999999999998</v>
      </c>
      <c r="AD116" s="32">
        <v>0</v>
      </c>
      <c r="AE116" s="32">
        <v>0</v>
      </c>
      <c r="AF116" t="s">
        <v>181</v>
      </c>
      <c r="AG116">
        <v>4</v>
      </c>
      <c r="AH116"/>
    </row>
    <row r="117" spans="1:34" x14ac:dyDescent="0.25">
      <c r="A117" t="s">
        <v>1149</v>
      </c>
      <c r="B117" t="s">
        <v>720</v>
      </c>
      <c r="C117" t="s">
        <v>1001</v>
      </c>
      <c r="D117" t="s">
        <v>1042</v>
      </c>
      <c r="E117" s="32">
        <v>94.144444444444446</v>
      </c>
      <c r="F117" s="32">
        <v>3.650488610881625</v>
      </c>
      <c r="G117" s="32">
        <v>3.4781765608403172</v>
      </c>
      <c r="H117" s="32">
        <v>0.45411896612769975</v>
      </c>
      <c r="I117" s="32">
        <v>0.28180691608639208</v>
      </c>
      <c r="J117" s="32">
        <v>343.67322222222231</v>
      </c>
      <c r="K117" s="32">
        <v>327.45100000000008</v>
      </c>
      <c r="L117" s="32">
        <v>42.75277777777778</v>
      </c>
      <c r="M117" s="32">
        <v>26.530555555555555</v>
      </c>
      <c r="N117" s="32">
        <v>10.533333333333333</v>
      </c>
      <c r="O117" s="32">
        <v>5.6888888888888891</v>
      </c>
      <c r="P117" s="32">
        <v>76.322444444444443</v>
      </c>
      <c r="Q117" s="32">
        <v>76.322444444444443</v>
      </c>
      <c r="R117" s="32">
        <v>0</v>
      </c>
      <c r="S117" s="32">
        <v>224.59800000000007</v>
      </c>
      <c r="T117" s="32">
        <v>199.27055555555563</v>
      </c>
      <c r="U117" s="32">
        <v>25.327444444444442</v>
      </c>
      <c r="V117" s="32">
        <v>0</v>
      </c>
      <c r="W117" s="32">
        <v>4.6333333333333337</v>
      </c>
      <c r="X117" s="32">
        <v>0.23333333333333334</v>
      </c>
      <c r="Y117" s="32">
        <v>3.6888888888888891</v>
      </c>
      <c r="Z117" s="32">
        <v>0</v>
      </c>
      <c r="AA117" s="32">
        <v>0</v>
      </c>
      <c r="AB117" s="32">
        <v>0</v>
      </c>
      <c r="AC117" s="32">
        <v>0</v>
      </c>
      <c r="AD117" s="32">
        <v>0.71111111111111114</v>
      </c>
      <c r="AE117" s="32">
        <v>0</v>
      </c>
      <c r="AF117" t="s">
        <v>307</v>
      </c>
      <c r="AG117">
        <v>4</v>
      </c>
      <c r="AH117"/>
    </row>
    <row r="118" spans="1:34" x14ac:dyDescent="0.25">
      <c r="A118" t="s">
        <v>1149</v>
      </c>
      <c r="B118" t="s">
        <v>656</v>
      </c>
      <c r="C118" t="s">
        <v>980</v>
      </c>
      <c r="D118" t="s">
        <v>1069</v>
      </c>
      <c r="E118" s="32">
        <v>78.611111111111114</v>
      </c>
      <c r="F118" s="32">
        <v>2.6743773851590102</v>
      </c>
      <c r="G118" s="32">
        <v>2.6142148409893986</v>
      </c>
      <c r="H118" s="32">
        <v>0.25246784452296822</v>
      </c>
      <c r="I118" s="32">
        <v>0.19230530035335691</v>
      </c>
      <c r="J118" s="32">
        <v>210.23577777777777</v>
      </c>
      <c r="K118" s="32">
        <v>205.50633333333329</v>
      </c>
      <c r="L118" s="32">
        <v>19.846777777777781</v>
      </c>
      <c r="M118" s="32">
        <v>15.117333333333335</v>
      </c>
      <c r="N118" s="32">
        <v>2.7738888888888891</v>
      </c>
      <c r="O118" s="32">
        <v>1.9555555555555555</v>
      </c>
      <c r="P118" s="32">
        <v>56.030666666666662</v>
      </c>
      <c r="Q118" s="32">
        <v>56.030666666666662</v>
      </c>
      <c r="R118" s="32">
        <v>0</v>
      </c>
      <c r="S118" s="32">
        <v>134.35833333333332</v>
      </c>
      <c r="T118" s="32">
        <v>124.54844444444443</v>
      </c>
      <c r="U118" s="32">
        <v>0</v>
      </c>
      <c r="V118" s="32">
        <v>9.8098888888888851</v>
      </c>
      <c r="W118" s="32">
        <v>53.520555555555553</v>
      </c>
      <c r="X118" s="32">
        <v>10.389000000000001</v>
      </c>
      <c r="Y118" s="32">
        <v>0</v>
      </c>
      <c r="Z118" s="32">
        <v>0</v>
      </c>
      <c r="AA118" s="32">
        <v>5.8293333333333335</v>
      </c>
      <c r="AB118" s="32">
        <v>0</v>
      </c>
      <c r="AC118" s="32">
        <v>37.30222222222222</v>
      </c>
      <c r="AD118" s="32">
        <v>0</v>
      </c>
      <c r="AE118" s="32">
        <v>0</v>
      </c>
      <c r="AF118" t="s">
        <v>243</v>
      </c>
      <c r="AG118">
        <v>4</v>
      </c>
      <c r="AH118"/>
    </row>
    <row r="119" spans="1:34" x14ac:dyDescent="0.25">
      <c r="A119" t="s">
        <v>1149</v>
      </c>
      <c r="B119" t="s">
        <v>598</v>
      </c>
      <c r="C119" t="s">
        <v>862</v>
      </c>
      <c r="D119" t="s">
        <v>1049</v>
      </c>
      <c r="E119" s="32">
        <v>53.866666666666667</v>
      </c>
      <c r="F119" s="32">
        <v>2.7612541254125413</v>
      </c>
      <c r="G119" s="32">
        <v>2.517594884488449</v>
      </c>
      <c r="H119" s="32">
        <v>0.44415841584158422</v>
      </c>
      <c r="I119" s="32">
        <v>0.20049917491749178</v>
      </c>
      <c r="J119" s="32">
        <v>148.73955555555557</v>
      </c>
      <c r="K119" s="32">
        <v>135.61444444444444</v>
      </c>
      <c r="L119" s="32">
        <v>23.925333333333338</v>
      </c>
      <c r="M119" s="32">
        <v>10.800222222222224</v>
      </c>
      <c r="N119" s="32">
        <v>7.4362222222222236</v>
      </c>
      <c r="O119" s="32">
        <v>5.6888888888888891</v>
      </c>
      <c r="P119" s="32">
        <v>44.664111111111097</v>
      </c>
      <c r="Q119" s="32">
        <v>44.664111111111097</v>
      </c>
      <c r="R119" s="32">
        <v>0</v>
      </c>
      <c r="S119" s="32">
        <v>80.150111111111116</v>
      </c>
      <c r="T119" s="32">
        <v>80.150111111111116</v>
      </c>
      <c r="U119" s="32">
        <v>0</v>
      </c>
      <c r="V119" s="32">
        <v>0</v>
      </c>
      <c r="W119" s="32">
        <v>29.556111111111125</v>
      </c>
      <c r="X119" s="32">
        <v>0</v>
      </c>
      <c r="Y119" s="32">
        <v>0</v>
      </c>
      <c r="Z119" s="32">
        <v>0</v>
      </c>
      <c r="AA119" s="32">
        <v>2.5218888888888893</v>
      </c>
      <c r="AB119" s="32">
        <v>0</v>
      </c>
      <c r="AC119" s="32">
        <v>27.034222222222237</v>
      </c>
      <c r="AD119" s="32">
        <v>0</v>
      </c>
      <c r="AE119" s="32">
        <v>0</v>
      </c>
      <c r="AF119" t="s">
        <v>185</v>
      </c>
      <c r="AG119">
        <v>4</v>
      </c>
      <c r="AH119"/>
    </row>
    <row r="120" spans="1:34" x14ac:dyDescent="0.25">
      <c r="A120" t="s">
        <v>1149</v>
      </c>
      <c r="B120" t="s">
        <v>771</v>
      </c>
      <c r="C120" t="s">
        <v>1010</v>
      </c>
      <c r="D120" t="s">
        <v>1066</v>
      </c>
      <c r="E120" s="32">
        <v>72.833333333333329</v>
      </c>
      <c r="F120" s="32">
        <v>4.7217681159420293</v>
      </c>
      <c r="G120" s="32">
        <v>4.5125171624713962</v>
      </c>
      <c r="H120" s="32">
        <v>0.90866666666666662</v>
      </c>
      <c r="I120" s="32">
        <v>0.69941571319603357</v>
      </c>
      <c r="J120" s="32">
        <v>343.90211111111114</v>
      </c>
      <c r="K120" s="32">
        <v>328.66166666666669</v>
      </c>
      <c r="L120" s="32">
        <v>66.181222222222218</v>
      </c>
      <c r="M120" s="32">
        <v>50.940777777777775</v>
      </c>
      <c r="N120" s="32">
        <v>9.8177777777777795</v>
      </c>
      <c r="O120" s="32">
        <v>5.422666666666669</v>
      </c>
      <c r="P120" s="32">
        <v>57.089111111111116</v>
      </c>
      <c r="Q120" s="32">
        <v>57.089111111111116</v>
      </c>
      <c r="R120" s="32">
        <v>0</v>
      </c>
      <c r="S120" s="32">
        <v>220.63177777777781</v>
      </c>
      <c r="T120" s="32">
        <v>220.63177777777781</v>
      </c>
      <c r="U120" s="32">
        <v>0</v>
      </c>
      <c r="V120" s="32">
        <v>0</v>
      </c>
      <c r="W120" s="32">
        <v>0</v>
      </c>
      <c r="X120" s="32">
        <v>0</v>
      </c>
      <c r="Y120" s="32">
        <v>0</v>
      </c>
      <c r="Z120" s="32">
        <v>0</v>
      </c>
      <c r="AA120" s="32">
        <v>0</v>
      </c>
      <c r="AB120" s="32">
        <v>0</v>
      </c>
      <c r="AC120" s="32">
        <v>0</v>
      </c>
      <c r="AD120" s="32">
        <v>0</v>
      </c>
      <c r="AE120" s="32">
        <v>0</v>
      </c>
      <c r="AF120" t="s">
        <v>358</v>
      </c>
      <c r="AG120">
        <v>4</v>
      </c>
      <c r="AH120"/>
    </row>
    <row r="121" spans="1:34" x14ac:dyDescent="0.25">
      <c r="A121" t="s">
        <v>1149</v>
      </c>
      <c r="B121" t="s">
        <v>676</v>
      </c>
      <c r="C121" t="s">
        <v>987</v>
      </c>
      <c r="D121" t="s">
        <v>1055</v>
      </c>
      <c r="E121" s="32">
        <v>56.277777777777779</v>
      </c>
      <c r="F121" s="32">
        <v>4.1787778874629815</v>
      </c>
      <c r="G121" s="32">
        <v>3.7747640671273452</v>
      </c>
      <c r="H121" s="32">
        <v>0.35353010858835143</v>
      </c>
      <c r="I121" s="32">
        <v>0.14814017769002957</v>
      </c>
      <c r="J121" s="32">
        <v>235.17233333333337</v>
      </c>
      <c r="K121" s="32">
        <v>212.43533333333338</v>
      </c>
      <c r="L121" s="32">
        <v>19.895888888888891</v>
      </c>
      <c r="M121" s="32">
        <v>8.336999999999998</v>
      </c>
      <c r="N121" s="32">
        <v>5.4833333333333343</v>
      </c>
      <c r="O121" s="32">
        <v>6.0755555555555567</v>
      </c>
      <c r="P121" s="32">
        <v>54.523555555555561</v>
      </c>
      <c r="Q121" s="32">
        <v>43.345444444444453</v>
      </c>
      <c r="R121" s="32">
        <v>11.178111111111109</v>
      </c>
      <c r="S121" s="32">
        <v>160.75288888888892</v>
      </c>
      <c r="T121" s="32">
        <v>160.28844444444448</v>
      </c>
      <c r="U121" s="32">
        <v>0</v>
      </c>
      <c r="V121" s="32">
        <v>0.46444444444444444</v>
      </c>
      <c r="W121" s="32">
        <v>43.470666666666659</v>
      </c>
      <c r="X121" s="32">
        <v>0.66666666666666663</v>
      </c>
      <c r="Y121" s="32">
        <v>0</v>
      </c>
      <c r="Z121" s="32">
        <v>0</v>
      </c>
      <c r="AA121" s="32">
        <v>2.3037777777777779</v>
      </c>
      <c r="AB121" s="32">
        <v>0</v>
      </c>
      <c r="AC121" s="32">
        <v>40.500222222222213</v>
      </c>
      <c r="AD121" s="32">
        <v>0</v>
      </c>
      <c r="AE121" s="32">
        <v>0</v>
      </c>
      <c r="AF121" t="s">
        <v>263</v>
      </c>
      <c r="AG121">
        <v>4</v>
      </c>
      <c r="AH121"/>
    </row>
    <row r="122" spans="1:34" x14ac:dyDescent="0.25">
      <c r="A122" t="s">
        <v>1149</v>
      </c>
      <c r="B122" t="s">
        <v>646</v>
      </c>
      <c r="C122" t="s">
        <v>932</v>
      </c>
      <c r="D122" t="s">
        <v>1079</v>
      </c>
      <c r="E122" s="32">
        <v>68.311111111111117</v>
      </c>
      <c r="F122" s="32">
        <v>4.2862524398178259</v>
      </c>
      <c r="G122" s="32">
        <v>3.8929944697462582</v>
      </c>
      <c r="H122" s="32">
        <v>0.45909238776837991</v>
      </c>
      <c r="I122" s="32">
        <v>0.14915419648666231</v>
      </c>
      <c r="J122" s="32">
        <v>292.79866666666663</v>
      </c>
      <c r="K122" s="32">
        <v>265.93477777777775</v>
      </c>
      <c r="L122" s="32">
        <v>31.361111111111111</v>
      </c>
      <c r="M122" s="32">
        <v>10.188888888888888</v>
      </c>
      <c r="N122" s="32">
        <v>16.372222222222224</v>
      </c>
      <c r="O122" s="32">
        <v>4.8</v>
      </c>
      <c r="P122" s="32">
        <v>103.01666666666667</v>
      </c>
      <c r="Q122" s="32">
        <v>97.325000000000003</v>
      </c>
      <c r="R122" s="32">
        <v>5.6916666666666664</v>
      </c>
      <c r="S122" s="32">
        <v>158.42088888888887</v>
      </c>
      <c r="T122" s="32">
        <v>158.42088888888887</v>
      </c>
      <c r="U122" s="32">
        <v>0</v>
      </c>
      <c r="V122" s="32">
        <v>0</v>
      </c>
      <c r="W122" s="32">
        <v>17.495888888888889</v>
      </c>
      <c r="X122" s="32">
        <v>0</v>
      </c>
      <c r="Y122" s="32">
        <v>0</v>
      </c>
      <c r="Z122" s="32">
        <v>0</v>
      </c>
      <c r="AA122" s="32">
        <v>8.8888888888888892E-2</v>
      </c>
      <c r="AB122" s="32">
        <v>0</v>
      </c>
      <c r="AC122" s="32">
        <v>17.407</v>
      </c>
      <c r="AD122" s="32">
        <v>0</v>
      </c>
      <c r="AE122" s="32">
        <v>0</v>
      </c>
      <c r="AF122" t="s">
        <v>233</v>
      </c>
      <c r="AG122">
        <v>4</v>
      </c>
      <c r="AH122"/>
    </row>
    <row r="123" spans="1:34" x14ac:dyDescent="0.25">
      <c r="A123" t="s">
        <v>1149</v>
      </c>
      <c r="B123" t="s">
        <v>757</v>
      </c>
      <c r="C123" t="s">
        <v>846</v>
      </c>
      <c r="D123" t="s">
        <v>1052</v>
      </c>
      <c r="E123" s="32">
        <v>83.077777777777783</v>
      </c>
      <c r="F123" s="32">
        <v>4.1638798983549554</v>
      </c>
      <c r="G123" s="32">
        <v>4.0344162097097769</v>
      </c>
      <c r="H123" s="32">
        <v>0.66038384378761539</v>
      </c>
      <c r="I123" s="32">
        <v>0.53092015514243673</v>
      </c>
      <c r="J123" s="32">
        <v>345.92588888888889</v>
      </c>
      <c r="K123" s="32">
        <v>335.17033333333336</v>
      </c>
      <c r="L123" s="32">
        <v>54.863222222222227</v>
      </c>
      <c r="M123" s="32">
        <v>44.107666666666667</v>
      </c>
      <c r="N123" s="32">
        <v>5.333333333333333</v>
      </c>
      <c r="O123" s="32">
        <v>5.4222222222222225</v>
      </c>
      <c r="P123" s="32">
        <v>68.970999999999947</v>
      </c>
      <c r="Q123" s="32">
        <v>68.970999999999947</v>
      </c>
      <c r="R123" s="32">
        <v>0</v>
      </c>
      <c r="S123" s="32">
        <v>222.0916666666667</v>
      </c>
      <c r="T123" s="32">
        <v>206.49822222222227</v>
      </c>
      <c r="U123" s="32">
        <v>0</v>
      </c>
      <c r="V123" s="32">
        <v>15.593444444444442</v>
      </c>
      <c r="W123" s="32">
        <v>8.1355555555555554</v>
      </c>
      <c r="X123" s="32">
        <v>0</v>
      </c>
      <c r="Y123" s="32">
        <v>0</v>
      </c>
      <c r="Z123" s="32">
        <v>0</v>
      </c>
      <c r="AA123" s="32">
        <v>8.1355555555555554</v>
      </c>
      <c r="AB123" s="32">
        <v>0</v>
      </c>
      <c r="AC123" s="32">
        <v>0</v>
      </c>
      <c r="AD123" s="32">
        <v>0</v>
      </c>
      <c r="AE123" s="32">
        <v>0</v>
      </c>
      <c r="AF123" t="s">
        <v>344</v>
      </c>
      <c r="AG123">
        <v>4</v>
      </c>
      <c r="AH123"/>
    </row>
    <row r="124" spans="1:34" x14ac:dyDescent="0.25">
      <c r="A124" t="s">
        <v>1149</v>
      </c>
      <c r="B124" t="s">
        <v>749</v>
      </c>
      <c r="C124" t="s">
        <v>834</v>
      </c>
      <c r="D124" t="s">
        <v>1084</v>
      </c>
      <c r="E124" s="32">
        <v>52.011111111111113</v>
      </c>
      <c r="F124" s="32">
        <v>3.4422003845332192</v>
      </c>
      <c r="G124" s="32">
        <v>3.0878038880581067</v>
      </c>
      <c r="H124" s="32">
        <v>0.44054261909848319</v>
      </c>
      <c r="I124" s="32">
        <v>0.19611194189275793</v>
      </c>
      <c r="J124" s="32">
        <v>179.03266666666667</v>
      </c>
      <c r="K124" s="32">
        <v>160.60011111111109</v>
      </c>
      <c r="L124" s="32">
        <v>22.91311111111111</v>
      </c>
      <c r="M124" s="32">
        <v>10.199999999999999</v>
      </c>
      <c r="N124" s="32">
        <v>8.3797777777777789</v>
      </c>
      <c r="O124" s="32">
        <v>4.333333333333333</v>
      </c>
      <c r="P124" s="32">
        <v>58.861999999999995</v>
      </c>
      <c r="Q124" s="32">
        <v>53.142555555555553</v>
      </c>
      <c r="R124" s="32">
        <v>5.7194444444444441</v>
      </c>
      <c r="S124" s="32">
        <v>97.25755555555557</v>
      </c>
      <c r="T124" s="32">
        <v>90.299222222222227</v>
      </c>
      <c r="U124" s="32">
        <v>3.8972222222222221</v>
      </c>
      <c r="V124" s="32">
        <v>3.0611111111111109</v>
      </c>
      <c r="W124" s="32">
        <v>32.363888888888887</v>
      </c>
      <c r="X124" s="32">
        <v>0</v>
      </c>
      <c r="Y124" s="32">
        <v>0</v>
      </c>
      <c r="Z124" s="32">
        <v>0</v>
      </c>
      <c r="AA124" s="32">
        <v>30.727777777777778</v>
      </c>
      <c r="AB124" s="32">
        <v>0</v>
      </c>
      <c r="AC124" s="32">
        <v>1.6361111111111111</v>
      </c>
      <c r="AD124" s="32">
        <v>0</v>
      </c>
      <c r="AE124" s="32">
        <v>0</v>
      </c>
      <c r="AF124" t="s">
        <v>336</v>
      </c>
      <c r="AG124">
        <v>4</v>
      </c>
      <c r="AH124"/>
    </row>
    <row r="125" spans="1:34" x14ac:dyDescent="0.25">
      <c r="A125" t="s">
        <v>1149</v>
      </c>
      <c r="B125" t="s">
        <v>507</v>
      </c>
      <c r="C125" t="s">
        <v>935</v>
      </c>
      <c r="D125" t="s">
        <v>1084</v>
      </c>
      <c r="E125" s="32">
        <v>75.13333333333334</v>
      </c>
      <c r="F125" s="32">
        <v>4.1268722271517291</v>
      </c>
      <c r="G125" s="32">
        <v>3.4087947352854187</v>
      </c>
      <c r="H125" s="32">
        <v>0.48834812185743848</v>
      </c>
      <c r="I125" s="32">
        <v>0.14545696539485359</v>
      </c>
      <c r="J125" s="32">
        <v>310.06566666666663</v>
      </c>
      <c r="K125" s="32">
        <v>256.11411111111113</v>
      </c>
      <c r="L125" s="32">
        <v>36.691222222222216</v>
      </c>
      <c r="M125" s="32">
        <v>10.928666666666667</v>
      </c>
      <c r="N125" s="32">
        <v>20.584777777777774</v>
      </c>
      <c r="O125" s="32">
        <v>5.177777777777778</v>
      </c>
      <c r="P125" s="32">
        <v>91.377222222222215</v>
      </c>
      <c r="Q125" s="32">
        <v>63.188222222222215</v>
      </c>
      <c r="R125" s="32">
        <v>28.188999999999997</v>
      </c>
      <c r="S125" s="32">
        <v>181.99722222222221</v>
      </c>
      <c r="T125" s="32">
        <v>163.71844444444443</v>
      </c>
      <c r="U125" s="32">
        <v>0</v>
      </c>
      <c r="V125" s="32">
        <v>18.278777777777776</v>
      </c>
      <c r="W125" s="32">
        <v>0</v>
      </c>
      <c r="X125" s="32">
        <v>0</v>
      </c>
      <c r="Y125" s="32">
        <v>0</v>
      </c>
      <c r="Z125" s="32">
        <v>0</v>
      </c>
      <c r="AA125" s="32">
        <v>0</v>
      </c>
      <c r="AB125" s="32">
        <v>0</v>
      </c>
      <c r="AC125" s="32">
        <v>0</v>
      </c>
      <c r="AD125" s="32">
        <v>0</v>
      </c>
      <c r="AE125" s="32">
        <v>0</v>
      </c>
      <c r="AF125" t="s">
        <v>93</v>
      </c>
      <c r="AG125">
        <v>4</v>
      </c>
      <c r="AH125"/>
    </row>
    <row r="126" spans="1:34" x14ac:dyDescent="0.25">
      <c r="A126" t="s">
        <v>1149</v>
      </c>
      <c r="B126" t="s">
        <v>599</v>
      </c>
      <c r="C126" t="s">
        <v>964</v>
      </c>
      <c r="D126" t="s">
        <v>1103</v>
      </c>
      <c r="E126" s="32">
        <v>64.944444444444443</v>
      </c>
      <c r="F126" s="32">
        <v>3.3242651839178787</v>
      </c>
      <c r="G126" s="32">
        <v>3.0702018819503851</v>
      </c>
      <c r="H126" s="32">
        <v>0.4452095808383234</v>
      </c>
      <c r="I126" s="32">
        <v>0.19114627887082977</v>
      </c>
      <c r="J126" s="32">
        <v>215.89255555555556</v>
      </c>
      <c r="K126" s="32">
        <v>199.39255555555556</v>
      </c>
      <c r="L126" s="32">
        <v>28.913888888888891</v>
      </c>
      <c r="M126" s="32">
        <v>12.41388888888889</v>
      </c>
      <c r="N126" s="32">
        <v>10.811111111111112</v>
      </c>
      <c r="O126" s="32">
        <v>5.6888888888888891</v>
      </c>
      <c r="P126" s="32">
        <v>56.947222222222223</v>
      </c>
      <c r="Q126" s="32">
        <v>56.947222222222223</v>
      </c>
      <c r="R126" s="32">
        <v>0</v>
      </c>
      <c r="S126" s="32">
        <v>130.03144444444445</v>
      </c>
      <c r="T126" s="32">
        <v>88.209222222222223</v>
      </c>
      <c r="U126" s="32">
        <v>40.594444444444441</v>
      </c>
      <c r="V126" s="32">
        <v>1.2277777777777779</v>
      </c>
      <c r="W126" s="32">
        <v>5.245333333333333</v>
      </c>
      <c r="X126" s="32">
        <v>0</v>
      </c>
      <c r="Y126" s="32">
        <v>0</v>
      </c>
      <c r="Z126" s="32">
        <v>0</v>
      </c>
      <c r="AA126" s="32">
        <v>0</v>
      </c>
      <c r="AB126" s="32">
        <v>0</v>
      </c>
      <c r="AC126" s="32">
        <v>5.245333333333333</v>
      </c>
      <c r="AD126" s="32">
        <v>0</v>
      </c>
      <c r="AE126" s="32">
        <v>0</v>
      </c>
      <c r="AF126" t="s">
        <v>186</v>
      </c>
      <c r="AG126">
        <v>4</v>
      </c>
      <c r="AH126"/>
    </row>
    <row r="127" spans="1:34" x14ac:dyDescent="0.25">
      <c r="A127" t="s">
        <v>1149</v>
      </c>
      <c r="B127" t="s">
        <v>767</v>
      </c>
      <c r="C127" t="s">
        <v>827</v>
      </c>
      <c r="D127" t="s">
        <v>1083</v>
      </c>
      <c r="E127" s="32">
        <v>0.94444444444444442</v>
      </c>
      <c r="F127" s="32">
        <v>7.334352941176471</v>
      </c>
      <c r="G127" s="32">
        <v>6.595411764705883</v>
      </c>
      <c r="H127" s="32">
        <v>1.6538823529411759</v>
      </c>
      <c r="I127" s="32">
        <v>0.9149411764705877</v>
      </c>
      <c r="J127" s="32">
        <v>6.9268888888888887</v>
      </c>
      <c r="K127" s="32">
        <v>6.2290000000000001</v>
      </c>
      <c r="L127" s="32">
        <v>1.5619999999999994</v>
      </c>
      <c r="M127" s="32">
        <v>0.86411111111111061</v>
      </c>
      <c r="N127" s="32">
        <v>0.46977777777777779</v>
      </c>
      <c r="O127" s="32">
        <v>0.22811111111111104</v>
      </c>
      <c r="P127" s="32">
        <v>0.8705555555555553</v>
      </c>
      <c r="Q127" s="32">
        <v>0.8705555555555553</v>
      </c>
      <c r="R127" s="32">
        <v>0</v>
      </c>
      <c r="S127" s="32">
        <v>4.4943333333333344</v>
      </c>
      <c r="T127" s="32">
        <v>4.0231111111111115</v>
      </c>
      <c r="U127" s="32">
        <v>0</v>
      </c>
      <c r="V127" s="32">
        <v>0.47122222222222265</v>
      </c>
      <c r="W127" s="32">
        <v>0</v>
      </c>
      <c r="X127" s="32">
        <v>0</v>
      </c>
      <c r="Y127" s="32">
        <v>0</v>
      </c>
      <c r="Z127" s="32">
        <v>0</v>
      </c>
      <c r="AA127" s="32">
        <v>0</v>
      </c>
      <c r="AB127" s="32">
        <v>0</v>
      </c>
      <c r="AC127" s="32">
        <v>0</v>
      </c>
      <c r="AD127" s="32">
        <v>0</v>
      </c>
      <c r="AE127" s="32">
        <v>0</v>
      </c>
      <c r="AF127" t="s">
        <v>354</v>
      </c>
      <c r="AG127">
        <v>4</v>
      </c>
      <c r="AH127"/>
    </row>
    <row r="128" spans="1:34" x14ac:dyDescent="0.25">
      <c r="A128" t="s">
        <v>1149</v>
      </c>
      <c r="B128" t="s">
        <v>416</v>
      </c>
      <c r="C128" t="s">
        <v>847</v>
      </c>
      <c r="D128" t="s">
        <v>1053</v>
      </c>
      <c r="E128" s="32">
        <v>75.488888888888894</v>
      </c>
      <c r="F128" s="32">
        <v>3.1646673535472476</v>
      </c>
      <c r="G128" s="32">
        <v>3.067118045334118</v>
      </c>
      <c r="H128" s="32">
        <v>0.44561377686193704</v>
      </c>
      <c r="I128" s="32">
        <v>0.35277450691786871</v>
      </c>
      <c r="J128" s="32">
        <v>238.89722222222224</v>
      </c>
      <c r="K128" s="32">
        <v>231.53333333333333</v>
      </c>
      <c r="L128" s="32">
        <v>33.638888888888893</v>
      </c>
      <c r="M128" s="32">
        <v>26.630555555555556</v>
      </c>
      <c r="N128" s="32">
        <v>1.4083333333333334</v>
      </c>
      <c r="O128" s="32">
        <v>5.6</v>
      </c>
      <c r="P128" s="32">
        <v>51.455555555555556</v>
      </c>
      <c r="Q128" s="32">
        <v>51.1</v>
      </c>
      <c r="R128" s="32">
        <v>0.35555555555555557</v>
      </c>
      <c r="S128" s="32">
        <v>153.80277777777778</v>
      </c>
      <c r="T128" s="32">
        <v>148.45555555555555</v>
      </c>
      <c r="U128" s="32">
        <v>5.3472222222222223</v>
      </c>
      <c r="V128" s="32">
        <v>0</v>
      </c>
      <c r="W128" s="32">
        <v>0</v>
      </c>
      <c r="X128" s="32">
        <v>0</v>
      </c>
      <c r="Y128" s="32">
        <v>0</v>
      </c>
      <c r="Z128" s="32">
        <v>0</v>
      </c>
      <c r="AA128" s="32">
        <v>0</v>
      </c>
      <c r="AB128" s="32">
        <v>0</v>
      </c>
      <c r="AC128" s="32">
        <v>0</v>
      </c>
      <c r="AD128" s="32">
        <v>0</v>
      </c>
      <c r="AE128" s="32">
        <v>0</v>
      </c>
      <c r="AF128" t="s">
        <v>2</v>
      </c>
      <c r="AG128">
        <v>4</v>
      </c>
      <c r="AH128"/>
    </row>
    <row r="129" spans="1:34" x14ac:dyDescent="0.25">
      <c r="A129" t="s">
        <v>1149</v>
      </c>
      <c r="B129" t="s">
        <v>474</v>
      </c>
      <c r="C129" t="s">
        <v>921</v>
      </c>
      <c r="D129" t="s">
        <v>1074</v>
      </c>
      <c r="E129" s="32">
        <v>90.6</v>
      </c>
      <c r="F129" s="32">
        <v>3.2473890115280843</v>
      </c>
      <c r="G129" s="32">
        <v>2.9731677704194257</v>
      </c>
      <c r="H129" s="32">
        <v>0.36873313711062061</v>
      </c>
      <c r="I129" s="32">
        <v>0.14881039980377728</v>
      </c>
      <c r="J129" s="32">
        <v>294.21344444444441</v>
      </c>
      <c r="K129" s="32">
        <v>269.36899999999997</v>
      </c>
      <c r="L129" s="32">
        <v>33.407222222222224</v>
      </c>
      <c r="M129" s="32">
        <v>13.482222222222221</v>
      </c>
      <c r="N129" s="32">
        <v>14.236111111111111</v>
      </c>
      <c r="O129" s="32">
        <v>5.6888888888888891</v>
      </c>
      <c r="P129" s="32">
        <v>74.003999999999991</v>
      </c>
      <c r="Q129" s="32">
        <v>69.084555555555553</v>
      </c>
      <c r="R129" s="32">
        <v>4.9194444444444443</v>
      </c>
      <c r="S129" s="32">
        <v>186.80222222222221</v>
      </c>
      <c r="T129" s="32">
        <v>125.22999999999999</v>
      </c>
      <c r="U129" s="32">
        <v>61.422222222222224</v>
      </c>
      <c r="V129" s="32">
        <v>0.15</v>
      </c>
      <c r="W129" s="32">
        <v>45.446777777777783</v>
      </c>
      <c r="X129" s="32">
        <v>1.4988888888888889</v>
      </c>
      <c r="Y129" s="32">
        <v>0</v>
      </c>
      <c r="Z129" s="32">
        <v>0</v>
      </c>
      <c r="AA129" s="32">
        <v>23.423444444444442</v>
      </c>
      <c r="AB129" s="32">
        <v>0</v>
      </c>
      <c r="AC129" s="32">
        <v>20.524444444444448</v>
      </c>
      <c r="AD129" s="32">
        <v>0</v>
      </c>
      <c r="AE129" s="32">
        <v>0</v>
      </c>
      <c r="AF129" t="s">
        <v>60</v>
      </c>
      <c r="AG129">
        <v>4</v>
      </c>
      <c r="AH129"/>
    </row>
    <row r="130" spans="1:34" x14ac:dyDescent="0.25">
      <c r="A130" t="s">
        <v>1149</v>
      </c>
      <c r="B130" t="s">
        <v>813</v>
      </c>
      <c r="C130" t="s">
        <v>847</v>
      </c>
      <c r="D130" t="s">
        <v>1053</v>
      </c>
      <c r="E130" s="32">
        <v>16.755555555555556</v>
      </c>
      <c r="F130" s="32">
        <v>3.9781366047745359</v>
      </c>
      <c r="G130" s="32">
        <v>3.2881498673740057</v>
      </c>
      <c r="H130" s="32">
        <v>0.74454907161803718</v>
      </c>
      <c r="I130" s="32">
        <v>0.39391909814323611</v>
      </c>
      <c r="J130" s="32">
        <v>66.655888888888896</v>
      </c>
      <c r="K130" s="32">
        <v>55.094777777777786</v>
      </c>
      <c r="L130" s="32">
        <v>12.475333333333335</v>
      </c>
      <c r="M130" s="32">
        <v>6.6003333333333343</v>
      </c>
      <c r="N130" s="32">
        <v>1.3416666666666666</v>
      </c>
      <c r="O130" s="32">
        <v>4.5333333333333332</v>
      </c>
      <c r="P130" s="32">
        <v>15.939444444444444</v>
      </c>
      <c r="Q130" s="32">
        <v>10.253333333333334</v>
      </c>
      <c r="R130" s="32">
        <v>5.6861111111111109</v>
      </c>
      <c r="S130" s="32">
        <v>38.241111111111117</v>
      </c>
      <c r="T130" s="32">
        <v>32.238333333333337</v>
      </c>
      <c r="U130" s="32">
        <v>0</v>
      </c>
      <c r="V130" s="32">
        <v>6.0027777777777782</v>
      </c>
      <c r="W130" s="32">
        <v>5.5446666666666662</v>
      </c>
      <c r="X130" s="32">
        <v>2.1392222222222226</v>
      </c>
      <c r="Y130" s="32">
        <v>0.17777777777777778</v>
      </c>
      <c r="Z130" s="32">
        <v>0</v>
      </c>
      <c r="AA130" s="32">
        <v>0.53388888888888886</v>
      </c>
      <c r="AB130" s="32">
        <v>0</v>
      </c>
      <c r="AC130" s="32">
        <v>2.6937777777777776</v>
      </c>
      <c r="AD130" s="32">
        <v>0</v>
      </c>
      <c r="AE130" s="32">
        <v>0</v>
      </c>
      <c r="AF130" t="s">
        <v>400</v>
      </c>
      <c r="AG130">
        <v>4</v>
      </c>
      <c r="AH130"/>
    </row>
    <row r="131" spans="1:34" x14ac:dyDescent="0.25">
      <c r="A131" t="s">
        <v>1149</v>
      </c>
      <c r="B131" t="s">
        <v>497</v>
      </c>
      <c r="C131" t="s">
        <v>847</v>
      </c>
      <c r="D131" t="s">
        <v>1053</v>
      </c>
      <c r="E131" s="32">
        <v>81.388888888888886</v>
      </c>
      <c r="F131" s="32">
        <v>4.8622784982935165</v>
      </c>
      <c r="G131" s="32">
        <v>4.5419167235494884</v>
      </c>
      <c r="H131" s="32">
        <v>0.36940204778156993</v>
      </c>
      <c r="I131" s="32">
        <v>0.14216928327645054</v>
      </c>
      <c r="J131" s="32">
        <v>395.73544444444451</v>
      </c>
      <c r="K131" s="32">
        <v>369.66155555555559</v>
      </c>
      <c r="L131" s="32">
        <v>30.065222222222218</v>
      </c>
      <c r="M131" s="32">
        <v>11.571000000000002</v>
      </c>
      <c r="N131" s="32">
        <v>12.805333333333328</v>
      </c>
      <c r="O131" s="32">
        <v>5.6888888888888891</v>
      </c>
      <c r="P131" s="32">
        <v>111.22388888888885</v>
      </c>
      <c r="Q131" s="32">
        <v>103.64422222222218</v>
      </c>
      <c r="R131" s="32">
        <v>7.5796666666666637</v>
      </c>
      <c r="S131" s="32">
        <v>254.4463333333334</v>
      </c>
      <c r="T131" s="32">
        <v>211.9523333333334</v>
      </c>
      <c r="U131" s="32">
        <v>10.871555555555554</v>
      </c>
      <c r="V131" s="32">
        <v>31.622444444444458</v>
      </c>
      <c r="W131" s="32">
        <v>113.60444444444445</v>
      </c>
      <c r="X131" s="32">
        <v>8.8125555555555586</v>
      </c>
      <c r="Y131" s="32">
        <v>0</v>
      </c>
      <c r="Z131" s="32">
        <v>0</v>
      </c>
      <c r="AA131" s="32">
        <v>40.857111111111131</v>
      </c>
      <c r="AB131" s="32">
        <v>0</v>
      </c>
      <c r="AC131" s="32">
        <v>63.934777777777768</v>
      </c>
      <c r="AD131" s="32">
        <v>0</v>
      </c>
      <c r="AE131" s="32">
        <v>0</v>
      </c>
      <c r="AF131" t="s">
        <v>83</v>
      </c>
      <c r="AG131">
        <v>4</v>
      </c>
      <c r="AH131"/>
    </row>
    <row r="132" spans="1:34" x14ac:dyDescent="0.25">
      <c r="A132" t="s">
        <v>1149</v>
      </c>
      <c r="B132" t="s">
        <v>558</v>
      </c>
      <c r="C132" t="s">
        <v>952</v>
      </c>
      <c r="D132" t="s">
        <v>1081</v>
      </c>
      <c r="E132" s="32">
        <v>83.511111111111106</v>
      </c>
      <c r="F132" s="32">
        <v>2.7447591804151155</v>
      </c>
      <c r="G132" s="32">
        <v>2.5371726982437472</v>
      </c>
      <c r="H132" s="32">
        <v>0.29656200106439595</v>
      </c>
      <c r="I132" s="32">
        <v>0.15607503991484831</v>
      </c>
      <c r="J132" s="32">
        <v>229.21788888888895</v>
      </c>
      <c r="K132" s="32">
        <v>211.88211111111116</v>
      </c>
      <c r="L132" s="32">
        <v>24.766222222222222</v>
      </c>
      <c r="M132" s="32">
        <v>13.033999999999999</v>
      </c>
      <c r="N132" s="32">
        <v>2.6877777777777783</v>
      </c>
      <c r="O132" s="32">
        <v>9.0444444444444443</v>
      </c>
      <c r="P132" s="32">
        <v>68.309999999999988</v>
      </c>
      <c r="Q132" s="32">
        <v>62.706444444444436</v>
      </c>
      <c r="R132" s="32">
        <v>5.6035555555555563</v>
      </c>
      <c r="S132" s="32">
        <v>136.14166666666674</v>
      </c>
      <c r="T132" s="32">
        <v>132.38877777777785</v>
      </c>
      <c r="U132" s="32">
        <v>0</v>
      </c>
      <c r="V132" s="32">
        <v>3.7528888888888896</v>
      </c>
      <c r="W132" s="32">
        <v>7.910333333333333</v>
      </c>
      <c r="X132" s="32">
        <v>0</v>
      </c>
      <c r="Y132" s="32">
        <v>0</v>
      </c>
      <c r="Z132" s="32">
        <v>0</v>
      </c>
      <c r="AA132" s="32">
        <v>0.68988888888888888</v>
      </c>
      <c r="AB132" s="32">
        <v>0</v>
      </c>
      <c r="AC132" s="32">
        <v>7.2204444444444444</v>
      </c>
      <c r="AD132" s="32">
        <v>0</v>
      </c>
      <c r="AE132" s="32">
        <v>0</v>
      </c>
      <c r="AF132" t="s">
        <v>145</v>
      </c>
      <c r="AG132">
        <v>4</v>
      </c>
      <c r="AH132"/>
    </row>
    <row r="133" spans="1:34" x14ac:dyDescent="0.25">
      <c r="A133" t="s">
        <v>1149</v>
      </c>
      <c r="B133" t="s">
        <v>801</v>
      </c>
      <c r="C133" t="s">
        <v>898</v>
      </c>
      <c r="D133" t="s">
        <v>1058</v>
      </c>
      <c r="E133" s="32">
        <v>49.866666666666667</v>
      </c>
      <c r="F133" s="32">
        <v>5.9762722816399307</v>
      </c>
      <c r="G133" s="32">
        <v>5.3450467914438518</v>
      </c>
      <c r="H133" s="32">
        <v>1.9528230837789662</v>
      </c>
      <c r="I133" s="32">
        <v>1.4301024955436721</v>
      </c>
      <c r="J133" s="32">
        <v>298.01677777777786</v>
      </c>
      <c r="K133" s="32">
        <v>266.53966666666673</v>
      </c>
      <c r="L133" s="32">
        <v>97.38077777777778</v>
      </c>
      <c r="M133" s="32">
        <v>71.314444444444447</v>
      </c>
      <c r="N133" s="32">
        <v>20.555222222222223</v>
      </c>
      <c r="O133" s="32">
        <v>5.5111111111111111</v>
      </c>
      <c r="P133" s="32">
        <v>44.729111111111095</v>
      </c>
      <c r="Q133" s="32">
        <v>39.318333333333321</v>
      </c>
      <c r="R133" s="32">
        <v>5.4107777777777768</v>
      </c>
      <c r="S133" s="32">
        <v>155.90688888888894</v>
      </c>
      <c r="T133" s="32">
        <v>140.31333333333339</v>
      </c>
      <c r="U133" s="32">
        <v>0</v>
      </c>
      <c r="V133" s="32">
        <v>15.593555555555556</v>
      </c>
      <c r="W133" s="32">
        <v>22.293222222222226</v>
      </c>
      <c r="X133" s="32">
        <v>5.7981111111111128</v>
      </c>
      <c r="Y133" s="32">
        <v>0</v>
      </c>
      <c r="Z133" s="32">
        <v>0</v>
      </c>
      <c r="AA133" s="32">
        <v>4.6915555555555546</v>
      </c>
      <c r="AB133" s="32">
        <v>0</v>
      </c>
      <c r="AC133" s="32">
        <v>10.896333333333333</v>
      </c>
      <c r="AD133" s="32">
        <v>0</v>
      </c>
      <c r="AE133" s="32">
        <v>0.90722222222222215</v>
      </c>
      <c r="AF133" t="s">
        <v>388</v>
      </c>
      <c r="AG133">
        <v>4</v>
      </c>
      <c r="AH133"/>
    </row>
    <row r="134" spans="1:34" x14ac:dyDescent="0.25">
      <c r="A134" t="s">
        <v>1149</v>
      </c>
      <c r="B134" t="s">
        <v>442</v>
      </c>
      <c r="C134" t="s">
        <v>846</v>
      </c>
      <c r="D134" t="s">
        <v>1052</v>
      </c>
      <c r="E134" s="32">
        <v>99.611111111111114</v>
      </c>
      <c r="F134" s="32">
        <v>2.1486335750139429</v>
      </c>
      <c r="G134" s="32">
        <v>1.9644729503625209</v>
      </c>
      <c r="H134" s="32">
        <v>0.37836029001673172</v>
      </c>
      <c r="I134" s="32">
        <v>0.19419966536530953</v>
      </c>
      <c r="J134" s="32">
        <v>214.02777777777777</v>
      </c>
      <c r="K134" s="32">
        <v>195.68333333333334</v>
      </c>
      <c r="L134" s="32">
        <v>37.68888888888889</v>
      </c>
      <c r="M134" s="32">
        <v>19.344444444444445</v>
      </c>
      <c r="N134" s="32">
        <v>12.7</v>
      </c>
      <c r="O134" s="32">
        <v>5.6444444444444448</v>
      </c>
      <c r="P134" s="32">
        <v>65.575000000000003</v>
      </c>
      <c r="Q134" s="32">
        <v>65.575000000000003</v>
      </c>
      <c r="R134" s="32">
        <v>0</v>
      </c>
      <c r="S134" s="32">
        <v>110.76388888888889</v>
      </c>
      <c r="T134" s="32">
        <v>110.76388888888889</v>
      </c>
      <c r="U134" s="32">
        <v>0</v>
      </c>
      <c r="V134" s="32">
        <v>0</v>
      </c>
      <c r="W134" s="32">
        <v>0</v>
      </c>
      <c r="X134" s="32">
        <v>0</v>
      </c>
      <c r="Y134" s="32">
        <v>0</v>
      </c>
      <c r="Z134" s="32">
        <v>0</v>
      </c>
      <c r="AA134" s="32">
        <v>0</v>
      </c>
      <c r="AB134" s="32">
        <v>0</v>
      </c>
      <c r="AC134" s="32">
        <v>0</v>
      </c>
      <c r="AD134" s="32">
        <v>0</v>
      </c>
      <c r="AE134" s="32">
        <v>0</v>
      </c>
      <c r="AF134" t="s">
        <v>28</v>
      </c>
      <c r="AG134">
        <v>4</v>
      </c>
      <c r="AH134"/>
    </row>
    <row r="135" spans="1:34" x14ac:dyDescent="0.25">
      <c r="A135" t="s">
        <v>1149</v>
      </c>
      <c r="B135" t="s">
        <v>666</v>
      </c>
      <c r="C135" t="s">
        <v>827</v>
      </c>
      <c r="D135" t="s">
        <v>1083</v>
      </c>
      <c r="E135" s="32">
        <v>61.544444444444444</v>
      </c>
      <c r="F135" s="32">
        <v>4.1469146055244641</v>
      </c>
      <c r="G135" s="32">
        <v>3.7619425889149678</v>
      </c>
      <c r="H135" s="32">
        <v>0.63943491604982849</v>
      </c>
      <c r="I135" s="32">
        <v>0.35209604621772883</v>
      </c>
      <c r="J135" s="32">
        <v>255.21955555555562</v>
      </c>
      <c r="K135" s="32">
        <v>231.52666666666673</v>
      </c>
      <c r="L135" s="32">
        <v>39.353666666666669</v>
      </c>
      <c r="M135" s="32">
        <v>21.669555555555554</v>
      </c>
      <c r="N135" s="32">
        <v>11.995222222222226</v>
      </c>
      <c r="O135" s="32">
        <v>5.6888888888888891</v>
      </c>
      <c r="P135" s="32">
        <v>76.652222222222207</v>
      </c>
      <c r="Q135" s="32">
        <v>70.643444444444427</v>
      </c>
      <c r="R135" s="32">
        <v>6.0087777777777776</v>
      </c>
      <c r="S135" s="32">
        <v>139.21366666666674</v>
      </c>
      <c r="T135" s="32">
        <v>135.53433333333339</v>
      </c>
      <c r="U135" s="32">
        <v>0</v>
      </c>
      <c r="V135" s="32">
        <v>3.6793333333333331</v>
      </c>
      <c r="W135" s="32">
        <v>0</v>
      </c>
      <c r="X135" s="32">
        <v>0</v>
      </c>
      <c r="Y135" s="32">
        <v>0</v>
      </c>
      <c r="Z135" s="32">
        <v>0</v>
      </c>
      <c r="AA135" s="32">
        <v>0</v>
      </c>
      <c r="AB135" s="32">
        <v>0</v>
      </c>
      <c r="AC135" s="32">
        <v>0</v>
      </c>
      <c r="AD135" s="32">
        <v>0</v>
      </c>
      <c r="AE135" s="32">
        <v>0</v>
      </c>
      <c r="AF135" t="s">
        <v>253</v>
      </c>
      <c r="AG135">
        <v>4</v>
      </c>
      <c r="AH135"/>
    </row>
    <row r="136" spans="1:34" x14ac:dyDescent="0.25">
      <c r="A136" t="s">
        <v>1149</v>
      </c>
      <c r="B136" t="s">
        <v>713</v>
      </c>
      <c r="C136" t="s">
        <v>1000</v>
      </c>
      <c r="D136" t="s">
        <v>1023</v>
      </c>
      <c r="E136" s="32">
        <v>47.466666666666669</v>
      </c>
      <c r="F136" s="32">
        <v>3.7982982209737828</v>
      </c>
      <c r="G136" s="32">
        <v>3.4207233146067413</v>
      </c>
      <c r="H136" s="32">
        <v>1.1879588014981273</v>
      </c>
      <c r="I136" s="32">
        <v>0.81038389513108611</v>
      </c>
      <c r="J136" s="32">
        <v>180.29255555555557</v>
      </c>
      <c r="K136" s="32">
        <v>162.37033333333332</v>
      </c>
      <c r="L136" s="32">
        <v>56.388444444444445</v>
      </c>
      <c r="M136" s="32">
        <v>38.466222222222221</v>
      </c>
      <c r="N136" s="32">
        <v>12.588888888888889</v>
      </c>
      <c r="O136" s="32">
        <v>5.333333333333333</v>
      </c>
      <c r="P136" s="32">
        <v>37.707444444444448</v>
      </c>
      <c r="Q136" s="32">
        <v>37.707444444444448</v>
      </c>
      <c r="R136" s="32">
        <v>0</v>
      </c>
      <c r="S136" s="32">
        <v>86.196666666666658</v>
      </c>
      <c r="T136" s="32">
        <v>80.081888888888884</v>
      </c>
      <c r="U136" s="32">
        <v>0</v>
      </c>
      <c r="V136" s="32">
        <v>6.1147777777777765</v>
      </c>
      <c r="W136" s="32">
        <v>4.1694444444444443</v>
      </c>
      <c r="X136" s="32">
        <v>4.1694444444444443</v>
      </c>
      <c r="Y136" s="32">
        <v>0</v>
      </c>
      <c r="Z136" s="32">
        <v>0</v>
      </c>
      <c r="AA136" s="32">
        <v>0</v>
      </c>
      <c r="AB136" s="32">
        <v>0</v>
      </c>
      <c r="AC136" s="32">
        <v>0</v>
      </c>
      <c r="AD136" s="32">
        <v>0</v>
      </c>
      <c r="AE136" s="32">
        <v>0</v>
      </c>
      <c r="AF136" t="s">
        <v>300</v>
      </c>
      <c r="AG136">
        <v>4</v>
      </c>
      <c r="AH136"/>
    </row>
    <row r="137" spans="1:34" x14ac:dyDescent="0.25">
      <c r="A137" t="s">
        <v>1149</v>
      </c>
      <c r="B137" t="s">
        <v>527</v>
      </c>
      <c r="C137" t="s">
        <v>943</v>
      </c>
      <c r="D137" t="s">
        <v>1076</v>
      </c>
      <c r="E137" s="32">
        <v>106.77777777777777</v>
      </c>
      <c r="F137" s="32">
        <v>3.7666753381893856</v>
      </c>
      <c r="G137" s="32">
        <v>3.3386576482830383</v>
      </c>
      <c r="H137" s="32">
        <v>0.69438085327783561</v>
      </c>
      <c r="I137" s="32">
        <v>0.3383975026014569</v>
      </c>
      <c r="J137" s="32">
        <v>402.19722222222214</v>
      </c>
      <c r="K137" s="32">
        <v>356.49444444444441</v>
      </c>
      <c r="L137" s="32">
        <v>74.144444444444446</v>
      </c>
      <c r="M137" s="32">
        <v>36.13333333333334</v>
      </c>
      <c r="N137" s="32">
        <v>30.544444444444444</v>
      </c>
      <c r="O137" s="32">
        <v>7.4666666666666668</v>
      </c>
      <c r="P137" s="32">
        <v>75.022999999999982</v>
      </c>
      <c r="Q137" s="32">
        <v>67.331333333333319</v>
      </c>
      <c r="R137" s="32">
        <v>7.6916666666666664</v>
      </c>
      <c r="S137" s="32">
        <v>253.02977777777775</v>
      </c>
      <c r="T137" s="32">
        <v>233.85722222222219</v>
      </c>
      <c r="U137" s="32">
        <v>3.7055555555555557</v>
      </c>
      <c r="V137" s="32">
        <v>15.467000000000001</v>
      </c>
      <c r="W137" s="32">
        <v>117.40311111111114</v>
      </c>
      <c r="X137" s="32">
        <v>5.2631111111111109</v>
      </c>
      <c r="Y137" s="32">
        <v>0</v>
      </c>
      <c r="Z137" s="32">
        <v>0</v>
      </c>
      <c r="AA137" s="32">
        <v>26.989888888888895</v>
      </c>
      <c r="AB137" s="32">
        <v>0</v>
      </c>
      <c r="AC137" s="32">
        <v>84.216777777777793</v>
      </c>
      <c r="AD137" s="32">
        <v>0</v>
      </c>
      <c r="AE137" s="32">
        <v>0.93333333333333335</v>
      </c>
      <c r="AF137" t="s">
        <v>113</v>
      </c>
      <c r="AG137">
        <v>4</v>
      </c>
      <c r="AH137"/>
    </row>
    <row r="138" spans="1:34" x14ac:dyDescent="0.25">
      <c r="A138" t="s">
        <v>1149</v>
      </c>
      <c r="B138" t="s">
        <v>452</v>
      </c>
      <c r="C138" t="s">
        <v>841</v>
      </c>
      <c r="D138" t="s">
        <v>1069</v>
      </c>
      <c r="E138" s="32">
        <v>22.2</v>
      </c>
      <c r="F138" s="32">
        <v>5.1665015015015037</v>
      </c>
      <c r="G138" s="32">
        <v>4.6599949949949968</v>
      </c>
      <c r="H138" s="32">
        <v>1.2115115115115118</v>
      </c>
      <c r="I138" s="32">
        <v>0.70500500500500518</v>
      </c>
      <c r="J138" s="32">
        <v>114.69633333333337</v>
      </c>
      <c r="K138" s="32">
        <v>103.45188888888893</v>
      </c>
      <c r="L138" s="32">
        <v>26.895555555555561</v>
      </c>
      <c r="M138" s="32">
        <v>15.651111111111115</v>
      </c>
      <c r="N138" s="32">
        <v>5.5555555555555554</v>
      </c>
      <c r="O138" s="32">
        <v>5.6888888888888891</v>
      </c>
      <c r="P138" s="32">
        <v>25.900333333333336</v>
      </c>
      <c r="Q138" s="32">
        <v>25.900333333333336</v>
      </c>
      <c r="R138" s="32">
        <v>0</v>
      </c>
      <c r="S138" s="32">
        <v>61.900444444444474</v>
      </c>
      <c r="T138" s="32">
        <v>61.900444444444474</v>
      </c>
      <c r="U138" s="32">
        <v>0</v>
      </c>
      <c r="V138" s="32">
        <v>0</v>
      </c>
      <c r="W138" s="32">
        <v>5.6888888888888891</v>
      </c>
      <c r="X138" s="32">
        <v>0</v>
      </c>
      <c r="Y138" s="32">
        <v>0</v>
      </c>
      <c r="Z138" s="32">
        <v>5.6888888888888891</v>
      </c>
      <c r="AA138" s="32">
        <v>0</v>
      </c>
      <c r="AB138" s="32">
        <v>0</v>
      </c>
      <c r="AC138" s="32">
        <v>0</v>
      </c>
      <c r="AD138" s="32">
        <v>0</v>
      </c>
      <c r="AE138" s="32">
        <v>0</v>
      </c>
      <c r="AF138" t="s">
        <v>38</v>
      </c>
      <c r="AG138">
        <v>4</v>
      </c>
      <c r="AH138"/>
    </row>
    <row r="139" spans="1:34" x14ac:dyDescent="0.25">
      <c r="A139" t="s">
        <v>1149</v>
      </c>
      <c r="B139" t="s">
        <v>622</v>
      </c>
      <c r="C139" t="s">
        <v>835</v>
      </c>
      <c r="D139" t="s">
        <v>1022</v>
      </c>
      <c r="E139" s="32">
        <v>77.833333333333329</v>
      </c>
      <c r="F139" s="32">
        <v>2.8388294075660245</v>
      </c>
      <c r="G139" s="32">
        <v>2.6926124197002141</v>
      </c>
      <c r="H139" s="32">
        <v>0.45810135617416137</v>
      </c>
      <c r="I139" s="32">
        <v>0.3118843683083512</v>
      </c>
      <c r="J139" s="32">
        <v>220.95555555555558</v>
      </c>
      <c r="K139" s="32">
        <v>209.57499999999999</v>
      </c>
      <c r="L139" s="32">
        <v>35.655555555555559</v>
      </c>
      <c r="M139" s="32">
        <v>24.274999999999999</v>
      </c>
      <c r="N139" s="32">
        <v>5.7249999999999996</v>
      </c>
      <c r="O139" s="32">
        <v>5.6555555555555559</v>
      </c>
      <c r="P139" s="32">
        <v>55.522222222222226</v>
      </c>
      <c r="Q139" s="32">
        <v>55.522222222222226</v>
      </c>
      <c r="R139" s="32">
        <v>0</v>
      </c>
      <c r="S139" s="32">
        <v>129.77777777777777</v>
      </c>
      <c r="T139" s="32">
        <v>113.72777777777777</v>
      </c>
      <c r="U139" s="32">
        <v>9.5388888888888896</v>
      </c>
      <c r="V139" s="32">
        <v>6.5111111111111111</v>
      </c>
      <c r="W139" s="32">
        <v>16.086111111111109</v>
      </c>
      <c r="X139" s="32">
        <v>0</v>
      </c>
      <c r="Y139" s="32">
        <v>0</v>
      </c>
      <c r="Z139" s="32">
        <v>0</v>
      </c>
      <c r="AA139" s="32">
        <v>6.7277777777777779</v>
      </c>
      <c r="AB139" s="32">
        <v>0</v>
      </c>
      <c r="AC139" s="32">
        <v>9.3583333333333325</v>
      </c>
      <c r="AD139" s="32">
        <v>0</v>
      </c>
      <c r="AE139" s="32">
        <v>0</v>
      </c>
      <c r="AF139" t="s">
        <v>209</v>
      </c>
      <c r="AG139">
        <v>4</v>
      </c>
      <c r="AH139"/>
    </row>
    <row r="140" spans="1:34" x14ac:dyDescent="0.25">
      <c r="A140" t="s">
        <v>1149</v>
      </c>
      <c r="B140" t="s">
        <v>429</v>
      </c>
      <c r="C140" t="s">
        <v>901</v>
      </c>
      <c r="D140" t="s">
        <v>1060</v>
      </c>
      <c r="E140" s="32">
        <v>135.64444444444445</v>
      </c>
      <c r="F140" s="32">
        <v>3.338755733944955</v>
      </c>
      <c r="G140" s="32">
        <v>3.2227662188728714</v>
      </c>
      <c r="H140" s="32">
        <v>0.42435288335517696</v>
      </c>
      <c r="I140" s="32">
        <v>0.30836336828309308</v>
      </c>
      <c r="J140" s="32">
        <v>452.88366666666678</v>
      </c>
      <c r="K140" s="32">
        <v>437.15033333333349</v>
      </c>
      <c r="L140" s="32">
        <v>57.561111111111117</v>
      </c>
      <c r="M140" s="32">
        <v>41.827777777777783</v>
      </c>
      <c r="N140" s="32">
        <v>10.044444444444444</v>
      </c>
      <c r="O140" s="32">
        <v>5.6888888888888891</v>
      </c>
      <c r="P140" s="32">
        <v>129.73944444444444</v>
      </c>
      <c r="Q140" s="32">
        <v>129.73944444444444</v>
      </c>
      <c r="R140" s="32">
        <v>0</v>
      </c>
      <c r="S140" s="32">
        <v>265.58311111111124</v>
      </c>
      <c r="T140" s="32">
        <v>237.95422222222231</v>
      </c>
      <c r="U140" s="32">
        <v>23.07266666666667</v>
      </c>
      <c r="V140" s="32">
        <v>4.5562222222222228</v>
      </c>
      <c r="W140" s="32">
        <v>1.3555555555555556</v>
      </c>
      <c r="X140" s="32">
        <v>0.88888888888888884</v>
      </c>
      <c r="Y140" s="32">
        <v>0.46666666666666667</v>
      </c>
      <c r="Z140" s="32">
        <v>0</v>
      </c>
      <c r="AA140" s="32">
        <v>0</v>
      </c>
      <c r="AB140" s="32">
        <v>0</v>
      </c>
      <c r="AC140" s="32">
        <v>0</v>
      </c>
      <c r="AD140" s="32">
        <v>0</v>
      </c>
      <c r="AE140" s="32">
        <v>0</v>
      </c>
      <c r="AF140" t="s">
        <v>15</v>
      </c>
      <c r="AG140">
        <v>4</v>
      </c>
      <c r="AH140"/>
    </row>
    <row r="141" spans="1:34" x14ac:dyDescent="0.25">
      <c r="A141" t="s">
        <v>1149</v>
      </c>
      <c r="B141" t="s">
        <v>540</v>
      </c>
      <c r="C141" t="s">
        <v>871</v>
      </c>
      <c r="D141" t="s">
        <v>1091</v>
      </c>
      <c r="E141" s="32">
        <v>67.611111111111114</v>
      </c>
      <c r="F141" s="32">
        <v>3.2049137222678716</v>
      </c>
      <c r="G141" s="32">
        <v>2.9804108463434673</v>
      </c>
      <c r="H141" s="32">
        <v>0.56535743631881663</v>
      </c>
      <c r="I141" s="32">
        <v>0.34085456039441231</v>
      </c>
      <c r="J141" s="32">
        <v>216.68777777777777</v>
      </c>
      <c r="K141" s="32">
        <v>201.50888888888889</v>
      </c>
      <c r="L141" s="32">
        <v>38.224444444444437</v>
      </c>
      <c r="M141" s="32">
        <v>23.045555555555545</v>
      </c>
      <c r="N141" s="32">
        <v>9.6066666666666674</v>
      </c>
      <c r="O141" s="32">
        <v>5.5722222222222229</v>
      </c>
      <c r="P141" s="32">
        <v>42.957777777777771</v>
      </c>
      <c r="Q141" s="32">
        <v>42.957777777777771</v>
      </c>
      <c r="R141" s="32">
        <v>0</v>
      </c>
      <c r="S141" s="32">
        <v>135.50555555555556</v>
      </c>
      <c r="T141" s="32">
        <v>130.28555555555556</v>
      </c>
      <c r="U141" s="32">
        <v>0</v>
      </c>
      <c r="V141" s="32">
        <v>5.22</v>
      </c>
      <c r="W141" s="32">
        <v>11.958888888888891</v>
      </c>
      <c r="X141" s="32">
        <v>0</v>
      </c>
      <c r="Y141" s="32">
        <v>0</v>
      </c>
      <c r="Z141" s="32">
        <v>0</v>
      </c>
      <c r="AA141" s="32">
        <v>0</v>
      </c>
      <c r="AB141" s="32">
        <v>0</v>
      </c>
      <c r="AC141" s="32">
        <v>11.958888888888891</v>
      </c>
      <c r="AD141" s="32">
        <v>0</v>
      </c>
      <c r="AE141" s="32">
        <v>0</v>
      </c>
      <c r="AF141" t="s">
        <v>127</v>
      </c>
      <c r="AG141">
        <v>4</v>
      </c>
      <c r="AH141"/>
    </row>
    <row r="142" spans="1:34" x14ac:dyDescent="0.25">
      <c r="A142" t="s">
        <v>1149</v>
      </c>
      <c r="B142" t="s">
        <v>510</v>
      </c>
      <c r="C142" t="s">
        <v>936</v>
      </c>
      <c r="D142" t="s">
        <v>1085</v>
      </c>
      <c r="E142" s="32">
        <v>79.400000000000006</v>
      </c>
      <c r="F142" s="32">
        <v>3.0503456479149178</v>
      </c>
      <c r="G142" s="32">
        <v>2.8487993282955504</v>
      </c>
      <c r="H142" s="32">
        <v>0.28420794850265885</v>
      </c>
      <c r="I142" s="32">
        <v>0.15105653512454523</v>
      </c>
      <c r="J142" s="32">
        <v>242.1974444444445</v>
      </c>
      <c r="K142" s="32">
        <v>226.19466666666671</v>
      </c>
      <c r="L142" s="32">
        <v>22.566111111111113</v>
      </c>
      <c r="M142" s="32">
        <v>11.993888888888891</v>
      </c>
      <c r="N142" s="32">
        <v>5.3277777777777775</v>
      </c>
      <c r="O142" s="32">
        <v>5.2444444444444445</v>
      </c>
      <c r="P142" s="32">
        <v>89.960666666666683</v>
      </c>
      <c r="Q142" s="32">
        <v>84.530111111111125</v>
      </c>
      <c r="R142" s="32">
        <v>5.4305555555555554</v>
      </c>
      <c r="S142" s="32">
        <v>129.6706666666667</v>
      </c>
      <c r="T142" s="32">
        <v>112.51511111111114</v>
      </c>
      <c r="U142" s="32">
        <v>17.155555555555555</v>
      </c>
      <c r="V142" s="32">
        <v>0</v>
      </c>
      <c r="W142" s="32">
        <v>20.922444444444444</v>
      </c>
      <c r="X142" s="32">
        <v>1.032777777777778</v>
      </c>
      <c r="Y142" s="32">
        <v>0</v>
      </c>
      <c r="Z142" s="32">
        <v>0</v>
      </c>
      <c r="AA142" s="32">
        <v>4.3551111111111114</v>
      </c>
      <c r="AB142" s="32">
        <v>0</v>
      </c>
      <c r="AC142" s="32">
        <v>15.534555555555553</v>
      </c>
      <c r="AD142" s="32">
        <v>0</v>
      </c>
      <c r="AE142" s="32">
        <v>0</v>
      </c>
      <c r="AF142" t="s">
        <v>96</v>
      </c>
      <c r="AG142">
        <v>4</v>
      </c>
      <c r="AH142"/>
    </row>
    <row r="143" spans="1:34" x14ac:dyDescent="0.25">
      <c r="A143" t="s">
        <v>1149</v>
      </c>
      <c r="B143" t="s">
        <v>721</v>
      </c>
      <c r="C143" t="s">
        <v>898</v>
      </c>
      <c r="D143" t="s">
        <v>1058</v>
      </c>
      <c r="E143" s="32">
        <v>84.688888888888883</v>
      </c>
      <c r="F143" s="32">
        <v>3.0928640776699035</v>
      </c>
      <c r="G143" s="32">
        <v>2.8208199947520347</v>
      </c>
      <c r="H143" s="32">
        <v>0.52191944371556021</v>
      </c>
      <c r="I143" s="32">
        <v>0.30378771975859353</v>
      </c>
      <c r="J143" s="32">
        <v>261.93122222222223</v>
      </c>
      <c r="K143" s="32">
        <v>238.89211111111118</v>
      </c>
      <c r="L143" s="32">
        <v>44.200777777777773</v>
      </c>
      <c r="M143" s="32">
        <v>25.727444444444441</v>
      </c>
      <c r="N143" s="32">
        <v>11.611111111111111</v>
      </c>
      <c r="O143" s="32">
        <v>6.8622222222222229</v>
      </c>
      <c r="P143" s="32">
        <v>48.908555555555566</v>
      </c>
      <c r="Q143" s="32">
        <v>44.342777777777783</v>
      </c>
      <c r="R143" s="32">
        <v>4.5657777777777788</v>
      </c>
      <c r="S143" s="32">
        <v>168.82188888888894</v>
      </c>
      <c r="T143" s="32">
        <v>105.15444444444448</v>
      </c>
      <c r="U143" s="32">
        <v>46.664333333333346</v>
      </c>
      <c r="V143" s="32">
        <v>17.0031111111111</v>
      </c>
      <c r="W143" s="32">
        <v>26.155444444444441</v>
      </c>
      <c r="X143" s="32">
        <v>3.2704444444444443</v>
      </c>
      <c r="Y143" s="32">
        <v>0</v>
      </c>
      <c r="Z143" s="32">
        <v>0</v>
      </c>
      <c r="AA143" s="32">
        <v>8.7041111111111089</v>
      </c>
      <c r="AB143" s="32">
        <v>0</v>
      </c>
      <c r="AC143" s="32">
        <v>9.9459999999999997</v>
      </c>
      <c r="AD143" s="32">
        <v>4.2348888888888894</v>
      </c>
      <c r="AE143" s="32">
        <v>0</v>
      </c>
      <c r="AF143" t="s">
        <v>308</v>
      </c>
      <c r="AG143">
        <v>4</v>
      </c>
      <c r="AH143"/>
    </row>
    <row r="144" spans="1:34" x14ac:dyDescent="0.25">
      <c r="A144" t="s">
        <v>1149</v>
      </c>
      <c r="B144" t="s">
        <v>705</v>
      </c>
      <c r="C144" t="s">
        <v>996</v>
      </c>
      <c r="D144" t="s">
        <v>1067</v>
      </c>
      <c r="E144" s="32">
        <v>27.166666666666668</v>
      </c>
      <c r="F144" s="32">
        <v>4.3800613496932517</v>
      </c>
      <c r="G144" s="32">
        <v>3.993967280163599</v>
      </c>
      <c r="H144" s="32">
        <v>0.79263803680981593</v>
      </c>
      <c r="I144" s="32">
        <v>0.40654396728016357</v>
      </c>
      <c r="J144" s="32">
        <v>118.99166666666667</v>
      </c>
      <c r="K144" s="32">
        <v>108.50277777777778</v>
      </c>
      <c r="L144" s="32">
        <v>21.533333333333335</v>
      </c>
      <c r="M144" s="32">
        <v>11.044444444444444</v>
      </c>
      <c r="N144" s="32">
        <v>5.6888888888888891</v>
      </c>
      <c r="O144" s="32">
        <v>4.8</v>
      </c>
      <c r="P144" s="32">
        <v>41</v>
      </c>
      <c r="Q144" s="32">
        <v>41</v>
      </c>
      <c r="R144" s="32">
        <v>0</v>
      </c>
      <c r="S144" s="32">
        <v>56.458333333333336</v>
      </c>
      <c r="T144" s="32">
        <v>56.458333333333336</v>
      </c>
      <c r="U144" s="32">
        <v>0</v>
      </c>
      <c r="V144" s="32">
        <v>0</v>
      </c>
      <c r="W144" s="32">
        <v>0</v>
      </c>
      <c r="X144" s="32">
        <v>0</v>
      </c>
      <c r="Y144" s="32">
        <v>0</v>
      </c>
      <c r="Z144" s="32">
        <v>0</v>
      </c>
      <c r="AA144" s="32">
        <v>0</v>
      </c>
      <c r="AB144" s="32">
        <v>0</v>
      </c>
      <c r="AC144" s="32">
        <v>0</v>
      </c>
      <c r="AD144" s="32">
        <v>0</v>
      </c>
      <c r="AE144" s="32">
        <v>0</v>
      </c>
      <c r="AF144" t="s">
        <v>292</v>
      </c>
      <c r="AG144">
        <v>4</v>
      </c>
      <c r="AH144"/>
    </row>
    <row r="145" spans="1:34" x14ac:dyDescent="0.25">
      <c r="A145" t="s">
        <v>1149</v>
      </c>
      <c r="B145" t="s">
        <v>619</v>
      </c>
      <c r="C145" t="s">
        <v>863</v>
      </c>
      <c r="D145" t="s">
        <v>1067</v>
      </c>
      <c r="E145" s="32">
        <v>73.233333333333334</v>
      </c>
      <c r="F145" s="32">
        <v>4.4137460172963134</v>
      </c>
      <c r="G145" s="32">
        <v>4.247837960855712</v>
      </c>
      <c r="H145" s="32">
        <v>0.31414049461386739</v>
      </c>
      <c r="I145" s="32">
        <v>0.14823243817326659</v>
      </c>
      <c r="J145" s="32">
        <v>323.23333333333335</v>
      </c>
      <c r="K145" s="32">
        <v>311.08333333333331</v>
      </c>
      <c r="L145" s="32">
        <v>23.005555555555556</v>
      </c>
      <c r="M145" s="32">
        <v>10.855555555555556</v>
      </c>
      <c r="N145" s="32">
        <v>8.1722222222222225</v>
      </c>
      <c r="O145" s="32">
        <v>3.9777777777777779</v>
      </c>
      <c r="P145" s="32">
        <v>71.016666666666666</v>
      </c>
      <c r="Q145" s="32">
        <v>71.016666666666666</v>
      </c>
      <c r="R145" s="32">
        <v>0</v>
      </c>
      <c r="S145" s="32">
        <v>229.21111111111111</v>
      </c>
      <c r="T145" s="32">
        <v>229.21111111111111</v>
      </c>
      <c r="U145" s="32">
        <v>0</v>
      </c>
      <c r="V145" s="32">
        <v>0</v>
      </c>
      <c r="W145" s="32">
        <v>0</v>
      </c>
      <c r="X145" s="32">
        <v>0</v>
      </c>
      <c r="Y145" s="32">
        <v>0</v>
      </c>
      <c r="Z145" s="32">
        <v>0</v>
      </c>
      <c r="AA145" s="32">
        <v>0</v>
      </c>
      <c r="AB145" s="32">
        <v>0</v>
      </c>
      <c r="AC145" s="32">
        <v>0</v>
      </c>
      <c r="AD145" s="32">
        <v>0</v>
      </c>
      <c r="AE145" s="32">
        <v>0</v>
      </c>
      <c r="AF145" t="s">
        <v>206</v>
      </c>
      <c r="AG145">
        <v>4</v>
      </c>
      <c r="AH145"/>
    </row>
    <row r="146" spans="1:34" x14ac:dyDescent="0.25">
      <c r="A146" t="s">
        <v>1149</v>
      </c>
      <c r="B146" t="s">
        <v>521</v>
      </c>
      <c r="C146" t="s">
        <v>839</v>
      </c>
      <c r="D146" t="s">
        <v>1075</v>
      </c>
      <c r="E146" s="32">
        <v>106.47777777777777</v>
      </c>
      <c r="F146" s="32">
        <v>4.1970718981529789</v>
      </c>
      <c r="G146" s="32">
        <v>3.9668725868725865</v>
      </c>
      <c r="H146" s="32">
        <v>0.50819889387456962</v>
      </c>
      <c r="I146" s="32">
        <v>0.30137430867160597</v>
      </c>
      <c r="J146" s="32">
        <v>446.89488888888883</v>
      </c>
      <c r="K146" s="32">
        <v>422.38377777777771</v>
      </c>
      <c r="L146" s="32">
        <v>54.111888888888892</v>
      </c>
      <c r="M146" s="32">
        <v>32.089666666666666</v>
      </c>
      <c r="N146" s="32">
        <v>16.333333333333332</v>
      </c>
      <c r="O146" s="32">
        <v>5.6888888888888891</v>
      </c>
      <c r="P146" s="32">
        <v>107.18722222222223</v>
      </c>
      <c r="Q146" s="32">
        <v>104.69833333333334</v>
      </c>
      <c r="R146" s="32">
        <v>2.4888888888888889</v>
      </c>
      <c r="S146" s="32">
        <v>285.5957777777777</v>
      </c>
      <c r="T146" s="32">
        <v>275.65411111111104</v>
      </c>
      <c r="U146" s="32">
        <v>9.9416666666666664</v>
      </c>
      <c r="V146" s="32">
        <v>0</v>
      </c>
      <c r="W146" s="32">
        <v>67.781000000000006</v>
      </c>
      <c r="X146" s="32">
        <v>1.1341111111111111</v>
      </c>
      <c r="Y146" s="32">
        <v>0</v>
      </c>
      <c r="Z146" s="32">
        <v>0</v>
      </c>
      <c r="AA146" s="32">
        <v>15.642777777777779</v>
      </c>
      <c r="AB146" s="32">
        <v>0</v>
      </c>
      <c r="AC146" s="32">
        <v>51.004111111111122</v>
      </c>
      <c r="AD146" s="32">
        <v>0</v>
      </c>
      <c r="AE146" s="32">
        <v>0</v>
      </c>
      <c r="AF146" t="s">
        <v>107</v>
      </c>
      <c r="AG146">
        <v>4</v>
      </c>
      <c r="AH146"/>
    </row>
    <row r="147" spans="1:34" x14ac:dyDescent="0.25">
      <c r="A147" t="s">
        <v>1149</v>
      </c>
      <c r="B147" t="s">
        <v>695</v>
      </c>
      <c r="C147" t="s">
        <v>411</v>
      </c>
      <c r="D147" t="s">
        <v>1058</v>
      </c>
      <c r="E147" s="32">
        <v>62.011111111111113</v>
      </c>
      <c r="F147" s="32">
        <v>3.5667837305142451</v>
      </c>
      <c r="G147" s="32">
        <v>3.254384518903422</v>
      </c>
      <c r="H147" s="32">
        <v>1.0974287762049812</v>
      </c>
      <c r="I147" s="32">
        <v>0.78502956459415874</v>
      </c>
      <c r="J147" s="32">
        <v>221.18022222222226</v>
      </c>
      <c r="K147" s="32">
        <v>201.80799999999999</v>
      </c>
      <c r="L147" s="32">
        <v>68.052777777777777</v>
      </c>
      <c r="M147" s="32">
        <v>48.680555555555557</v>
      </c>
      <c r="N147" s="32">
        <v>14.238888888888889</v>
      </c>
      <c r="O147" s="32">
        <v>5.1333333333333337</v>
      </c>
      <c r="P147" s="32">
        <v>46.796888888888894</v>
      </c>
      <c r="Q147" s="32">
        <v>46.796888888888894</v>
      </c>
      <c r="R147" s="32">
        <v>0</v>
      </c>
      <c r="S147" s="32">
        <v>106.33055555555555</v>
      </c>
      <c r="T147" s="32">
        <v>80.174999999999997</v>
      </c>
      <c r="U147" s="32">
        <v>26.155555555555555</v>
      </c>
      <c r="V147" s="32">
        <v>0</v>
      </c>
      <c r="W147" s="32">
        <v>0</v>
      </c>
      <c r="X147" s="32">
        <v>0</v>
      </c>
      <c r="Y147" s="32">
        <v>0</v>
      </c>
      <c r="Z147" s="32">
        <v>0</v>
      </c>
      <c r="AA147" s="32">
        <v>0</v>
      </c>
      <c r="AB147" s="32">
        <v>0</v>
      </c>
      <c r="AC147" s="32">
        <v>0</v>
      </c>
      <c r="AD147" s="32">
        <v>0</v>
      </c>
      <c r="AE147" s="32">
        <v>0</v>
      </c>
      <c r="AF147" t="s">
        <v>282</v>
      </c>
      <c r="AG147">
        <v>4</v>
      </c>
      <c r="AH147"/>
    </row>
    <row r="148" spans="1:34" x14ac:dyDescent="0.25">
      <c r="A148" t="s">
        <v>1149</v>
      </c>
      <c r="B148" t="s">
        <v>717</v>
      </c>
      <c r="C148" t="s">
        <v>915</v>
      </c>
      <c r="D148" t="s">
        <v>1072</v>
      </c>
      <c r="E148" s="32">
        <v>52.6</v>
      </c>
      <c r="F148" s="32">
        <v>2.8906738487536963</v>
      </c>
      <c r="G148" s="32">
        <v>2.6523975496408951</v>
      </c>
      <c r="H148" s="32">
        <v>0.24690747782002531</v>
      </c>
      <c r="I148" s="32">
        <v>8.6311787072243344E-3</v>
      </c>
      <c r="J148" s="32">
        <v>152.04944444444442</v>
      </c>
      <c r="K148" s="32">
        <v>139.51611111111109</v>
      </c>
      <c r="L148" s="32">
        <v>12.987333333333332</v>
      </c>
      <c r="M148" s="32">
        <v>0.45400000000000001</v>
      </c>
      <c r="N148" s="32">
        <v>7.7333333333333334</v>
      </c>
      <c r="O148" s="32">
        <v>4.8</v>
      </c>
      <c r="P148" s="32">
        <v>40.484777777777772</v>
      </c>
      <c r="Q148" s="32">
        <v>40.484777777777772</v>
      </c>
      <c r="R148" s="32">
        <v>0</v>
      </c>
      <c r="S148" s="32">
        <v>98.577333333333314</v>
      </c>
      <c r="T148" s="32">
        <v>82.507333333333307</v>
      </c>
      <c r="U148" s="32">
        <v>16.070000000000004</v>
      </c>
      <c r="V148" s="32">
        <v>0</v>
      </c>
      <c r="W148" s="32">
        <v>0</v>
      </c>
      <c r="X148" s="32">
        <v>0</v>
      </c>
      <c r="Y148" s="32">
        <v>0</v>
      </c>
      <c r="Z148" s="32">
        <v>0</v>
      </c>
      <c r="AA148" s="32">
        <v>0</v>
      </c>
      <c r="AB148" s="32">
        <v>0</v>
      </c>
      <c r="AC148" s="32">
        <v>0</v>
      </c>
      <c r="AD148" s="32">
        <v>0</v>
      </c>
      <c r="AE148" s="32">
        <v>0</v>
      </c>
      <c r="AF148" t="s">
        <v>304</v>
      </c>
      <c r="AG148">
        <v>4</v>
      </c>
      <c r="AH148"/>
    </row>
    <row r="149" spans="1:34" x14ac:dyDescent="0.25">
      <c r="A149" t="s">
        <v>1149</v>
      </c>
      <c r="B149" t="s">
        <v>634</v>
      </c>
      <c r="C149" t="s">
        <v>869</v>
      </c>
      <c r="D149" t="s">
        <v>1019</v>
      </c>
      <c r="E149" s="32">
        <v>118.22222222222223</v>
      </c>
      <c r="F149" s="32">
        <v>4.1331099624060146</v>
      </c>
      <c r="G149" s="32">
        <v>3.7775441729323309</v>
      </c>
      <c r="H149" s="32">
        <v>0.60320300751879696</v>
      </c>
      <c r="I149" s="32">
        <v>0.36554135338345867</v>
      </c>
      <c r="J149" s="32">
        <v>488.62544444444444</v>
      </c>
      <c r="K149" s="32">
        <v>446.58966666666669</v>
      </c>
      <c r="L149" s="32">
        <v>71.311999999999998</v>
      </c>
      <c r="M149" s="32">
        <v>43.215111111111113</v>
      </c>
      <c r="N149" s="32">
        <v>22.763555555555559</v>
      </c>
      <c r="O149" s="32">
        <v>5.333333333333333</v>
      </c>
      <c r="P149" s="32">
        <v>120.66744444444441</v>
      </c>
      <c r="Q149" s="32">
        <v>106.72855555555553</v>
      </c>
      <c r="R149" s="32">
        <v>13.938888888888888</v>
      </c>
      <c r="S149" s="32">
        <v>296.64600000000002</v>
      </c>
      <c r="T149" s="32">
        <v>249.18799999999999</v>
      </c>
      <c r="U149" s="32">
        <v>28.06077777777778</v>
      </c>
      <c r="V149" s="32">
        <v>19.397222222222222</v>
      </c>
      <c r="W149" s="32">
        <v>181.27222222222224</v>
      </c>
      <c r="X149" s="32">
        <v>11.269444444444444</v>
      </c>
      <c r="Y149" s="32">
        <v>0</v>
      </c>
      <c r="Z149" s="32">
        <v>0</v>
      </c>
      <c r="AA149" s="32">
        <v>52.655555555555559</v>
      </c>
      <c r="AB149" s="32">
        <v>0</v>
      </c>
      <c r="AC149" s="32">
        <v>116.33611111111111</v>
      </c>
      <c r="AD149" s="32">
        <v>0</v>
      </c>
      <c r="AE149" s="32">
        <v>1.0111111111111111</v>
      </c>
      <c r="AF149" t="s">
        <v>221</v>
      </c>
      <c r="AG149">
        <v>4</v>
      </c>
      <c r="AH149"/>
    </row>
    <row r="150" spans="1:34" x14ac:dyDescent="0.25">
      <c r="A150" t="s">
        <v>1149</v>
      </c>
      <c r="B150" t="s">
        <v>488</v>
      </c>
      <c r="C150" t="s">
        <v>830</v>
      </c>
      <c r="D150" t="s">
        <v>1055</v>
      </c>
      <c r="E150" s="32">
        <v>37.544444444444444</v>
      </c>
      <c r="F150" s="32">
        <v>4.8269132879550156</v>
      </c>
      <c r="G150" s="32">
        <v>4.2743563184374063</v>
      </c>
      <c r="H150" s="32">
        <v>0.96697839597514068</v>
      </c>
      <c r="I150" s="32">
        <v>0.41442142645753177</v>
      </c>
      <c r="J150" s="32">
        <v>181.22377777777774</v>
      </c>
      <c r="K150" s="32">
        <v>160.4783333333333</v>
      </c>
      <c r="L150" s="32">
        <v>36.30466666666667</v>
      </c>
      <c r="M150" s="32">
        <v>15.559222222222221</v>
      </c>
      <c r="N150" s="32">
        <v>15.891444444444447</v>
      </c>
      <c r="O150" s="32">
        <v>4.8540000000000001</v>
      </c>
      <c r="P150" s="32">
        <v>28.003888888888891</v>
      </c>
      <c r="Q150" s="32">
        <v>28.003888888888891</v>
      </c>
      <c r="R150" s="32">
        <v>0</v>
      </c>
      <c r="S150" s="32">
        <v>116.9152222222222</v>
      </c>
      <c r="T150" s="32">
        <v>69.548000000000002</v>
      </c>
      <c r="U150" s="32">
        <v>42.14633333333331</v>
      </c>
      <c r="V150" s="32">
        <v>5.2208888888888882</v>
      </c>
      <c r="W150" s="32">
        <v>2.291555555555556</v>
      </c>
      <c r="X150" s="32">
        <v>0.31711111111111112</v>
      </c>
      <c r="Y150" s="32">
        <v>0</v>
      </c>
      <c r="Z150" s="32">
        <v>0</v>
      </c>
      <c r="AA150" s="32">
        <v>1.9744444444444447</v>
      </c>
      <c r="AB150" s="32">
        <v>0</v>
      </c>
      <c r="AC150" s="32">
        <v>0</v>
      </c>
      <c r="AD150" s="32">
        <v>0</v>
      </c>
      <c r="AE150" s="32">
        <v>0</v>
      </c>
      <c r="AF150" t="s">
        <v>74</v>
      </c>
      <c r="AG150">
        <v>4</v>
      </c>
      <c r="AH150"/>
    </row>
    <row r="151" spans="1:34" x14ac:dyDescent="0.25">
      <c r="A151" t="s">
        <v>1149</v>
      </c>
      <c r="B151" t="s">
        <v>738</v>
      </c>
      <c r="C151" t="s">
        <v>830</v>
      </c>
      <c r="D151" t="s">
        <v>1055</v>
      </c>
      <c r="E151" s="32">
        <v>15.388888888888889</v>
      </c>
      <c r="F151" s="32">
        <v>6.0493357400722028</v>
      </c>
      <c r="G151" s="32">
        <v>5.0087509025270762</v>
      </c>
      <c r="H151" s="32">
        <v>1.6305631768953068</v>
      </c>
      <c r="I151" s="32">
        <v>0.58997833935018051</v>
      </c>
      <c r="J151" s="32">
        <v>93.092555555555563</v>
      </c>
      <c r="K151" s="32">
        <v>77.079111111111118</v>
      </c>
      <c r="L151" s="32">
        <v>25.092555555555556</v>
      </c>
      <c r="M151" s="32">
        <v>9.0791111111111107</v>
      </c>
      <c r="N151" s="32">
        <v>11.146777777777778</v>
      </c>
      <c r="O151" s="32">
        <v>4.8666666666666663</v>
      </c>
      <c r="P151" s="32">
        <v>33.32022222222222</v>
      </c>
      <c r="Q151" s="32">
        <v>33.32022222222222</v>
      </c>
      <c r="R151" s="32">
        <v>0</v>
      </c>
      <c r="S151" s="32">
        <v>34.679777777777794</v>
      </c>
      <c r="T151" s="32">
        <v>31.649333333333345</v>
      </c>
      <c r="U151" s="32">
        <v>3.0304444444444458</v>
      </c>
      <c r="V151" s="32">
        <v>0</v>
      </c>
      <c r="W151" s="32">
        <v>0</v>
      </c>
      <c r="X151" s="32">
        <v>0</v>
      </c>
      <c r="Y151" s="32">
        <v>0</v>
      </c>
      <c r="Z151" s="32">
        <v>0</v>
      </c>
      <c r="AA151" s="32">
        <v>0</v>
      </c>
      <c r="AB151" s="32">
        <v>0</v>
      </c>
      <c r="AC151" s="32">
        <v>0</v>
      </c>
      <c r="AD151" s="32">
        <v>0</v>
      </c>
      <c r="AE151" s="32">
        <v>0</v>
      </c>
      <c r="AF151" t="s">
        <v>325</v>
      </c>
      <c r="AG151">
        <v>4</v>
      </c>
      <c r="AH151"/>
    </row>
    <row r="152" spans="1:34" x14ac:dyDescent="0.25">
      <c r="A152" t="s">
        <v>1149</v>
      </c>
      <c r="B152" t="s">
        <v>629</v>
      </c>
      <c r="C152" t="s">
        <v>925</v>
      </c>
      <c r="D152" t="s">
        <v>1050</v>
      </c>
      <c r="E152" s="32">
        <v>91.8</v>
      </c>
      <c r="F152" s="32">
        <v>2.4139796659404498</v>
      </c>
      <c r="G152" s="32">
        <v>2.1621483902202852</v>
      </c>
      <c r="H152" s="32">
        <v>0.36476519002662783</v>
      </c>
      <c r="I152" s="32">
        <v>0.16917090292907275</v>
      </c>
      <c r="J152" s="32">
        <v>221.60333333333327</v>
      </c>
      <c r="K152" s="32">
        <v>198.48522222222218</v>
      </c>
      <c r="L152" s="32">
        <v>33.485444444444433</v>
      </c>
      <c r="M152" s="32">
        <v>15.529888888888879</v>
      </c>
      <c r="N152" s="32">
        <v>14.311111111111112</v>
      </c>
      <c r="O152" s="32">
        <v>3.6444444444444444</v>
      </c>
      <c r="P152" s="32">
        <v>47.796888888888887</v>
      </c>
      <c r="Q152" s="32">
        <v>42.634333333333331</v>
      </c>
      <c r="R152" s="32">
        <v>5.1625555555555547</v>
      </c>
      <c r="S152" s="32">
        <v>140.32099999999997</v>
      </c>
      <c r="T152" s="32">
        <v>94.367444444444416</v>
      </c>
      <c r="U152" s="32">
        <v>37.692999999999991</v>
      </c>
      <c r="V152" s="32">
        <v>8.2605555555555554</v>
      </c>
      <c r="W152" s="32">
        <v>12.683999999999999</v>
      </c>
      <c r="X152" s="32">
        <v>9.2444444444444454E-2</v>
      </c>
      <c r="Y152" s="32">
        <v>0</v>
      </c>
      <c r="Z152" s="32">
        <v>0</v>
      </c>
      <c r="AA152" s="32">
        <v>4.8611111111111116</v>
      </c>
      <c r="AB152" s="32">
        <v>0</v>
      </c>
      <c r="AC152" s="32">
        <v>7.0239999999999982</v>
      </c>
      <c r="AD152" s="32">
        <v>0</v>
      </c>
      <c r="AE152" s="32">
        <v>0.70644444444444443</v>
      </c>
      <c r="AF152" t="s">
        <v>216</v>
      </c>
      <c r="AG152">
        <v>4</v>
      </c>
      <c r="AH152"/>
    </row>
    <row r="153" spans="1:34" x14ac:dyDescent="0.25">
      <c r="A153" t="s">
        <v>1149</v>
      </c>
      <c r="B153" t="s">
        <v>628</v>
      </c>
      <c r="C153" t="s">
        <v>898</v>
      </c>
      <c r="D153" t="s">
        <v>1058</v>
      </c>
      <c r="E153" s="32">
        <v>56.733333333333334</v>
      </c>
      <c r="F153" s="32">
        <v>4.1302448100274196</v>
      </c>
      <c r="G153" s="32">
        <v>3.8884606345475916</v>
      </c>
      <c r="H153" s="32">
        <v>0.78501958480219347</v>
      </c>
      <c r="I153" s="32">
        <v>0.5432354093223658</v>
      </c>
      <c r="J153" s="32">
        <v>234.3225555555556</v>
      </c>
      <c r="K153" s="32">
        <v>220.60533333333336</v>
      </c>
      <c r="L153" s="32">
        <v>44.536777777777779</v>
      </c>
      <c r="M153" s="32">
        <v>30.819555555555553</v>
      </c>
      <c r="N153" s="32">
        <v>8.2061111111111114</v>
      </c>
      <c r="O153" s="32">
        <v>5.5111111111111111</v>
      </c>
      <c r="P153" s="32">
        <v>50.863222222222227</v>
      </c>
      <c r="Q153" s="32">
        <v>50.863222222222227</v>
      </c>
      <c r="R153" s="32">
        <v>0</v>
      </c>
      <c r="S153" s="32">
        <v>138.92255555555559</v>
      </c>
      <c r="T153" s="32">
        <v>120.14300000000003</v>
      </c>
      <c r="U153" s="32">
        <v>0</v>
      </c>
      <c r="V153" s="32">
        <v>18.779555555555554</v>
      </c>
      <c r="W153" s="32">
        <v>3.1555555555555554</v>
      </c>
      <c r="X153" s="32">
        <v>0</v>
      </c>
      <c r="Y153" s="32">
        <v>0</v>
      </c>
      <c r="Z153" s="32">
        <v>0</v>
      </c>
      <c r="AA153" s="32">
        <v>0</v>
      </c>
      <c r="AB153" s="32">
        <v>0</v>
      </c>
      <c r="AC153" s="32">
        <v>3.1555555555555554</v>
      </c>
      <c r="AD153" s="32">
        <v>0</v>
      </c>
      <c r="AE153" s="32">
        <v>0</v>
      </c>
      <c r="AF153" t="s">
        <v>215</v>
      </c>
      <c r="AG153">
        <v>4</v>
      </c>
      <c r="AH153"/>
    </row>
    <row r="154" spans="1:34" x14ac:dyDescent="0.25">
      <c r="A154" t="s">
        <v>1149</v>
      </c>
      <c r="B154" t="s">
        <v>719</v>
      </c>
      <c r="C154" t="s">
        <v>990</v>
      </c>
      <c r="D154" t="s">
        <v>1057</v>
      </c>
      <c r="E154" s="32">
        <v>67.944444444444443</v>
      </c>
      <c r="F154" s="32">
        <v>6.1706426819296789</v>
      </c>
      <c r="G154" s="32">
        <v>5.5660605069501212</v>
      </c>
      <c r="H154" s="32">
        <v>0.55421422730989378</v>
      </c>
      <c r="I154" s="32">
        <v>0.27146361406377756</v>
      </c>
      <c r="J154" s="32">
        <v>419.26088888888876</v>
      </c>
      <c r="K154" s="32">
        <v>378.18288888888878</v>
      </c>
      <c r="L154" s="32">
        <v>37.655777777777779</v>
      </c>
      <c r="M154" s="32">
        <v>18.444444444444443</v>
      </c>
      <c r="N154" s="32">
        <v>13.611333333333333</v>
      </c>
      <c r="O154" s="32">
        <v>5.6</v>
      </c>
      <c r="P154" s="32">
        <v>108.1426666666666</v>
      </c>
      <c r="Q154" s="32">
        <v>86.275999999999939</v>
      </c>
      <c r="R154" s="32">
        <v>21.866666666666667</v>
      </c>
      <c r="S154" s="32">
        <v>273.46244444444437</v>
      </c>
      <c r="T154" s="32">
        <v>273.46244444444437</v>
      </c>
      <c r="U154" s="32">
        <v>0</v>
      </c>
      <c r="V154" s="32">
        <v>0</v>
      </c>
      <c r="W154" s="32">
        <v>8.9067777777777781</v>
      </c>
      <c r="X154" s="32">
        <v>0.93588888888888888</v>
      </c>
      <c r="Y154" s="32">
        <v>0</v>
      </c>
      <c r="Z154" s="32">
        <v>0</v>
      </c>
      <c r="AA154" s="32">
        <v>6.8153333333333332</v>
      </c>
      <c r="AB154" s="32">
        <v>1.1555555555555554</v>
      </c>
      <c r="AC154" s="32">
        <v>0</v>
      </c>
      <c r="AD154" s="32">
        <v>0</v>
      </c>
      <c r="AE154" s="32">
        <v>0</v>
      </c>
      <c r="AF154" t="s">
        <v>306</v>
      </c>
      <c r="AG154">
        <v>4</v>
      </c>
      <c r="AH154"/>
    </row>
    <row r="155" spans="1:34" x14ac:dyDescent="0.25">
      <c r="A155" t="s">
        <v>1149</v>
      </c>
      <c r="B155" t="s">
        <v>500</v>
      </c>
      <c r="C155" t="s">
        <v>867</v>
      </c>
      <c r="D155" t="s">
        <v>1062</v>
      </c>
      <c r="E155" s="32">
        <v>64.311111111111117</v>
      </c>
      <c r="F155" s="32">
        <v>4.0710521769177603</v>
      </c>
      <c r="G155" s="32">
        <v>3.6952315134761569</v>
      </c>
      <c r="H155" s="32">
        <v>0.56668970283344844</v>
      </c>
      <c r="I155" s="32">
        <v>0.40843123704215611</v>
      </c>
      <c r="J155" s="32">
        <v>261.81388888888887</v>
      </c>
      <c r="K155" s="32">
        <v>237.64444444444442</v>
      </c>
      <c r="L155" s="32">
        <v>36.444444444444443</v>
      </c>
      <c r="M155" s="32">
        <v>26.266666666666666</v>
      </c>
      <c r="N155" s="32">
        <v>4.9777777777777779</v>
      </c>
      <c r="O155" s="32">
        <v>5.2</v>
      </c>
      <c r="P155" s="32">
        <v>69.01111111111112</v>
      </c>
      <c r="Q155" s="32">
        <v>55.019444444444446</v>
      </c>
      <c r="R155" s="32">
        <v>13.991666666666667</v>
      </c>
      <c r="S155" s="32">
        <v>156.35833333333332</v>
      </c>
      <c r="T155" s="32">
        <v>147.52777777777777</v>
      </c>
      <c r="U155" s="32">
        <v>0</v>
      </c>
      <c r="V155" s="32">
        <v>8.8305555555555557</v>
      </c>
      <c r="W155" s="32">
        <v>45.372222222222227</v>
      </c>
      <c r="X155" s="32">
        <v>0</v>
      </c>
      <c r="Y155" s="32">
        <v>0.20555555555555555</v>
      </c>
      <c r="Z155" s="32">
        <v>0</v>
      </c>
      <c r="AA155" s="32">
        <v>4.6194444444444445</v>
      </c>
      <c r="AB155" s="32">
        <v>0</v>
      </c>
      <c r="AC155" s="32">
        <v>40.547222222222224</v>
      </c>
      <c r="AD155" s="32">
        <v>0</v>
      </c>
      <c r="AE155" s="32">
        <v>0</v>
      </c>
      <c r="AF155" t="s">
        <v>86</v>
      </c>
      <c r="AG155">
        <v>4</v>
      </c>
      <c r="AH155"/>
    </row>
    <row r="156" spans="1:34" x14ac:dyDescent="0.25">
      <c r="A156" t="s">
        <v>1149</v>
      </c>
      <c r="B156" t="s">
        <v>526</v>
      </c>
      <c r="C156" t="s">
        <v>887</v>
      </c>
      <c r="D156" t="s">
        <v>1064</v>
      </c>
      <c r="E156" s="32">
        <v>44.077777777777776</v>
      </c>
      <c r="F156" s="32">
        <v>4.0603554323166131</v>
      </c>
      <c r="G156" s="32">
        <v>3.5768389210990681</v>
      </c>
      <c r="H156" s="32">
        <v>0.35114696244013111</v>
      </c>
      <c r="I156" s="32">
        <v>0.16259137887572475</v>
      </c>
      <c r="J156" s="32">
        <v>178.97144444444447</v>
      </c>
      <c r="K156" s="32">
        <v>157.65911111111114</v>
      </c>
      <c r="L156" s="32">
        <v>15.477777777777778</v>
      </c>
      <c r="M156" s="32">
        <v>7.166666666666667</v>
      </c>
      <c r="N156" s="32">
        <v>2.911111111111111</v>
      </c>
      <c r="O156" s="32">
        <v>5.4</v>
      </c>
      <c r="P156" s="32">
        <v>51.276222222222223</v>
      </c>
      <c r="Q156" s="32">
        <v>38.274999999999999</v>
      </c>
      <c r="R156" s="32">
        <v>13.001222222222223</v>
      </c>
      <c r="S156" s="32">
        <v>112.21744444444447</v>
      </c>
      <c r="T156" s="32">
        <v>112.21744444444447</v>
      </c>
      <c r="U156" s="32">
        <v>0</v>
      </c>
      <c r="V156" s="32">
        <v>0</v>
      </c>
      <c r="W156" s="32">
        <v>0</v>
      </c>
      <c r="X156" s="32">
        <v>0</v>
      </c>
      <c r="Y156" s="32">
        <v>0</v>
      </c>
      <c r="Z156" s="32">
        <v>0</v>
      </c>
      <c r="AA156" s="32">
        <v>0</v>
      </c>
      <c r="AB156" s="32">
        <v>0</v>
      </c>
      <c r="AC156" s="32">
        <v>0</v>
      </c>
      <c r="AD156" s="32">
        <v>0</v>
      </c>
      <c r="AE156" s="32">
        <v>0</v>
      </c>
      <c r="AF156" t="s">
        <v>112</v>
      </c>
      <c r="AG156">
        <v>4</v>
      </c>
      <c r="AH156"/>
    </row>
    <row r="157" spans="1:34" x14ac:dyDescent="0.25">
      <c r="A157" t="s">
        <v>1149</v>
      </c>
      <c r="B157" t="s">
        <v>659</v>
      </c>
      <c r="C157" t="s">
        <v>981</v>
      </c>
      <c r="D157" t="s">
        <v>1046</v>
      </c>
      <c r="E157" s="32">
        <v>48.411111111111111</v>
      </c>
      <c r="F157" s="32">
        <v>2.8384438834060135</v>
      </c>
      <c r="G157" s="32">
        <v>2.5830961670874464</v>
      </c>
      <c r="H157" s="32">
        <v>0.23580445260500346</v>
      </c>
      <c r="I157" s="32">
        <v>0.11006426440211156</v>
      </c>
      <c r="J157" s="32">
        <v>137.41222222222223</v>
      </c>
      <c r="K157" s="32">
        <v>125.05055555555559</v>
      </c>
      <c r="L157" s="32">
        <v>11.415555555555557</v>
      </c>
      <c r="M157" s="32">
        <v>5.328333333333334</v>
      </c>
      <c r="N157" s="32">
        <v>0</v>
      </c>
      <c r="O157" s="32">
        <v>6.0872222222222225</v>
      </c>
      <c r="P157" s="32">
        <v>41.284444444444439</v>
      </c>
      <c r="Q157" s="32">
        <v>35.01</v>
      </c>
      <c r="R157" s="32">
        <v>6.2744444444444438</v>
      </c>
      <c r="S157" s="32">
        <v>84.712222222222252</v>
      </c>
      <c r="T157" s="32">
        <v>78.126666666666694</v>
      </c>
      <c r="U157" s="32">
        <v>0</v>
      </c>
      <c r="V157" s="32">
        <v>6.5855555555555547</v>
      </c>
      <c r="W157" s="32">
        <v>21.441111111111113</v>
      </c>
      <c r="X157" s="32">
        <v>0.56333333333333335</v>
      </c>
      <c r="Y157" s="32">
        <v>0</v>
      </c>
      <c r="Z157" s="32">
        <v>0</v>
      </c>
      <c r="AA157" s="32">
        <v>4.9266666666666667</v>
      </c>
      <c r="AB157" s="32">
        <v>0</v>
      </c>
      <c r="AC157" s="32">
        <v>15.951111111111111</v>
      </c>
      <c r="AD157" s="32">
        <v>0</v>
      </c>
      <c r="AE157" s="32">
        <v>0</v>
      </c>
      <c r="AF157" t="s">
        <v>246</v>
      </c>
      <c r="AG157">
        <v>4</v>
      </c>
      <c r="AH157"/>
    </row>
    <row r="158" spans="1:34" x14ac:dyDescent="0.25">
      <c r="A158" t="s">
        <v>1149</v>
      </c>
      <c r="B158" t="s">
        <v>522</v>
      </c>
      <c r="C158" t="s">
        <v>940</v>
      </c>
      <c r="D158" t="s">
        <v>1042</v>
      </c>
      <c r="E158" s="32">
        <v>100.13333333333334</v>
      </c>
      <c r="F158" s="32">
        <v>3.241478029294274</v>
      </c>
      <c r="G158" s="32">
        <v>2.9782734132268085</v>
      </c>
      <c r="H158" s="32">
        <v>0.55935086551264968</v>
      </c>
      <c r="I158" s="32">
        <v>0.29614624944518414</v>
      </c>
      <c r="J158" s="32">
        <v>324.58</v>
      </c>
      <c r="K158" s="32">
        <v>298.22444444444443</v>
      </c>
      <c r="L158" s="32">
        <v>56.009666666666661</v>
      </c>
      <c r="M158" s="32">
        <v>29.654111111111106</v>
      </c>
      <c r="N158" s="32">
        <v>21.288888888888888</v>
      </c>
      <c r="O158" s="32">
        <v>5.0666666666666664</v>
      </c>
      <c r="P158" s="32">
        <v>72.074666666666673</v>
      </c>
      <c r="Q158" s="32">
        <v>72.074666666666673</v>
      </c>
      <c r="R158" s="32">
        <v>0</v>
      </c>
      <c r="S158" s="32">
        <v>196.49566666666664</v>
      </c>
      <c r="T158" s="32">
        <v>169.30411111111107</v>
      </c>
      <c r="U158" s="32">
        <v>27.191555555555553</v>
      </c>
      <c r="V158" s="32">
        <v>0</v>
      </c>
      <c r="W158" s="32">
        <v>4.0888888888888886</v>
      </c>
      <c r="X158" s="32">
        <v>0</v>
      </c>
      <c r="Y158" s="32">
        <v>4.0888888888888886</v>
      </c>
      <c r="Z158" s="32">
        <v>0</v>
      </c>
      <c r="AA158" s="32">
        <v>0</v>
      </c>
      <c r="AB158" s="32">
        <v>0</v>
      </c>
      <c r="AC158" s="32">
        <v>0</v>
      </c>
      <c r="AD158" s="32">
        <v>0</v>
      </c>
      <c r="AE158" s="32">
        <v>0</v>
      </c>
      <c r="AF158" t="s">
        <v>108</v>
      </c>
      <c r="AG158">
        <v>4</v>
      </c>
      <c r="AH158"/>
    </row>
    <row r="159" spans="1:34" x14ac:dyDescent="0.25">
      <c r="A159" t="s">
        <v>1149</v>
      </c>
      <c r="B159" t="s">
        <v>650</v>
      </c>
      <c r="C159" t="s">
        <v>977</v>
      </c>
      <c r="D159" t="s">
        <v>1029</v>
      </c>
      <c r="E159" s="32">
        <v>49.266666666666666</v>
      </c>
      <c r="F159" s="32">
        <v>3.5735385656292284</v>
      </c>
      <c r="G159" s="32">
        <v>3.3827627424447448</v>
      </c>
      <c r="H159" s="32">
        <v>0.80833784393324304</v>
      </c>
      <c r="I159" s="32">
        <v>0.61756202074875954</v>
      </c>
      <c r="J159" s="32">
        <v>176.05633333333333</v>
      </c>
      <c r="K159" s="32">
        <v>166.65744444444442</v>
      </c>
      <c r="L159" s="32">
        <v>39.824111111111108</v>
      </c>
      <c r="M159" s="32">
        <v>30.425222222222221</v>
      </c>
      <c r="N159" s="32">
        <v>5.7405555555555567</v>
      </c>
      <c r="O159" s="32">
        <v>3.6583333333333332</v>
      </c>
      <c r="P159" s="32">
        <v>42.101333333333329</v>
      </c>
      <c r="Q159" s="32">
        <v>42.101333333333329</v>
      </c>
      <c r="R159" s="32">
        <v>0</v>
      </c>
      <c r="S159" s="32">
        <v>94.130888888888876</v>
      </c>
      <c r="T159" s="32">
        <v>83.277444444444441</v>
      </c>
      <c r="U159" s="32">
        <v>4.4944444444444445</v>
      </c>
      <c r="V159" s="32">
        <v>6.3589999999999991</v>
      </c>
      <c r="W159" s="32">
        <v>10.786111111111111</v>
      </c>
      <c r="X159" s="32">
        <v>0</v>
      </c>
      <c r="Y159" s="32">
        <v>0</v>
      </c>
      <c r="Z159" s="32">
        <v>0</v>
      </c>
      <c r="AA159" s="32">
        <v>8.2222222222222214</v>
      </c>
      <c r="AB159" s="32">
        <v>0</v>
      </c>
      <c r="AC159" s="32">
        <v>2.5638888888888891</v>
      </c>
      <c r="AD159" s="32">
        <v>0</v>
      </c>
      <c r="AE159" s="32">
        <v>0</v>
      </c>
      <c r="AF159" t="s">
        <v>237</v>
      </c>
      <c r="AG159">
        <v>4</v>
      </c>
      <c r="AH159"/>
    </row>
    <row r="160" spans="1:34" x14ac:dyDescent="0.25">
      <c r="A160" t="s">
        <v>1149</v>
      </c>
      <c r="B160" t="s">
        <v>601</v>
      </c>
      <c r="C160" t="s">
        <v>965</v>
      </c>
      <c r="D160" t="s">
        <v>1105</v>
      </c>
      <c r="E160" s="32">
        <v>74.188888888888883</v>
      </c>
      <c r="F160" s="32">
        <v>2.9516085068144378</v>
      </c>
      <c r="G160" s="32">
        <v>2.6204867455444067</v>
      </c>
      <c r="H160" s="32">
        <v>0.54107383555488997</v>
      </c>
      <c r="I160" s="32">
        <v>0.36450951025909845</v>
      </c>
      <c r="J160" s="32">
        <v>218.97655555555556</v>
      </c>
      <c r="K160" s="32">
        <v>194.41100000000003</v>
      </c>
      <c r="L160" s="32">
        <v>40.141666666666666</v>
      </c>
      <c r="M160" s="32">
        <v>27.042555555555555</v>
      </c>
      <c r="N160" s="32">
        <v>8.4768888888888885</v>
      </c>
      <c r="O160" s="32">
        <v>4.6222222222222218</v>
      </c>
      <c r="P160" s="32">
        <v>60.900000000000006</v>
      </c>
      <c r="Q160" s="32">
        <v>49.433555555555557</v>
      </c>
      <c r="R160" s="32">
        <v>11.466444444444445</v>
      </c>
      <c r="S160" s="32">
        <v>117.93488888888891</v>
      </c>
      <c r="T160" s="32">
        <v>92.51622222222224</v>
      </c>
      <c r="U160" s="32">
        <v>21.49088888888889</v>
      </c>
      <c r="V160" s="32">
        <v>3.9277777777777776</v>
      </c>
      <c r="W160" s="32">
        <v>0</v>
      </c>
      <c r="X160" s="32">
        <v>0</v>
      </c>
      <c r="Y160" s="32">
        <v>0</v>
      </c>
      <c r="Z160" s="32">
        <v>0</v>
      </c>
      <c r="AA160" s="32">
        <v>0</v>
      </c>
      <c r="AB160" s="32">
        <v>0</v>
      </c>
      <c r="AC160" s="32">
        <v>0</v>
      </c>
      <c r="AD160" s="32">
        <v>0</v>
      </c>
      <c r="AE160" s="32">
        <v>0</v>
      </c>
      <c r="AF160" t="s">
        <v>188</v>
      </c>
      <c r="AG160">
        <v>4</v>
      </c>
      <c r="AH160"/>
    </row>
    <row r="161" spans="1:34" x14ac:dyDescent="0.25">
      <c r="A161" t="s">
        <v>1149</v>
      </c>
      <c r="B161" t="s">
        <v>658</v>
      </c>
      <c r="C161" t="s">
        <v>880</v>
      </c>
      <c r="D161" t="s">
        <v>1030</v>
      </c>
      <c r="E161" s="32">
        <v>100.46666666666667</v>
      </c>
      <c r="F161" s="32">
        <v>3.2456038487060384</v>
      </c>
      <c r="G161" s="32">
        <v>2.9939316522893167</v>
      </c>
      <c r="H161" s="32">
        <v>0.3004313205043132</v>
      </c>
      <c r="I161" s="32">
        <v>0.19096991815969916</v>
      </c>
      <c r="J161" s="32">
        <v>326.07499999999999</v>
      </c>
      <c r="K161" s="32">
        <v>300.79033333333336</v>
      </c>
      <c r="L161" s="32">
        <v>30.183333333333334</v>
      </c>
      <c r="M161" s="32">
        <v>19.18611111111111</v>
      </c>
      <c r="N161" s="32">
        <v>5.9694444444444441</v>
      </c>
      <c r="O161" s="32">
        <v>5.0277777777777777</v>
      </c>
      <c r="P161" s="32">
        <v>86.365333333333339</v>
      </c>
      <c r="Q161" s="32">
        <v>72.077888888888893</v>
      </c>
      <c r="R161" s="32">
        <v>14.287444444444443</v>
      </c>
      <c r="S161" s="32">
        <v>209.52633333333333</v>
      </c>
      <c r="T161" s="32">
        <v>176.893</v>
      </c>
      <c r="U161" s="32">
        <v>17.058333333333334</v>
      </c>
      <c r="V161" s="32">
        <v>15.574999999999999</v>
      </c>
      <c r="W161" s="32">
        <v>108.32222222222222</v>
      </c>
      <c r="X161" s="32">
        <v>0.42777777777777776</v>
      </c>
      <c r="Y161" s="32">
        <v>0.68888888888888888</v>
      </c>
      <c r="Z161" s="32">
        <v>0</v>
      </c>
      <c r="AA161" s="32">
        <v>22.613888888888887</v>
      </c>
      <c r="AB161" s="32">
        <v>0</v>
      </c>
      <c r="AC161" s="32">
        <v>77.180555555555557</v>
      </c>
      <c r="AD161" s="32">
        <v>0</v>
      </c>
      <c r="AE161" s="32">
        <v>7.4111111111111114</v>
      </c>
      <c r="AF161" t="s">
        <v>245</v>
      </c>
      <c r="AG161">
        <v>4</v>
      </c>
      <c r="AH161"/>
    </row>
    <row r="162" spans="1:34" x14ac:dyDescent="0.25">
      <c r="A162" t="s">
        <v>1149</v>
      </c>
      <c r="B162" t="s">
        <v>477</v>
      </c>
      <c r="C162" t="s">
        <v>830</v>
      </c>
      <c r="D162" t="s">
        <v>1055</v>
      </c>
      <c r="E162" s="32">
        <v>72.955555555555549</v>
      </c>
      <c r="F162" s="32">
        <v>3.6369753274444103</v>
      </c>
      <c r="G162" s="32">
        <v>3.4290481267133721</v>
      </c>
      <c r="H162" s="32">
        <v>0.64240024367956139</v>
      </c>
      <c r="I162" s="32">
        <v>0.43447304294852274</v>
      </c>
      <c r="J162" s="32">
        <v>265.33755555555553</v>
      </c>
      <c r="K162" s="32">
        <v>250.1681111111111</v>
      </c>
      <c r="L162" s="32">
        <v>46.866666666666667</v>
      </c>
      <c r="M162" s="32">
        <v>31.697222222222223</v>
      </c>
      <c r="N162" s="32">
        <v>10.805555555555555</v>
      </c>
      <c r="O162" s="32">
        <v>4.3638888888888889</v>
      </c>
      <c r="P162" s="32">
        <v>41.968333333333327</v>
      </c>
      <c r="Q162" s="32">
        <v>41.968333333333327</v>
      </c>
      <c r="R162" s="32">
        <v>0</v>
      </c>
      <c r="S162" s="32">
        <v>176.50255555555555</v>
      </c>
      <c r="T162" s="32">
        <v>164.26644444444443</v>
      </c>
      <c r="U162" s="32">
        <v>0</v>
      </c>
      <c r="V162" s="32">
        <v>12.236111111111111</v>
      </c>
      <c r="W162" s="32">
        <v>113.13611111111112</v>
      </c>
      <c r="X162" s="32">
        <v>13.766666666666667</v>
      </c>
      <c r="Y162" s="32">
        <v>1.3833333333333333</v>
      </c>
      <c r="Z162" s="32">
        <v>0.97777777777777775</v>
      </c>
      <c r="AA162" s="32">
        <v>17.324999999999999</v>
      </c>
      <c r="AB162" s="32">
        <v>0</v>
      </c>
      <c r="AC162" s="32">
        <v>79.683333333333337</v>
      </c>
      <c r="AD162" s="32">
        <v>0</v>
      </c>
      <c r="AE162" s="32">
        <v>0</v>
      </c>
      <c r="AF162" t="s">
        <v>63</v>
      </c>
      <c r="AG162">
        <v>4</v>
      </c>
      <c r="AH162"/>
    </row>
    <row r="163" spans="1:34" x14ac:dyDescent="0.25">
      <c r="A163" t="s">
        <v>1149</v>
      </c>
      <c r="B163" t="s">
        <v>728</v>
      </c>
      <c r="C163" t="s">
        <v>830</v>
      </c>
      <c r="D163" t="s">
        <v>1055</v>
      </c>
      <c r="E163" s="32">
        <v>97.055555555555557</v>
      </c>
      <c r="F163" s="32">
        <v>3.1384957069261596</v>
      </c>
      <c r="G163" s="32">
        <v>2.8164957069261596</v>
      </c>
      <c r="H163" s="32">
        <v>0.3512066399542072</v>
      </c>
      <c r="I163" s="32">
        <v>0.1467613050944476</v>
      </c>
      <c r="J163" s="32">
        <v>304.6084444444445</v>
      </c>
      <c r="K163" s="32">
        <v>273.35655555555559</v>
      </c>
      <c r="L163" s="32">
        <v>34.086555555555556</v>
      </c>
      <c r="M163" s="32">
        <v>14.243999999999998</v>
      </c>
      <c r="N163" s="32">
        <v>15.271000000000001</v>
      </c>
      <c r="O163" s="32">
        <v>4.5715555555555545</v>
      </c>
      <c r="P163" s="32">
        <v>97.676888888888897</v>
      </c>
      <c r="Q163" s="32">
        <v>86.26755555555556</v>
      </c>
      <c r="R163" s="32">
        <v>11.409333333333334</v>
      </c>
      <c r="S163" s="32">
        <v>172.84500000000006</v>
      </c>
      <c r="T163" s="32">
        <v>108.61822222222226</v>
      </c>
      <c r="U163" s="32">
        <v>56.229111111111138</v>
      </c>
      <c r="V163" s="32">
        <v>7.997666666666662</v>
      </c>
      <c r="W163" s="32">
        <v>62.25244444444445</v>
      </c>
      <c r="X163" s="32">
        <v>0.88888888888888884</v>
      </c>
      <c r="Y163" s="32">
        <v>0</v>
      </c>
      <c r="Z163" s="32">
        <v>0</v>
      </c>
      <c r="AA163" s="32">
        <v>34.978888888888896</v>
      </c>
      <c r="AB163" s="32">
        <v>0</v>
      </c>
      <c r="AC163" s="32">
        <v>26.259666666666671</v>
      </c>
      <c r="AD163" s="32">
        <v>0</v>
      </c>
      <c r="AE163" s="32">
        <v>0.125</v>
      </c>
      <c r="AF163" t="s">
        <v>315</v>
      </c>
      <c r="AG163">
        <v>4</v>
      </c>
      <c r="AH163"/>
    </row>
    <row r="164" spans="1:34" x14ac:dyDescent="0.25">
      <c r="A164" t="s">
        <v>1149</v>
      </c>
      <c r="B164" t="s">
        <v>495</v>
      </c>
      <c r="C164" t="s">
        <v>930</v>
      </c>
      <c r="D164" t="s">
        <v>1078</v>
      </c>
      <c r="E164" s="32">
        <v>98.822222222222223</v>
      </c>
      <c r="F164" s="32">
        <v>2.4023285360917472</v>
      </c>
      <c r="G164" s="32">
        <v>2.2231189565999547</v>
      </c>
      <c r="H164" s="32">
        <v>0.48753879019563745</v>
      </c>
      <c r="I164" s="32">
        <v>0.30832921070384528</v>
      </c>
      <c r="J164" s="32">
        <v>237.40344444444443</v>
      </c>
      <c r="K164" s="32">
        <v>219.69355555555555</v>
      </c>
      <c r="L164" s="32">
        <v>48.179666666666662</v>
      </c>
      <c r="M164" s="32">
        <v>30.469777777777775</v>
      </c>
      <c r="N164" s="32">
        <v>13.621</v>
      </c>
      <c r="O164" s="32">
        <v>4.0888888888888886</v>
      </c>
      <c r="P164" s="32">
        <v>42.50344444444444</v>
      </c>
      <c r="Q164" s="32">
        <v>42.50344444444444</v>
      </c>
      <c r="R164" s="32">
        <v>0</v>
      </c>
      <c r="S164" s="32">
        <v>146.72033333333331</v>
      </c>
      <c r="T164" s="32">
        <v>88.61733333333332</v>
      </c>
      <c r="U164" s="32">
        <v>40.747444444444447</v>
      </c>
      <c r="V164" s="32">
        <v>17.355555555555554</v>
      </c>
      <c r="W164" s="32">
        <v>0</v>
      </c>
      <c r="X164" s="32">
        <v>0</v>
      </c>
      <c r="Y164" s="32">
        <v>0</v>
      </c>
      <c r="Z164" s="32">
        <v>0</v>
      </c>
      <c r="AA164" s="32">
        <v>0</v>
      </c>
      <c r="AB164" s="32">
        <v>0</v>
      </c>
      <c r="AC164" s="32">
        <v>0</v>
      </c>
      <c r="AD164" s="32">
        <v>0</v>
      </c>
      <c r="AE164" s="32">
        <v>0</v>
      </c>
      <c r="AF164" t="s">
        <v>81</v>
      </c>
      <c r="AG164">
        <v>4</v>
      </c>
      <c r="AH164"/>
    </row>
    <row r="165" spans="1:34" x14ac:dyDescent="0.25">
      <c r="A165" t="s">
        <v>1149</v>
      </c>
      <c r="B165" t="s">
        <v>741</v>
      </c>
      <c r="C165" t="s">
        <v>972</v>
      </c>
      <c r="D165" t="s">
        <v>1085</v>
      </c>
      <c r="E165" s="32">
        <v>80.733333333333334</v>
      </c>
      <c r="F165" s="32">
        <v>3.9833154417836489</v>
      </c>
      <c r="G165" s="32">
        <v>3.7020162400220191</v>
      </c>
      <c r="H165" s="32">
        <v>0.43877236443710438</v>
      </c>
      <c r="I165" s="32">
        <v>0.24019955959262321</v>
      </c>
      <c r="J165" s="32">
        <v>321.58633333333324</v>
      </c>
      <c r="K165" s="32">
        <v>298.87611111111102</v>
      </c>
      <c r="L165" s="32">
        <v>35.423555555555559</v>
      </c>
      <c r="M165" s="32">
        <v>19.392111111111113</v>
      </c>
      <c r="N165" s="32">
        <v>10.381444444444444</v>
      </c>
      <c r="O165" s="32">
        <v>5.65</v>
      </c>
      <c r="P165" s="32">
        <v>110.44755555555554</v>
      </c>
      <c r="Q165" s="32">
        <v>103.76877777777776</v>
      </c>
      <c r="R165" s="32">
        <v>6.6787777777777784</v>
      </c>
      <c r="S165" s="32">
        <v>175.71522222222222</v>
      </c>
      <c r="T165" s="32">
        <v>151.36188888888887</v>
      </c>
      <c r="U165" s="32">
        <v>15.914444444444444</v>
      </c>
      <c r="V165" s="32">
        <v>8.4388888888888882</v>
      </c>
      <c r="W165" s="32">
        <v>68.355555555555554</v>
      </c>
      <c r="X165" s="32">
        <v>2.9722222222222223</v>
      </c>
      <c r="Y165" s="32">
        <v>0</v>
      </c>
      <c r="Z165" s="32">
        <v>3.5166666666666666</v>
      </c>
      <c r="AA165" s="32">
        <v>14.372222222222222</v>
      </c>
      <c r="AB165" s="32">
        <v>0</v>
      </c>
      <c r="AC165" s="32">
        <v>42.81388888888889</v>
      </c>
      <c r="AD165" s="32">
        <v>0</v>
      </c>
      <c r="AE165" s="32">
        <v>4.6805555555555554</v>
      </c>
      <c r="AF165" t="s">
        <v>328</v>
      </c>
      <c r="AG165">
        <v>4</v>
      </c>
      <c r="AH165"/>
    </row>
    <row r="166" spans="1:34" x14ac:dyDescent="0.25">
      <c r="A166" t="s">
        <v>1149</v>
      </c>
      <c r="B166" t="s">
        <v>696</v>
      </c>
      <c r="C166" t="s">
        <v>832</v>
      </c>
      <c r="D166" t="s">
        <v>1046</v>
      </c>
      <c r="E166" s="32">
        <v>80.211111111111109</v>
      </c>
      <c r="F166" s="32">
        <v>4.5227247541210689</v>
      </c>
      <c r="G166" s="32">
        <v>4.3243330101122037</v>
      </c>
      <c r="H166" s="32">
        <v>0.62192408920903175</v>
      </c>
      <c r="I166" s="32">
        <v>0.42353234520016636</v>
      </c>
      <c r="J166" s="32">
        <v>362.77277777777772</v>
      </c>
      <c r="K166" s="32">
        <v>346.85955555555552</v>
      </c>
      <c r="L166" s="32">
        <v>49.885222222222225</v>
      </c>
      <c r="M166" s="32">
        <v>33.972000000000008</v>
      </c>
      <c r="N166" s="32">
        <v>11.202111111111112</v>
      </c>
      <c r="O166" s="32">
        <v>4.7111111111111112</v>
      </c>
      <c r="P166" s="32">
        <v>83.419666666666657</v>
      </c>
      <c r="Q166" s="32">
        <v>83.419666666666657</v>
      </c>
      <c r="R166" s="32">
        <v>0</v>
      </c>
      <c r="S166" s="32">
        <v>229.46788888888884</v>
      </c>
      <c r="T166" s="32">
        <v>198.59488888888885</v>
      </c>
      <c r="U166" s="32">
        <v>0</v>
      </c>
      <c r="V166" s="32">
        <v>30.873000000000001</v>
      </c>
      <c r="W166" s="32">
        <v>0</v>
      </c>
      <c r="X166" s="32">
        <v>0</v>
      </c>
      <c r="Y166" s="32">
        <v>0</v>
      </c>
      <c r="Z166" s="32">
        <v>0</v>
      </c>
      <c r="AA166" s="32">
        <v>0</v>
      </c>
      <c r="AB166" s="32">
        <v>0</v>
      </c>
      <c r="AC166" s="32">
        <v>0</v>
      </c>
      <c r="AD166" s="32">
        <v>0</v>
      </c>
      <c r="AE166" s="32">
        <v>0</v>
      </c>
      <c r="AF166" t="s">
        <v>283</v>
      </c>
      <c r="AG166">
        <v>4</v>
      </c>
      <c r="AH166"/>
    </row>
    <row r="167" spans="1:34" x14ac:dyDescent="0.25">
      <c r="A167" t="s">
        <v>1149</v>
      </c>
      <c r="B167" t="s">
        <v>693</v>
      </c>
      <c r="C167" t="s">
        <v>889</v>
      </c>
      <c r="D167" t="s">
        <v>1071</v>
      </c>
      <c r="E167" s="32">
        <v>57.944444444444443</v>
      </c>
      <c r="F167" s="32">
        <v>3.3700575263662516</v>
      </c>
      <c r="G167" s="32">
        <v>3.1774400767018225</v>
      </c>
      <c r="H167" s="32">
        <v>0.33998465963566632</v>
      </c>
      <c r="I167" s="32">
        <v>0.18351294343240648</v>
      </c>
      <c r="J167" s="32">
        <v>195.27611111111113</v>
      </c>
      <c r="K167" s="32">
        <v>184.11500000000004</v>
      </c>
      <c r="L167" s="32">
        <v>19.700222222222219</v>
      </c>
      <c r="M167" s="32">
        <v>10.633555555555553</v>
      </c>
      <c r="N167" s="32">
        <v>4.2666666666666666</v>
      </c>
      <c r="O167" s="32">
        <v>4.8</v>
      </c>
      <c r="P167" s="32">
        <v>45.941222222222216</v>
      </c>
      <c r="Q167" s="32">
        <v>43.846777777777774</v>
      </c>
      <c r="R167" s="32">
        <v>2.0944444444444446</v>
      </c>
      <c r="S167" s="32">
        <v>129.6346666666667</v>
      </c>
      <c r="T167" s="32">
        <v>128.05133333333336</v>
      </c>
      <c r="U167" s="32">
        <v>1.5833333333333333</v>
      </c>
      <c r="V167" s="32">
        <v>0</v>
      </c>
      <c r="W167" s="32">
        <v>107.40111111111112</v>
      </c>
      <c r="X167" s="32">
        <v>7.5085555555555556</v>
      </c>
      <c r="Y167" s="32">
        <v>0</v>
      </c>
      <c r="Z167" s="32">
        <v>0</v>
      </c>
      <c r="AA167" s="32">
        <v>30.977333333333338</v>
      </c>
      <c r="AB167" s="32">
        <v>0</v>
      </c>
      <c r="AC167" s="32">
        <v>68.915222222222226</v>
      </c>
      <c r="AD167" s="32">
        <v>0</v>
      </c>
      <c r="AE167" s="32">
        <v>0</v>
      </c>
      <c r="AF167" t="s">
        <v>280</v>
      </c>
      <c r="AG167">
        <v>4</v>
      </c>
      <c r="AH167"/>
    </row>
    <row r="168" spans="1:34" x14ac:dyDescent="0.25">
      <c r="A168" t="s">
        <v>1149</v>
      </c>
      <c r="B168" t="s">
        <v>677</v>
      </c>
      <c r="C168" t="s">
        <v>830</v>
      </c>
      <c r="D168" t="s">
        <v>1055</v>
      </c>
      <c r="E168" s="32">
        <v>83.833333333333329</v>
      </c>
      <c r="F168" s="32">
        <v>3.9636660039761438</v>
      </c>
      <c r="G168" s="32">
        <v>3.7818528827037778</v>
      </c>
      <c r="H168" s="32">
        <v>0.29834990059642152</v>
      </c>
      <c r="I168" s="32">
        <v>0.18754804506295564</v>
      </c>
      <c r="J168" s="32">
        <v>332.28733333333338</v>
      </c>
      <c r="K168" s="32">
        <v>317.04533333333336</v>
      </c>
      <c r="L168" s="32">
        <v>25.01166666666667</v>
      </c>
      <c r="M168" s="32">
        <v>15.722777777777781</v>
      </c>
      <c r="N168" s="32">
        <v>4.7111111111111112</v>
      </c>
      <c r="O168" s="32">
        <v>4.5777777777777775</v>
      </c>
      <c r="P168" s="32">
        <v>79.516666666666694</v>
      </c>
      <c r="Q168" s="32">
        <v>73.563555555555581</v>
      </c>
      <c r="R168" s="32">
        <v>5.9531111111111112</v>
      </c>
      <c r="S168" s="32">
        <v>227.75899999999996</v>
      </c>
      <c r="T168" s="32">
        <v>189.44077777777775</v>
      </c>
      <c r="U168" s="32">
        <v>0</v>
      </c>
      <c r="V168" s="32">
        <v>38.318222222222218</v>
      </c>
      <c r="W168" s="32">
        <v>83.281222222222212</v>
      </c>
      <c r="X168" s="32">
        <v>0.4</v>
      </c>
      <c r="Y168" s="32">
        <v>0</v>
      </c>
      <c r="Z168" s="32">
        <v>0</v>
      </c>
      <c r="AA168" s="32">
        <v>7.5682222222222224</v>
      </c>
      <c r="AB168" s="32">
        <v>0</v>
      </c>
      <c r="AC168" s="32">
        <v>70.34633333333332</v>
      </c>
      <c r="AD168" s="32">
        <v>0</v>
      </c>
      <c r="AE168" s="32">
        <v>4.9666666666666668</v>
      </c>
      <c r="AF168" t="s">
        <v>264</v>
      </c>
      <c r="AG168">
        <v>4</v>
      </c>
      <c r="AH168"/>
    </row>
    <row r="169" spans="1:34" x14ac:dyDescent="0.25">
      <c r="A169" t="s">
        <v>1149</v>
      </c>
      <c r="B169" t="s">
        <v>751</v>
      </c>
      <c r="C169" t="s">
        <v>1006</v>
      </c>
      <c r="D169" t="s">
        <v>1047</v>
      </c>
      <c r="E169" s="32">
        <v>90.911111111111111</v>
      </c>
      <c r="F169" s="32">
        <v>3.3742630163774137</v>
      </c>
      <c r="G169" s="32">
        <v>3.2056465411879733</v>
      </c>
      <c r="H169" s="32">
        <v>0.58070398435590309</v>
      </c>
      <c r="I169" s="32">
        <v>0.41208750916646286</v>
      </c>
      <c r="J169" s="32">
        <v>306.75799999999998</v>
      </c>
      <c r="K169" s="32">
        <v>291.42888888888888</v>
      </c>
      <c r="L169" s="32">
        <v>52.792444444444435</v>
      </c>
      <c r="M169" s="32">
        <v>37.463333333333324</v>
      </c>
      <c r="N169" s="32">
        <v>9.6402222222222207</v>
      </c>
      <c r="O169" s="32">
        <v>5.6888888888888891</v>
      </c>
      <c r="P169" s="32">
        <v>67.925333333333327</v>
      </c>
      <c r="Q169" s="32">
        <v>67.925333333333327</v>
      </c>
      <c r="R169" s="32">
        <v>0</v>
      </c>
      <c r="S169" s="32">
        <v>186.04022222222221</v>
      </c>
      <c r="T169" s="32">
        <v>186.04022222222221</v>
      </c>
      <c r="U169" s="32">
        <v>0</v>
      </c>
      <c r="V169" s="32">
        <v>0</v>
      </c>
      <c r="W169" s="32">
        <v>1.2444444444444445</v>
      </c>
      <c r="X169" s="32">
        <v>0.44444444444444442</v>
      </c>
      <c r="Y169" s="32">
        <v>0.8</v>
      </c>
      <c r="Z169" s="32">
        <v>0</v>
      </c>
      <c r="AA169" s="32">
        <v>0</v>
      </c>
      <c r="AB169" s="32">
        <v>0</v>
      </c>
      <c r="AC169" s="32">
        <v>0</v>
      </c>
      <c r="AD169" s="32">
        <v>0</v>
      </c>
      <c r="AE169" s="32">
        <v>0</v>
      </c>
      <c r="AF169" t="s">
        <v>338</v>
      </c>
      <c r="AG169">
        <v>4</v>
      </c>
      <c r="AH169"/>
    </row>
    <row r="170" spans="1:34" x14ac:dyDescent="0.25">
      <c r="A170" t="s">
        <v>1149</v>
      </c>
      <c r="B170" t="s">
        <v>569</v>
      </c>
      <c r="C170" t="s">
        <v>883</v>
      </c>
      <c r="D170" t="s">
        <v>1050</v>
      </c>
      <c r="E170" s="32">
        <v>111.38888888888889</v>
      </c>
      <c r="F170" s="32">
        <v>2.9235052369077303</v>
      </c>
      <c r="G170" s="32">
        <v>2.7093406483790519</v>
      </c>
      <c r="H170" s="32">
        <v>0.48885286783042387</v>
      </c>
      <c r="I170" s="32">
        <v>0.27468827930174555</v>
      </c>
      <c r="J170" s="32">
        <v>325.64599999999996</v>
      </c>
      <c r="K170" s="32">
        <v>301.7904444444444</v>
      </c>
      <c r="L170" s="32">
        <v>54.452777777777769</v>
      </c>
      <c r="M170" s="32">
        <v>30.597222222222211</v>
      </c>
      <c r="N170" s="32">
        <v>19.144444444444446</v>
      </c>
      <c r="O170" s="32">
        <v>4.7111111111111112</v>
      </c>
      <c r="P170" s="32">
        <v>58.759888888888895</v>
      </c>
      <c r="Q170" s="32">
        <v>58.759888888888895</v>
      </c>
      <c r="R170" s="32">
        <v>0</v>
      </c>
      <c r="S170" s="32">
        <v>212.43333333333334</v>
      </c>
      <c r="T170" s="32">
        <v>196.04377777777776</v>
      </c>
      <c r="U170" s="32">
        <v>0</v>
      </c>
      <c r="V170" s="32">
        <v>16.389555555555564</v>
      </c>
      <c r="W170" s="32">
        <v>4.1333333333333337</v>
      </c>
      <c r="X170" s="32">
        <v>0</v>
      </c>
      <c r="Y170" s="32">
        <v>4.1333333333333337</v>
      </c>
      <c r="Z170" s="32">
        <v>0</v>
      </c>
      <c r="AA170" s="32">
        <v>0</v>
      </c>
      <c r="AB170" s="32">
        <v>0</v>
      </c>
      <c r="AC170" s="32">
        <v>0</v>
      </c>
      <c r="AD170" s="32">
        <v>0</v>
      </c>
      <c r="AE170" s="32">
        <v>0</v>
      </c>
      <c r="AF170" t="s">
        <v>156</v>
      </c>
      <c r="AG170">
        <v>4</v>
      </c>
      <c r="AH170"/>
    </row>
    <row r="171" spans="1:34" x14ac:dyDescent="0.25">
      <c r="A171" t="s">
        <v>1149</v>
      </c>
      <c r="B171" t="s">
        <v>445</v>
      </c>
      <c r="C171" t="s">
        <v>905</v>
      </c>
      <c r="D171" t="s">
        <v>1058</v>
      </c>
      <c r="E171" s="32">
        <v>39.733333333333334</v>
      </c>
      <c r="F171" s="32">
        <v>5.5722119686800875</v>
      </c>
      <c r="G171" s="32">
        <v>5.1022902684563745</v>
      </c>
      <c r="H171" s="32">
        <v>1.2637779642058169</v>
      </c>
      <c r="I171" s="32">
        <v>0.93270973154362447</v>
      </c>
      <c r="J171" s="32">
        <v>221.40255555555549</v>
      </c>
      <c r="K171" s="32">
        <v>202.73099999999997</v>
      </c>
      <c r="L171" s="32">
        <v>50.214111111111123</v>
      </c>
      <c r="M171" s="32">
        <v>37.059666666666679</v>
      </c>
      <c r="N171" s="32">
        <v>7.4655555555555555</v>
      </c>
      <c r="O171" s="32">
        <v>5.6888888888888891</v>
      </c>
      <c r="P171" s="32">
        <v>49.640999999999998</v>
      </c>
      <c r="Q171" s="32">
        <v>44.123888888888885</v>
      </c>
      <c r="R171" s="32">
        <v>5.5171111111111122</v>
      </c>
      <c r="S171" s="32">
        <v>121.54744444444438</v>
      </c>
      <c r="T171" s="32">
        <v>114.33622222222216</v>
      </c>
      <c r="U171" s="32">
        <v>0</v>
      </c>
      <c r="V171" s="32">
        <v>7.2112222222222222</v>
      </c>
      <c r="W171" s="32">
        <v>24.49722222222222</v>
      </c>
      <c r="X171" s="32">
        <v>0</v>
      </c>
      <c r="Y171" s="32">
        <v>0</v>
      </c>
      <c r="Z171" s="32">
        <v>0</v>
      </c>
      <c r="AA171" s="32">
        <v>5.7888888888888888</v>
      </c>
      <c r="AB171" s="32">
        <v>0</v>
      </c>
      <c r="AC171" s="32">
        <v>18.708333333333332</v>
      </c>
      <c r="AD171" s="32">
        <v>0</v>
      </c>
      <c r="AE171" s="32">
        <v>0</v>
      </c>
      <c r="AF171" t="s">
        <v>31</v>
      </c>
      <c r="AG171">
        <v>4</v>
      </c>
      <c r="AH171"/>
    </row>
    <row r="172" spans="1:34" x14ac:dyDescent="0.25">
      <c r="A172" t="s">
        <v>1149</v>
      </c>
      <c r="B172" t="s">
        <v>648</v>
      </c>
      <c r="C172" t="s">
        <v>832</v>
      </c>
      <c r="D172" t="s">
        <v>1046</v>
      </c>
      <c r="E172" s="32">
        <v>75.933333333333337</v>
      </c>
      <c r="F172" s="32">
        <v>5.0046166227685109</v>
      </c>
      <c r="G172" s="32">
        <v>4.8284386889084008</v>
      </c>
      <c r="H172" s="32">
        <v>0.27754609306409128</v>
      </c>
      <c r="I172" s="32">
        <v>0.21952736318407959</v>
      </c>
      <c r="J172" s="32">
        <v>380.0172222222223</v>
      </c>
      <c r="K172" s="32">
        <v>366.63944444444456</v>
      </c>
      <c r="L172" s="32">
        <v>21.074999999999999</v>
      </c>
      <c r="M172" s="32">
        <v>16.669444444444444</v>
      </c>
      <c r="N172" s="32">
        <v>0</v>
      </c>
      <c r="O172" s="32">
        <v>4.4055555555555559</v>
      </c>
      <c r="P172" s="32">
        <v>113.93044444444448</v>
      </c>
      <c r="Q172" s="32">
        <v>104.95822222222225</v>
      </c>
      <c r="R172" s="32">
        <v>8.9722222222222214</v>
      </c>
      <c r="S172" s="32">
        <v>245.01177777777781</v>
      </c>
      <c r="T172" s="32">
        <v>221.55700000000004</v>
      </c>
      <c r="U172" s="32">
        <v>0</v>
      </c>
      <c r="V172" s="32">
        <v>23.454777777777775</v>
      </c>
      <c r="W172" s="32">
        <v>111.28944444444444</v>
      </c>
      <c r="X172" s="32">
        <v>0</v>
      </c>
      <c r="Y172" s="32">
        <v>0</v>
      </c>
      <c r="Z172" s="32">
        <v>0</v>
      </c>
      <c r="AA172" s="32">
        <v>3.4082222222222218</v>
      </c>
      <c r="AB172" s="32">
        <v>0</v>
      </c>
      <c r="AC172" s="32">
        <v>93.934777777777782</v>
      </c>
      <c r="AD172" s="32">
        <v>0</v>
      </c>
      <c r="AE172" s="32">
        <v>13.946444444444442</v>
      </c>
      <c r="AF172" t="s">
        <v>235</v>
      </c>
      <c r="AG172">
        <v>4</v>
      </c>
      <c r="AH172"/>
    </row>
    <row r="173" spans="1:34" x14ac:dyDescent="0.25">
      <c r="A173" t="s">
        <v>1149</v>
      </c>
      <c r="B173" t="s">
        <v>415</v>
      </c>
      <c r="C173" t="s">
        <v>846</v>
      </c>
      <c r="D173" t="s">
        <v>1052</v>
      </c>
      <c r="E173" s="32">
        <v>74.12222222222222</v>
      </c>
      <c r="F173" s="32">
        <v>6.2761175236096536</v>
      </c>
      <c r="G173" s="32">
        <v>5.9542182581322143</v>
      </c>
      <c r="H173" s="32">
        <v>1.0767096387348223</v>
      </c>
      <c r="I173" s="32">
        <v>0.77615350022485374</v>
      </c>
      <c r="J173" s="32">
        <v>465.19977777777774</v>
      </c>
      <c r="K173" s="32">
        <v>441.33988888888888</v>
      </c>
      <c r="L173" s="32">
        <v>79.808111111111103</v>
      </c>
      <c r="M173" s="32">
        <v>57.530222222222214</v>
      </c>
      <c r="N173" s="32">
        <v>22.277888888888889</v>
      </c>
      <c r="O173" s="32">
        <v>0</v>
      </c>
      <c r="P173" s="32">
        <v>76.623555555555527</v>
      </c>
      <c r="Q173" s="32">
        <v>75.041555555555533</v>
      </c>
      <c r="R173" s="32">
        <v>1.5819999999999999</v>
      </c>
      <c r="S173" s="32">
        <v>308.76811111111112</v>
      </c>
      <c r="T173" s="32">
        <v>289.03666666666669</v>
      </c>
      <c r="U173" s="32">
        <v>0</v>
      </c>
      <c r="V173" s="32">
        <v>19.731444444444442</v>
      </c>
      <c r="W173" s="32">
        <v>150.80700000000002</v>
      </c>
      <c r="X173" s="32">
        <v>25.531555555555546</v>
      </c>
      <c r="Y173" s="32">
        <v>0</v>
      </c>
      <c r="Z173" s="32">
        <v>0</v>
      </c>
      <c r="AA173" s="32">
        <v>8.9454444444444441</v>
      </c>
      <c r="AB173" s="32">
        <v>0</v>
      </c>
      <c r="AC173" s="32">
        <v>116.33000000000001</v>
      </c>
      <c r="AD173" s="32">
        <v>0</v>
      </c>
      <c r="AE173" s="32">
        <v>0</v>
      </c>
      <c r="AF173" t="s">
        <v>1</v>
      </c>
      <c r="AG173">
        <v>4</v>
      </c>
      <c r="AH173"/>
    </row>
    <row r="174" spans="1:34" x14ac:dyDescent="0.25">
      <c r="A174" t="s">
        <v>1149</v>
      </c>
      <c r="B174" t="s">
        <v>800</v>
      </c>
      <c r="C174" t="s">
        <v>888</v>
      </c>
      <c r="D174" t="s">
        <v>1057</v>
      </c>
      <c r="E174" s="32">
        <v>200.44444444444446</v>
      </c>
      <c r="F174" s="32">
        <v>2.2306651884700655</v>
      </c>
      <c r="G174" s="32">
        <v>2.1437888026607528</v>
      </c>
      <c r="H174" s="32">
        <v>0.38333869179600871</v>
      </c>
      <c r="I174" s="32">
        <v>0.29730764966740569</v>
      </c>
      <c r="J174" s="32">
        <v>447.12444444444429</v>
      </c>
      <c r="K174" s="32">
        <v>429.7105555555554</v>
      </c>
      <c r="L174" s="32">
        <v>76.83811111111109</v>
      </c>
      <c r="M174" s="32">
        <v>59.593666666666657</v>
      </c>
      <c r="N174" s="32">
        <v>12.002777777777778</v>
      </c>
      <c r="O174" s="32">
        <v>5.2416666666666663</v>
      </c>
      <c r="P174" s="32">
        <v>122.18011111111107</v>
      </c>
      <c r="Q174" s="32">
        <v>122.01066666666662</v>
      </c>
      <c r="R174" s="32">
        <v>0.16944444444444445</v>
      </c>
      <c r="S174" s="32">
        <v>248.10622222222216</v>
      </c>
      <c r="T174" s="32">
        <v>246.41588888888882</v>
      </c>
      <c r="U174" s="32">
        <v>0</v>
      </c>
      <c r="V174" s="32">
        <v>1.6903333333333332</v>
      </c>
      <c r="W174" s="32">
        <v>201.25422222222221</v>
      </c>
      <c r="X174" s="32">
        <v>27.164111111111112</v>
      </c>
      <c r="Y174" s="32">
        <v>0</v>
      </c>
      <c r="Z174" s="32">
        <v>0</v>
      </c>
      <c r="AA174" s="32">
        <v>51.186888888888888</v>
      </c>
      <c r="AB174" s="32">
        <v>0</v>
      </c>
      <c r="AC174" s="32">
        <v>122.90322222222221</v>
      </c>
      <c r="AD174" s="32">
        <v>0</v>
      </c>
      <c r="AE174" s="32">
        <v>0</v>
      </c>
      <c r="AF174" t="s">
        <v>387</v>
      </c>
      <c r="AG174">
        <v>4</v>
      </c>
      <c r="AH174"/>
    </row>
    <row r="175" spans="1:34" x14ac:dyDescent="0.25">
      <c r="A175" t="s">
        <v>1149</v>
      </c>
      <c r="B175" t="s">
        <v>699</v>
      </c>
      <c r="C175" t="s">
        <v>993</v>
      </c>
      <c r="D175" t="s">
        <v>1057</v>
      </c>
      <c r="E175" s="32">
        <v>94.977777777777774</v>
      </c>
      <c r="F175" s="32">
        <v>4.1909113242863842</v>
      </c>
      <c r="G175" s="32">
        <v>4.010304164716894</v>
      </c>
      <c r="H175" s="32">
        <v>0.45080603649976592</v>
      </c>
      <c r="I175" s="32">
        <v>0.34501754796443596</v>
      </c>
      <c r="J175" s="32">
        <v>398.04344444444456</v>
      </c>
      <c r="K175" s="32">
        <v>380.88977777777785</v>
      </c>
      <c r="L175" s="32">
        <v>42.816555555555546</v>
      </c>
      <c r="M175" s="32">
        <v>32.768999999999984</v>
      </c>
      <c r="N175" s="32">
        <v>4.358666666666668</v>
      </c>
      <c r="O175" s="32">
        <v>5.6888888888888891</v>
      </c>
      <c r="P175" s="32">
        <v>101.80011111111114</v>
      </c>
      <c r="Q175" s="32">
        <v>94.694000000000031</v>
      </c>
      <c r="R175" s="32">
        <v>7.1061111111111117</v>
      </c>
      <c r="S175" s="32">
        <v>253.42677777777783</v>
      </c>
      <c r="T175" s="32">
        <v>240.27833333333339</v>
      </c>
      <c r="U175" s="32">
        <v>0</v>
      </c>
      <c r="V175" s="32">
        <v>13.148444444444445</v>
      </c>
      <c r="W175" s="32">
        <v>61.198222222222206</v>
      </c>
      <c r="X175" s="32">
        <v>3.0946666666666665</v>
      </c>
      <c r="Y175" s="32">
        <v>0</v>
      </c>
      <c r="Z175" s="32">
        <v>0</v>
      </c>
      <c r="AA175" s="32">
        <v>15.250777777777774</v>
      </c>
      <c r="AB175" s="32">
        <v>0</v>
      </c>
      <c r="AC175" s="32">
        <v>42.852777777777767</v>
      </c>
      <c r="AD175" s="32">
        <v>0</v>
      </c>
      <c r="AE175" s="32">
        <v>0</v>
      </c>
      <c r="AF175" t="s">
        <v>286</v>
      </c>
      <c r="AG175">
        <v>4</v>
      </c>
      <c r="AH175"/>
    </row>
    <row r="176" spans="1:34" x14ac:dyDescent="0.25">
      <c r="A176" t="s">
        <v>1149</v>
      </c>
      <c r="B176" t="s">
        <v>804</v>
      </c>
      <c r="C176" t="s">
        <v>963</v>
      </c>
      <c r="D176" t="s">
        <v>1044</v>
      </c>
      <c r="E176" s="32">
        <v>24.8</v>
      </c>
      <c r="F176" s="32">
        <v>6.3455107526881713</v>
      </c>
      <c r="G176" s="32">
        <v>5.6089516129032244</v>
      </c>
      <c r="H176" s="32">
        <v>1.1596012544802867</v>
      </c>
      <c r="I176" s="32">
        <v>0.42304211469534037</v>
      </c>
      <c r="J176" s="32">
        <v>157.36866666666666</v>
      </c>
      <c r="K176" s="32">
        <v>139.10199999999998</v>
      </c>
      <c r="L176" s="32">
        <v>28.758111111111109</v>
      </c>
      <c r="M176" s="32">
        <v>10.491444444444442</v>
      </c>
      <c r="N176" s="32">
        <v>12.266666666666667</v>
      </c>
      <c r="O176" s="32">
        <v>6</v>
      </c>
      <c r="P176" s="32">
        <v>37.918333333333329</v>
      </c>
      <c r="Q176" s="32">
        <v>37.918333333333329</v>
      </c>
      <c r="R176" s="32">
        <v>0</v>
      </c>
      <c r="S176" s="32">
        <v>90.692222222222227</v>
      </c>
      <c r="T176" s="32">
        <v>80.194222222222223</v>
      </c>
      <c r="U176" s="32">
        <v>0</v>
      </c>
      <c r="V176" s="32">
        <v>10.498000000000001</v>
      </c>
      <c r="W176" s="32">
        <v>68.274222222222207</v>
      </c>
      <c r="X176" s="32">
        <v>3.1692222222222224</v>
      </c>
      <c r="Y176" s="32">
        <v>0</v>
      </c>
      <c r="Z176" s="32">
        <v>0</v>
      </c>
      <c r="AA176" s="32">
        <v>17.59333333333333</v>
      </c>
      <c r="AB176" s="32">
        <v>0</v>
      </c>
      <c r="AC176" s="32">
        <v>47.374777777777773</v>
      </c>
      <c r="AD176" s="32">
        <v>0</v>
      </c>
      <c r="AE176" s="32">
        <v>0.13688888888888889</v>
      </c>
      <c r="AF176" t="s">
        <v>391</v>
      </c>
      <c r="AG176">
        <v>4</v>
      </c>
      <c r="AH176"/>
    </row>
    <row r="177" spans="1:34" x14ac:dyDescent="0.25">
      <c r="A177" t="s">
        <v>1149</v>
      </c>
      <c r="B177" t="s">
        <v>674</v>
      </c>
      <c r="C177" t="s">
        <v>897</v>
      </c>
      <c r="D177" t="s">
        <v>1056</v>
      </c>
      <c r="E177" s="32">
        <v>89.37777777777778</v>
      </c>
      <c r="F177" s="32">
        <v>3.2144206862257581</v>
      </c>
      <c r="G177" s="32">
        <v>3.0803145201392335</v>
      </c>
      <c r="H177" s="32">
        <v>0.42311287916459456</v>
      </c>
      <c r="I177" s="32">
        <v>0.35846842366981585</v>
      </c>
      <c r="J177" s="32">
        <v>287.29777777777775</v>
      </c>
      <c r="K177" s="32">
        <v>275.31166666666661</v>
      </c>
      <c r="L177" s="32">
        <v>37.816888888888876</v>
      </c>
      <c r="M177" s="32">
        <v>32.039111111111097</v>
      </c>
      <c r="N177" s="32">
        <v>0</v>
      </c>
      <c r="O177" s="32">
        <v>5.7777777777777777</v>
      </c>
      <c r="P177" s="32">
        <v>71.994888888888866</v>
      </c>
      <c r="Q177" s="32">
        <v>65.786555555555537</v>
      </c>
      <c r="R177" s="32">
        <v>6.208333333333333</v>
      </c>
      <c r="S177" s="32">
        <v>177.48599999999999</v>
      </c>
      <c r="T177" s="32">
        <v>162.63533333333334</v>
      </c>
      <c r="U177" s="32">
        <v>2.5294444444444442</v>
      </c>
      <c r="V177" s="32">
        <v>12.321222222222216</v>
      </c>
      <c r="W177" s="32">
        <v>25.435777777777773</v>
      </c>
      <c r="X177" s="32">
        <v>0</v>
      </c>
      <c r="Y177" s="32">
        <v>0</v>
      </c>
      <c r="Z177" s="32">
        <v>0</v>
      </c>
      <c r="AA177" s="32">
        <v>11.721999999999998</v>
      </c>
      <c r="AB177" s="32">
        <v>0</v>
      </c>
      <c r="AC177" s="32">
        <v>13.217444444444444</v>
      </c>
      <c r="AD177" s="32">
        <v>0</v>
      </c>
      <c r="AE177" s="32">
        <v>0.49633333333333335</v>
      </c>
      <c r="AF177" t="s">
        <v>261</v>
      </c>
      <c r="AG177">
        <v>4</v>
      </c>
      <c r="AH177"/>
    </row>
    <row r="178" spans="1:34" x14ac:dyDescent="0.25">
      <c r="A178" t="s">
        <v>1149</v>
      </c>
      <c r="B178" t="s">
        <v>815</v>
      </c>
      <c r="C178" t="s">
        <v>912</v>
      </c>
      <c r="D178" t="s">
        <v>1056</v>
      </c>
      <c r="E178" s="32">
        <v>85.13333333333334</v>
      </c>
      <c r="F178" s="32">
        <v>3.3423453406421304</v>
      </c>
      <c r="G178" s="32">
        <v>2.8720764813364661</v>
      </c>
      <c r="H178" s="32">
        <v>0.49712607674236498</v>
      </c>
      <c r="I178" s="32">
        <v>0.13777473244583663</v>
      </c>
      <c r="J178" s="32">
        <v>284.54500000000007</v>
      </c>
      <c r="K178" s="32">
        <v>244.50944444444451</v>
      </c>
      <c r="L178" s="32">
        <v>42.32200000000001</v>
      </c>
      <c r="M178" s="32">
        <v>11.729222222222226</v>
      </c>
      <c r="N178" s="32">
        <v>25.048333333333339</v>
      </c>
      <c r="O178" s="32">
        <v>5.5444444444444443</v>
      </c>
      <c r="P178" s="32">
        <v>83.540777777777791</v>
      </c>
      <c r="Q178" s="32">
        <v>74.098000000000013</v>
      </c>
      <c r="R178" s="32">
        <v>9.4427777777777777</v>
      </c>
      <c r="S178" s="32">
        <v>158.68222222222226</v>
      </c>
      <c r="T178" s="32">
        <v>112.18000000000004</v>
      </c>
      <c r="U178" s="32">
        <v>42.693555555555569</v>
      </c>
      <c r="V178" s="32">
        <v>3.8086666666666664</v>
      </c>
      <c r="W178" s="32">
        <v>13.161111111111111</v>
      </c>
      <c r="X178" s="32">
        <v>0</v>
      </c>
      <c r="Y178" s="32">
        <v>0</v>
      </c>
      <c r="Z178" s="32">
        <v>0</v>
      </c>
      <c r="AA178" s="32">
        <v>5.2638888888888893</v>
      </c>
      <c r="AB178" s="32">
        <v>0</v>
      </c>
      <c r="AC178" s="32">
        <v>7.8972222222222221</v>
      </c>
      <c r="AD178" s="32">
        <v>0</v>
      </c>
      <c r="AE178" s="32">
        <v>0</v>
      </c>
      <c r="AF178" t="s">
        <v>402</v>
      </c>
      <c r="AG178">
        <v>4</v>
      </c>
      <c r="AH178"/>
    </row>
    <row r="179" spans="1:34" x14ac:dyDescent="0.25">
      <c r="A179" t="s">
        <v>1149</v>
      </c>
      <c r="B179" t="s">
        <v>456</v>
      </c>
      <c r="C179" t="s">
        <v>912</v>
      </c>
      <c r="D179" t="s">
        <v>1056</v>
      </c>
      <c r="E179" s="32">
        <v>56.277777777777779</v>
      </c>
      <c r="F179" s="32">
        <v>4.010171767028627</v>
      </c>
      <c r="G179" s="32">
        <v>3.6101954590325755</v>
      </c>
      <c r="H179" s="32">
        <v>0.72827048371174719</v>
      </c>
      <c r="I179" s="32">
        <v>0.32829417571569586</v>
      </c>
      <c r="J179" s="32">
        <v>225.68355555555553</v>
      </c>
      <c r="K179" s="32">
        <v>203.17377777777773</v>
      </c>
      <c r="L179" s="32">
        <v>40.98544444444444</v>
      </c>
      <c r="M179" s="32">
        <v>18.475666666666662</v>
      </c>
      <c r="N179" s="32">
        <v>17.798666666666666</v>
      </c>
      <c r="O179" s="32">
        <v>4.7111111111111112</v>
      </c>
      <c r="P179" s="32">
        <v>72.31</v>
      </c>
      <c r="Q179" s="32">
        <v>72.31</v>
      </c>
      <c r="R179" s="32">
        <v>0</v>
      </c>
      <c r="S179" s="32">
        <v>112.38811111111107</v>
      </c>
      <c r="T179" s="32">
        <v>112.38811111111107</v>
      </c>
      <c r="U179" s="32">
        <v>0</v>
      </c>
      <c r="V179" s="32">
        <v>0</v>
      </c>
      <c r="W179" s="32">
        <v>15.954444444444443</v>
      </c>
      <c r="X179" s="32">
        <v>3.2749999999999999</v>
      </c>
      <c r="Y179" s="32">
        <v>0</v>
      </c>
      <c r="Z179" s="32">
        <v>0</v>
      </c>
      <c r="AA179" s="32">
        <v>0</v>
      </c>
      <c r="AB179" s="32">
        <v>0</v>
      </c>
      <c r="AC179" s="32">
        <v>12.679444444444442</v>
      </c>
      <c r="AD179" s="32">
        <v>0</v>
      </c>
      <c r="AE179" s="32">
        <v>0</v>
      </c>
      <c r="AF179" t="s">
        <v>42</v>
      </c>
      <c r="AG179">
        <v>4</v>
      </c>
      <c r="AH179"/>
    </row>
    <row r="180" spans="1:34" x14ac:dyDescent="0.25">
      <c r="A180" t="s">
        <v>1149</v>
      </c>
      <c r="B180" t="s">
        <v>772</v>
      </c>
      <c r="C180" t="s">
        <v>903</v>
      </c>
      <c r="D180" t="s">
        <v>1061</v>
      </c>
      <c r="E180" s="32">
        <v>50.366666666666667</v>
      </c>
      <c r="F180" s="32">
        <v>4.0735715861460404</v>
      </c>
      <c r="G180" s="32">
        <v>3.8712331789102139</v>
      </c>
      <c r="H180" s="32">
        <v>0.54264284138539598</v>
      </c>
      <c r="I180" s="32">
        <v>0.34030443414956985</v>
      </c>
      <c r="J180" s="32">
        <v>205.17222222222225</v>
      </c>
      <c r="K180" s="32">
        <v>194.98111111111112</v>
      </c>
      <c r="L180" s="32">
        <v>27.331111111111113</v>
      </c>
      <c r="M180" s="32">
        <v>17.14</v>
      </c>
      <c r="N180" s="32">
        <v>6.1300000000000008</v>
      </c>
      <c r="O180" s="32">
        <v>4.0611111111111109</v>
      </c>
      <c r="P180" s="32">
        <v>50.841111111111118</v>
      </c>
      <c r="Q180" s="32">
        <v>50.841111111111118</v>
      </c>
      <c r="R180" s="32">
        <v>0</v>
      </c>
      <c r="S180" s="32">
        <v>127.00000000000001</v>
      </c>
      <c r="T180" s="32">
        <v>121.93555555555557</v>
      </c>
      <c r="U180" s="32">
        <v>0</v>
      </c>
      <c r="V180" s="32">
        <v>5.0644444444444447</v>
      </c>
      <c r="W180" s="32">
        <v>4.2833333333333332</v>
      </c>
      <c r="X180" s="32">
        <v>0</v>
      </c>
      <c r="Y180" s="32">
        <v>0</v>
      </c>
      <c r="Z180" s="32">
        <v>0</v>
      </c>
      <c r="AA180" s="32">
        <v>3.1111111111111112</v>
      </c>
      <c r="AB180" s="32">
        <v>0</v>
      </c>
      <c r="AC180" s="32">
        <v>1.1722222222222223</v>
      </c>
      <c r="AD180" s="32">
        <v>0</v>
      </c>
      <c r="AE180" s="32">
        <v>0</v>
      </c>
      <c r="AF180" t="s">
        <v>359</v>
      </c>
      <c r="AG180">
        <v>4</v>
      </c>
      <c r="AH180"/>
    </row>
    <row r="181" spans="1:34" x14ac:dyDescent="0.25">
      <c r="A181" t="s">
        <v>1149</v>
      </c>
      <c r="B181" t="s">
        <v>612</v>
      </c>
      <c r="C181" t="s">
        <v>920</v>
      </c>
      <c r="D181" t="s">
        <v>1073</v>
      </c>
      <c r="E181" s="32">
        <v>29.633333333333333</v>
      </c>
      <c r="F181" s="32">
        <v>7.2664041994750663</v>
      </c>
      <c r="G181" s="32">
        <v>6.210536182977128</v>
      </c>
      <c r="H181" s="32">
        <v>2.5404949381327335</v>
      </c>
      <c r="I181" s="32">
        <v>1.6850393700787401</v>
      </c>
      <c r="J181" s="32">
        <v>215.32777777777778</v>
      </c>
      <c r="K181" s="32">
        <v>184.03888888888889</v>
      </c>
      <c r="L181" s="32">
        <v>75.283333333333331</v>
      </c>
      <c r="M181" s="32">
        <v>49.93333333333333</v>
      </c>
      <c r="N181" s="32">
        <v>15.127777777777778</v>
      </c>
      <c r="O181" s="32">
        <v>10.222222222222221</v>
      </c>
      <c r="P181" s="32">
        <v>60.466666666666669</v>
      </c>
      <c r="Q181" s="32">
        <v>54.527777777777779</v>
      </c>
      <c r="R181" s="32">
        <v>5.9388888888888891</v>
      </c>
      <c r="S181" s="32">
        <v>79.577777777777783</v>
      </c>
      <c r="T181" s="32">
        <v>79.577777777777783</v>
      </c>
      <c r="U181" s="32">
        <v>0</v>
      </c>
      <c r="V181" s="32">
        <v>0</v>
      </c>
      <c r="W181" s="32">
        <v>0</v>
      </c>
      <c r="X181" s="32">
        <v>0</v>
      </c>
      <c r="Y181" s="32">
        <v>0</v>
      </c>
      <c r="Z181" s="32">
        <v>0</v>
      </c>
      <c r="AA181" s="32">
        <v>0</v>
      </c>
      <c r="AB181" s="32">
        <v>0</v>
      </c>
      <c r="AC181" s="32">
        <v>0</v>
      </c>
      <c r="AD181" s="32">
        <v>0</v>
      </c>
      <c r="AE181" s="32">
        <v>0</v>
      </c>
      <c r="AF181" t="s">
        <v>199</v>
      </c>
      <c r="AG181">
        <v>4</v>
      </c>
      <c r="AH181"/>
    </row>
    <row r="182" spans="1:34" x14ac:dyDescent="0.25">
      <c r="A182" t="s">
        <v>1149</v>
      </c>
      <c r="B182" t="s">
        <v>435</v>
      </c>
      <c r="C182" t="s">
        <v>828</v>
      </c>
      <c r="D182" t="s">
        <v>1051</v>
      </c>
      <c r="E182" s="32">
        <v>124.72222222222223</v>
      </c>
      <c r="F182" s="32">
        <v>3.1330922048997776</v>
      </c>
      <c r="G182" s="32">
        <v>2.8659091314031184</v>
      </c>
      <c r="H182" s="32">
        <v>0.40011135857461022</v>
      </c>
      <c r="I182" s="32">
        <v>0.1956249443207127</v>
      </c>
      <c r="J182" s="32">
        <v>390.76622222222227</v>
      </c>
      <c r="K182" s="32">
        <v>357.4425555555556</v>
      </c>
      <c r="L182" s="32">
        <v>49.902777777777779</v>
      </c>
      <c r="M182" s="32">
        <v>24.398777777777781</v>
      </c>
      <c r="N182" s="32">
        <v>19.815111111111111</v>
      </c>
      <c r="O182" s="32">
        <v>5.6888888888888891</v>
      </c>
      <c r="P182" s="32">
        <v>117.41844444444448</v>
      </c>
      <c r="Q182" s="32">
        <v>109.59877777777781</v>
      </c>
      <c r="R182" s="32">
        <v>7.8196666666666665</v>
      </c>
      <c r="S182" s="32">
        <v>223.44499999999999</v>
      </c>
      <c r="T182" s="32">
        <v>178.49299999999999</v>
      </c>
      <c r="U182" s="32">
        <v>30.495111111111111</v>
      </c>
      <c r="V182" s="32">
        <v>14.456888888888887</v>
      </c>
      <c r="W182" s="32">
        <v>80.891666666666666</v>
      </c>
      <c r="X182" s="32">
        <v>0.35833333333333334</v>
      </c>
      <c r="Y182" s="32">
        <v>0</v>
      </c>
      <c r="Z182" s="32">
        <v>0</v>
      </c>
      <c r="AA182" s="32">
        <v>28.56111111111111</v>
      </c>
      <c r="AB182" s="32">
        <v>0</v>
      </c>
      <c r="AC182" s="32">
        <v>51.972222222222221</v>
      </c>
      <c r="AD182" s="32">
        <v>0</v>
      </c>
      <c r="AE182" s="32">
        <v>0</v>
      </c>
      <c r="AF182" t="s">
        <v>21</v>
      </c>
      <c r="AG182">
        <v>4</v>
      </c>
      <c r="AH182"/>
    </row>
    <row r="183" spans="1:34" x14ac:dyDescent="0.25">
      <c r="A183" t="s">
        <v>1149</v>
      </c>
      <c r="B183" t="s">
        <v>457</v>
      </c>
      <c r="C183" t="s">
        <v>851</v>
      </c>
      <c r="D183" t="s">
        <v>1031</v>
      </c>
      <c r="E183" s="32">
        <v>43.12222222222222</v>
      </c>
      <c r="F183" s="32">
        <v>3.3620664777119305</v>
      </c>
      <c r="G183" s="32">
        <v>3.0278407626900292</v>
      </c>
      <c r="H183" s="32">
        <v>0.76307395001288325</v>
      </c>
      <c r="I183" s="32">
        <v>0.42884823499098162</v>
      </c>
      <c r="J183" s="32">
        <v>144.9797777777778</v>
      </c>
      <c r="K183" s="32">
        <v>130.56722222222226</v>
      </c>
      <c r="L183" s="32">
        <v>32.905444444444441</v>
      </c>
      <c r="M183" s="32">
        <v>18.492888888888885</v>
      </c>
      <c r="N183" s="32">
        <v>9.0792222222222225</v>
      </c>
      <c r="O183" s="32">
        <v>5.333333333333333</v>
      </c>
      <c r="P183" s="32">
        <v>37.2548888888889</v>
      </c>
      <c r="Q183" s="32">
        <v>37.2548888888889</v>
      </c>
      <c r="R183" s="32">
        <v>0</v>
      </c>
      <c r="S183" s="32">
        <v>74.819444444444457</v>
      </c>
      <c r="T183" s="32">
        <v>74.819444444444457</v>
      </c>
      <c r="U183" s="32">
        <v>0</v>
      </c>
      <c r="V183" s="32">
        <v>0</v>
      </c>
      <c r="W183" s="32">
        <v>0</v>
      </c>
      <c r="X183" s="32">
        <v>0</v>
      </c>
      <c r="Y183" s="32">
        <v>0</v>
      </c>
      <c r="Z183" s="32">
        <v>0</v>
      </c>
      <c r="AA183" s="32">
        <v>0</v>
      </c>
      <c r="AB183" s="32">
        <v>0</v>
      </c>
      <c r="AC183" s="32">
        <v>0</v>
      </c>
      <c r="AD183" s="32">
        <v>0</v>
      </c>
      <c r="AE183" s="32">
        <v>0</v>
      </c>
      <c r="AF183" t="s">
        <v>43</v>
      </c>
      <c r="AG183">
        <v>4</v>
      </c>
      <c r="AH183"/>
    </row>
    <row r="184" spans="1:34" x14ac:dyDescent="0.25">
      <c r="A184" t="s">
        <v>1149</v>
      </c>
      <c r="B184" t="s">
        <v>490</v>
      </c>
      <c r="C184" t="s">
        <v>928</v>
      </c>
      <c r="D184" t="s">
        <v>1077</v>
      </c>
      <c r="E184" s="32">
        <v>52.955555555555556</v>
      </c>
      <c r="F184" s="32">
        <v>3.5987494754511125</v>
      </c>
      <c r="G184" s="32">
        <v>3.2056168694922365</v>
      </c>
      <c r="H184" s="32">
        <v>0.40254930759546786</v>
      </c>
      <c r="I184" s="32">
        <v>7.844733529164917E-2</v>
      </c>
      <c r="J184" s="32">
        <v>190.57377777777779</v>
      </c>
      <c r="K184" s="32">
        <v>169.75522222222222</v>
      </c>
      <c r="L184" s="32">
        <v>21.31722222222222</v>
      </c>
      <c r="M184" s="32">
        <v>4.1542222222222218</v>
      </c>
      <c r="N184" s="32">
        <v>6.958333333333333</v>
      </c>
      <c r="O184" s="32">
        <v>10.204666666666666</v>
      </c>
      <c r="P184" s="32">
        <v>44.290222222222212</v>
      </c>
      <c r="Q184" s="32">
        <v>40.634666666666654</v>
      </c>
      <c r="R184" s="32">
        <v>3.6555555555555554</v>
      </c>
      <c r="S184" s="32">
        <v>124.96633333333334</v>
      </c>
      <c r="T184" s="32">
        <v>88.699666666666673</v>
      </c>
      <c r="U184" s="32">
        <v>14.55</v>
      </c>
      <c r="V184" s="32">
        <v>21.716666666666665</v>
      </c>
      <c r="W184" s="32">
        <v>51.768222222222221</v>
      </c>
      <c r="X184" s="32">
        <v>4.1542222222222218</v>
      </c>
      <c r="Y184" s="32">
        <v>0.48888888888888887</v>
      </c>
      <c r="Z184" s="32">
        <v>5.2268888888888894</v>
      </c>
      <c r="AA184" s="32">
        <v>13.467999999999998</v>
      </c>
      <c r="AB184" s="32">
        <v>0</v>
      </c>
      <c r="AC184" s="32">
        <v>28.430222222222223</v>
      </c>
      <c r="AD184" s="32">
        <v>0</v>
      </c>
      <c r="AE184" s="32">
        <v>0</v>
      </c>
      <c r="AF184" t="s">
        <v>76</v>
      </c>
      <c r="AG184">
        <v>4</v>
      </c>
      <c r="AH184"/>
    </row>
    <row r="185" spans="1:34" x14ac:dyDescent="0.25">
      <c r="A185" t="s">
        <v>1149</v>
      </c>
      <c r="B185" t="s">
        <v>623</v>
      </c>
      <c r="C185" t="s">
        <v>872</v>
      </c>
      <c r="D185" t="s">
        <v>1112</v>
      </c>
      <c r="E185" s="32">
        <v>69.644444444444446</v>
      </c>
      <c r="F185" s="32">
        <v>4.0829435226547552</v>
      </c>
      <c r="G185" s="32">
        <v>3.8575925335035106</v>
      </c>
      <c r="H185" s="32">
        <v>0.65974792597319709</v>
      </c>
      <c r="I185" s="32">
        <v>0.43439693682195274</v>
      </c>
      <c r="J185" s="32">
        <v>284.35433333333339</v>
      </c>
      <c r="K185" s="32">
        <v>268.65988888888893</v>
      </c>
      <c r="L185" s="32">
        <v>45.947777777777773</v>
      </c>
      <c r="M185" s="32">
        <v>30.25333333333333</v>
      </c>
      <c r="N185" s="32">
        <v>8.0194444444444439</v>
      </c>
      <c r="O185" s="32">
        <v>7.6749999999999998</v>
      </c>
      <c r="P185" s="32">
        <v>83.608333333333334</v>
      </c>
      <c r="Q185" s="32">
        <v>83.608333333333334</v>
      </c>
      <c r="R185" s="32">
        <v>0</v>
      </c>
      <c r="S185" s="32">
        <v>154.79822222222225</v>
      </c>
      <c r="T185" s="32">
        <v>115.04544444444447</v>
      </c>
      <c r="U185" s="32">
        <v>32.075000000000003</v>
      </c>
      <c r="V185" s="32">
        <v>7.677777777777778</v>
      </c>
      <c r="W185" s="32">
        <v>37.847222222222221</v>
      </c>
      <c r="X185" s="32">
        <v>3.9861111111111112</v>
      </c>
      <c r="Y185" s="32">
        <v>0</v>
      </c>
      <c r="Z185" s="32">
        <v>0</v>
      </c>
      <c r="AA185" s="32">
        <v>11.769444444444444</v>
      </c>
      <c r="AB185" s="32">
        <v>0</v>
      </c>
      <c r="AC185" s="32">
        <v>22.091666666666665</v>
      </c>
      <c r="AD185" s="32">
        <v>0</v>
      </c>
      <c r="AE185" s="32">
        <v>0</v>
      </c>
      <c r="AF185" t="s">
        <v>210</v>
      </c>
      <c r="AG185">
        <v>4</v>
      </c>
      <c r="AH185"/>
    </row>
    <row r="186" spans="1:34" x14ac:dyDescent="0.25">
      <c r="A186" t="s">
        <v>1149</v>
      </c>
      <c r="B186" t="s">
        <v>588</v>
      </c>
      <c r="C186" t="s">
        <v>830</v>
      </c>
      <c r="D186" t="s">
        <v>1055</v>
      </c>
      <c r="E186" s="32">
        <v>19.255555555555556</v>
      </c>
      <c r="F186" s="32">
        <v>7.980715522215811</v>
      </c>
      <c r="G186" s="32">
        <v>7.3897287939988461</v>
      </c>
      <c r="H186" s="32">
        <v>1.4005597230236586</v>
      </c>
      <c r="I186" s="32">
        <v>0.81618003462204303</v>
      </c>
      <c r="J186" s="32">
        <v>153.67311111111113</v>
      </c>
      <c r="K186" s="32">
        <v>142.29333333333335</v>
      </c>
      <c r="L186" s="32">
        <v>26.968555555555561</v>
      </c>
      <c r="M186" s="32">
        <v>15.716000000000006</v>
      </c>
      <c r="N186" s="32">
        <v>5.5636666666666663</v>
      </c>
      <c r="O186" s="32">
        <v>5.6888888888888891</v>
      </c>
      <c r="P186" s="32">
        <v>60.414555555555594</v>
      </c>
      <c r="Q186" s="32">
        <v>60.287333333333372</v>
      </c>
      <c r="R186" s="32">
        <v>0.12722222222222221</v>
      </c>
      <c r="S186" s="32">
        <v>66.289999999999964</v>
      </c>
      <c r="T186" s="32">
        <v>66.030111111111083</v>
      </c>
      <c r="U186" s="32">
        <v>0.12722222222222221</v>
      </c>
      <c r="V186" s="32">
        <v>0.13266666666666665</v>
      </c>
      <c r="W186" s="32">
        <v>0</v>
      </c>
      <c r="X186" s="32">
        <v>0</v>
      </c>
      <c r="Y186" s="32">
        <v>0</v>
      </c>
      <c r="Z186" s="32">
        <v>0</v>
      </c>
      <c r="AA186" s="32">
        <v>0</v>
      </c>
      <c r="AB186" s="32">
        <v>0</v>
      </c>
      <c r="AC186" s="32">
        <v>0</v>
      </c>
      <c r="AD186" s="32">
        <v>0</v>
      </c>
      <c r="AE186" s="32">
        <v>0</v>
      </c>
      <c r="AF186" t="s">
        <v>175</v>
      </c>
      <c r="AG186">
        <v>4</v>
      </c>
      <c r="AH186"/>
    </row>
    <row r="187" spans="1:34" x14ac:dyDescent="0.25">
      <c r="A187" t="s">
        <v>1149</v>
      </c>
      <c r="B187" t="s">
        <v>758</v>
      </c>
      <c r="C187" t="s">
        <v>1008</v>
      </c>
      <c r="D187" t="s">
        <v>1031</v>
      </c>
      <c r="E187" s="32">
        <v>94.233333333333334</v>
      </c>
      <c r="F187" s="32">
        <v>2.8937247966041744</v>
      </c>
      <c r="G187" s="32">
        <v>2.6764343827378849</v>
      </c>
      <c r="H187" s="32">
        <v>0.5313158825610188</v>
      </c>
      <c r="I187" s="32">
        <v>0.31402546869472936</v>
      </c>
      <c r="J187" s="32">
        <v>272.68533333333335</v>
      </c>
      <c r="K187" s="32">
        <v>252.20933333333335</v>
      </c>
      <c r="L187" s="32">
        <v>50.067666666666668</v>
      </c>
      <c r="M187" s="32">
        <v>29.591666666666665</v>
      </c>
      <c r="N187" s="32">
        <v>19.117666666666665</v>
      </c>
      <c r="O187" s="32">
        <v>1.3583333333333334</v>
      </c>
      <c r="P187" s="32">
        <v>79.296333333333337</v>
      </c>
      <c r="Q187" s="32">
        <v>79.296333333333337</v>
      </c>
      <c r="R187" s="32">
        <v>0</v>
      </c>
      <c r="S187" s="32">
        <v>143.32133333333337</v>
      </c>
      <c r="T187" s="32">
        <v>128.45500000000001</v>
      </c>
      <c r="U187" s="32">
        <v>6.9070000000000009</v>
      </c>
      <c r="V187" s="32">
        <v>7.9593333333333334</v>
      </c>
      <c r="W187" s="32">
        <v>113.73055555555555</v>
      </c>
      <c r="X187" s="32">
        <v>6.6555555555555559</v>
      </c>
      <c r="Y187" s="32">
        <v>0</v>
      </c>
      <c r="Z187" s="32">
        <v>0</v>
      </c>
      <c r="AA187" s="32">
        <v>37.483333333333334</v>
      </c>
      <c r="AB187" s="32">
        <v>0</v>
      </c>
      <c r="AC187" s="32">
        <v>69.591666666666669</v>
      </c>
      <c r="AD187" s="32">
        <v>0</v>
      </c>
      <c r="AE187" s="32">
        <v>0</v>
      </c>
      <c r="AF187" t="s">
        <v>345</v>
      </c>
      <c r="AG187">
        <v>4</v>
      </c>
      <c r="AH187"/>
    </row>
    <row r="188" spans="1:34" x14ac:dyDescent="0.25">
      <c r="A188" t="s">
        <v>1149</v>
      </c>
      <c r="B188" t="s">
        <v>481</v>
      </c>
      <c r="C188" t="s">
        <v>925</v>
      </c>
      <c r="D188" t="s">
        <v>1050</v>
      </c>
      <c r="E188" s="32">
        <v>74.2</v>
      </c>
      <c r="F188" s="32">
        <v>3.168271937705899</v>
      </c>
      <c r="G188" s="32">
        <v>2.9199940101826884</v>
      </c>
      <c r="H188" s="32">
        <v>0.33829290206648693</v>
      </c>
      <c r="I188" s="32">
        <v>0.16975441749026651</v>
      </c>
      <c r="J188" s="32">
        <v>235.08577777777771</v>
      </c>
      <c r="K188" s="32">
        <v>216.66355555555549</v>
      </c>
      <c r="L188" s="32">
        <v>25.101333333333333</v>
      </c>
      <c r="M188" s="32">
        <v>12.595777777777776</v>
      </c>
      <c r="N188" s="32">
        <v>5.8</v>
      </c>
      <c r="O188" s="32">
        <v>6.7055555555555557</v>
      </c>
      <c r="P188" s="32">
        <v>69.022222222222226</v>
      </c>
      <c r="Q188" s="32">
        <v>63.105555555555554</v>
      </c>
      <c r="R188" s="32">
        <v>5.916666666666667</v>
      </c>
      <c r="S188" s="32">
        <v>140.96222222222215</v>
      </c>
      <c r="T188" s="32">
        <v>124.1955555555555</v>
      </c>
      <c r="U188" s="32">
        <v>10.733333333333333</v>
      </c>
      <c r="V188" s="32">
        <v>6.0333333333333332</v>
      </c>
      <c r="W188" s="32">
        <v>40.249666666666663</v>
      </c>
      <c r="X188" s="32">
        <v>0.76800000000000002</v>
      </c>
      <c r="Y188" s="32">
        <v>0</v>
      </c>
      <c r="Z188" s="32">
        <v>0</v>
      </c>
      <c r="AA188" s="32">
        <v>0</v>
      </c>
      <c r="AB188" s="32">
        <v>0</v>
      </c>
      <c r="AC188" s="32">
        <v>39.481666666666662</v>
      </c>
      <c r="AD188" s="32">
        <v>0</v>
      </c>
      <c r="AE188" s="32">
        <v>0</v>
      </c>
      <c r="AF188" t="s">
        <v>67</v>
      </c>
      <c r="AG188">
        <v>4</v>
      </c>
      <c r="AH188"/>
    </row>
    <row r="189" spans="1:34" x14ac:dyDescent="0.25">
      <c r="A189" t="s">
        <v>1149</v>
      </c>
      <c r="B189" t="s">
        <v>701</v>
      </c>
      <c r="C189" t="s">
        <v>870</v>
      </c>
      <c r="D189" t="s">
        <v>1059</v>
      </c>
      <c r="E189" s="32">
        <v>86.588888888888889</v>
      </c>
      <c r="F189" s="32">
        <v>3.044369305787245</v>
      </c>
      <c r="G189" s="32">
        <v>2.7353419735660207</v>
      </c>
      <c r="H189" s="32">
        <v>0.57697292441935055</v>
      </c>
      <c r="I189" s="32">
        <v>0.33353779032465025</v>
      </c>
      <c r="J189" s="32">
        <v>263.60855555555554</v>
      </c>
      <c r="K189" s="32">
        <v>236.85022222222221</v>
      </c>
      <c r="L189" s="32">
        <v>49.959444444444436</v>
      </c>
      <c r="M189" s="32">
        <v>28.880666666666659</v>
      </c>
      <c r="N189" s="32">
        <v>16.225777777777779</v>
      </c>
      <c r="O189" s="32">
        <v>4.8530000000000006</v>
      </c>
      <c r="P189" s="32">
        <v>59.501666666666672</v>
      </c>
      <c r="Q189" s="32">
        <v>53.82211111111112</v>
      </c>
      <c r="R189" s="32">
        <v>5.6795555555555541</v>
      </c>
      <c r="S189" s="32">
        <v>154.14744444444443</v>
      </c>
      <c r="T189" s="32">
        <v>74.220666666666659</v>
      </c>
      <c r="U189" s="32">
        <v>79.712333333333319</v>
      </c>
      <c r="V189" s="32">
        <v>0.21444444444444447</v>
      </c>
      <c r="W189" s="32">
        <v>21.459666666666671</v>
      </c>
      <c r="X189" s="32">
        <v>3.2595555555555555</v>
      </c>
      <c r="Y189" s="32">
        <v>0</v>
      </c>
      <c r="Z189" s="32">
        <v>0</v>
      </c>
      <c r="AA189" s="32">
        <v>10.758444444444446</v>
      </c>
      <c r="AB189" s="32">
        <v>0</v>
      </c>
      <c r="AC189" s="32">
        <v>7.4416666666666664</v>
      </c>
      <c r="AD189" s="32">
        <v>0</v>
      </c>
      <c r="AE189" s="32">
        <v>0</v>
      </c>
      <c r="AF189" t="s">
        <v>288</v>
      </c>
      <c r="AG189">
        <v>4</v>
      </c>
      <c r="AH189"/>
    </row>
    <row r="190" spans="1:34" x14ac:dyDescent="0.25">
      <c r="A190" t="s">
        <v>1149</v>
      </c>
      <c r="B190" t="s">
        <v>537</v>
      </c>
      <c r="C190" t="s">
        <v>946</v>
      </c>
      <c r="D190" t="s">
        <v>1087</v>
      </c>
      <c r="E190" s="32">
        <v>84.544444444444451</v>
      </c>
      <c r="F190" s="32">
        <v>3.1627940596661843</v>
      </c>
      <c r="G190" s="32">
        <v>2.9224996714417135</v>
      </c>
      <c r="H190" s="32">
        <v>0.27701406229465109</v>
      </c>
      <c r="I190" s="32">
        <v>0.11310290445525036</v>
      </c>
      <c r="J190" s="32">
        <v>267.39666666666665</v>
      </c>
      <c r="K190" s="32">
        <v>247.08111111111111</v>
      </c>
      <c r="L190" s="32">
        <v>23.42</v>
      </c>
      <c r="M190" s="32">
        <v>9.5622222222222231</v>
      </c>
      <c r="N190" s="32">
        <v>7.7488888888888896</v>
      </c>
      <c r="O190" s="32">
        <v>6.1088888888888881</v>
      </c>
      <c r="P190" s="32">
        <v>67.865555555555574</v>
      </c>
      <c r="Q190" s="32">
        <v>61.407777777777795</v>
      </c>
      <c r="R190" s="32">
        <v>6.4577777777777774</v>
      </c>
      <c r="S190" s="32">
        <v>176.11111111111109</v>
      </c>
      <c r="T190" s="32">
        <v>140.04777777777775</v>
      </c>
      <c r="U190" s="32">
        <v>2.436666666666667</v>
      </c>
      <c r="V190" s="32">
        <v>33.626666666666672</v>
      </c>
      <c r="W190" s="32">
        <v>0</v>
      </c>
      <c r="X190" s="32">
        <v>0</v>
      </c>
      <c r="Y190" s="32">
        <v>0</v>
      </c>
      <c r="Z190" s="32">
        <v>0</v>
      </c>
      <c r="AA190" s="32">
        <v>0</v>
      </c>
      <c r="AB190" s="32">
        <v>0</v>
      </c>
      <c r="AC190" s="32">
        <v>0</v>
      </c>
      <c r="AD190" s="32">
        <v>0</v>
      </c>
      <c r="AE190" s="32">
        <v>0</v>
      </c>
      <c r="AF190" t="s">
        <v>124</v>
      </c>
      <c r="AG190">
        <v>4</v>
      </c>
      <c r="AH190"/>
    </row>
    <row r="191" spans="1:34" x14ac:dyDescent="0.25">
      <c r="A191" t="s">
        <v>1149</v>
      </c>
      <c r="B191" t="s">
        <v>664</v>
      </c>
      <c r="C191" t="s">
        <v>843</v>
      </c>
      <c r="D191" t="s">
        <v>1106</v>
      </c>
      <c r="E191" s="32">
        <v>78.74444444444444</v>
      </c>
      <c r="F191" s="32">
        <v>3.1039932270354171</v>
      </c>
      <c r="G191" s="32">
        <v>2.9088048539579519</v>
      </c>
      <c r="H191" s="32">
        <v>0.2470862141950049</v>
      </c>
      <c r="I191" s="32">
        <v>0.11866798363200223</v>
      </c>
      <c r="J191" s="32">
        <v>244.42222222222222</v>
      </c>
      <c r="K191" s="32">
        <v>229.05222222222227</v>
      </c>
      <c r="L191" s="32">
        <v>19.456666666666663</v>
      </c>
      <c r="M191" s="32">
        <v>9.3444444444444414</v>
      </c>
      <c r="N191" s="32">
        <v>2.8844444444444441</v>
      </c>
      <c r="O191" s="32">
        <v>7.2277777777777779</v>
      </c>
      <c r="P191" s="32">
        <v>75.49777777777777</v>
      </c>
      <c r="Q191" s="32">
        <v>70.239999999999995</v>
      </c>
      <c r="R191" s="32">
        <v>5.2577777777777772</v>
      </c>
      <c r="S191" s="32">
        <v>149.46777777777777</v>
      </c>
      <c r="T191" s="32">
        <v>127.98333333333333</v>
      </c>
      <c r="U191" s="32">
        <v>4.5166666666666666</v>
      </c>
      <c r="V191" s="32">
        <v>16.967777777777783</v>
      </c>
      <c r="W191" s="32">
        <v>106.17777777777779</v>
      </c>
      <c r="X191" s="32">
        <v>0.53555555555555556</v>
      </c>
      <c r="Y191" s="32">
        <v>0</v>
      </c>
      <c r="Z191" s="32">
        <v>0</v>
      </c>
      <c r="AA191" s="32">
        <v>23.371111111111112</v>
      </c>
      <c r="AB191" s="32">
        <v>0</v>
      </c>
      <c r="AC191" s="32">
        <v>69.218888888888912</v>
      </c>
      <c r="AD191" s="32">
        <v>3.9100000000000006</v>
      </c>
      <c r="AE191" s="32">
        <v>9.1422222222222196</v>
      </c>
      <c r="AF191" t="s">
        <v>251</v>
      </c>
      <c r="AG191">
        <v>4</v>
      </c>
      <c r="AH191"/>
    </row>
    <row r="192" spans="1:34" x14ac:dyDescent="0.25">
      <c r="A192" t="s">
        <v>1149</v>
      </c>
      <c r="B192" t="s">
        <v>759</v>
      </c>
      <c r="C192" t="s">
        <v>844</v>
      </c>
      <c r="D192" t="s">
        <v>1049</v>
      </c>
      <c r="E192" s="32">
        <v>81.466666666666669</v>
      </c>
      <c r="F192" s="32">
        <v>2.5569148936170207</v>
      </c>
      <c r="G192" s="32">
        <v>2.4392798690671023</v>
      </c>
      <c r="H192" s="32">
        <v>0.1932624113475177</v>
      </c>
      <c r="I192" s="32">
        <v>7.5627386797599561E-2</v>
      </c>
      <c r="J192" s="32">
        <v>208.30333333333328</v>
      </c>
      <c r="K192" s="32">
        <v>198.71999999999994</v>
      </c>
      <c r="L192" s="32">
        <v>15.744444444444444</v>
      </c>
      <c r="M192" s="32">
        <v>6.1611111111111114</v>
      </c>
      <c r="N192" s="32">
        <v>4.7755555555555542</v>
      </c>
      <c r="O192" s="32">
        <v>4.8077777777777779</v>
      </c>
      <c r="P192" s="32">
        <v>72.732222222222205</v>
      </c>
      <c r="Q192" s="32">
        <v>72.732222222222205</v>
      </c>
      <c r="R192" s="32">
        <v>0</v>
      </c>
      <c r="S192" s="32">
        <v>119.82666666666665</v>
      </c>
      <c r="T192" s="32">
        <v>114.36777777777776</v>
      </c>
      <c r="U192" s="32">
        <v>3.362222222222222</v>
      </c>
      <c r="V192" s="32">
        <v>2.0966666666666662</v>
      </c>
      <c r="W192" s="32">
        <v>0</v>
      </c>
      <c r="X192" s="32">
        <v>0</v>
      </c>
      <c r="Y192" s="32">
        <v>0</v>
      </c>
      <c r="Z192" s="32">
        <v>0</v>
      </c>
      <c r="AA192" s="32">
        <v>0</v>
      </c>
      <c r="AB192" s="32">
        <v>0</v>
      </c>
      <c r="AC192" s="32">
        <v>0</v>
      </c>
      <c r="AD192" s="32">
        <v>0</v>
      </c>
      <c r="AE192" s="32">
        <v>0</v>
      </c>
      <c r="AF192" t="s">
        <v>346</v>
      </c>
      <c r="AG192">
        <v>4</v>
      </c>
      <c r="AH192"/>
    </row>
    <row r="193" spans="1:34" x14ac:dyDescent="0.25">
      <c r="A193" t="s">
        <v>1149</v>
      </c>
      <c r="B193" t="s">
        <v>773</v>
      </c>
      <c r="C193" t="s">
        <v>831</v>
      </c>
      <c r="D193" t="s">
        <v>1086</v>
      </c>
      <c r="E193" s="32">
        <v>93.655555555555551</v>
      </c>
      <c r="F193" s="32">
        <v>3.5272867481314512</v>
      </c>
      <c r="G193" s="32">
        <v>3.4055641238581096</v>
      </c>
      <c r="H193" s="32">
        <v>0.26297306916597463</v>
      </c>
      <c r="I193" s="32">
        <v>0.14125044489263258</v>
      </c>
      <c r="J193" s="32">
        <v>330.35</v>
      </c>
      <c r="K193" s="32">
        <v>318.95000000000005</v>
      </c>
      <c r="L193" s="32">
        <v>24.628888888888888</v>
      </c>
      <c r="M193" s="32">
        <v>13.228888888888887</v>
      </c>
      <c r="N193" s="32">
        <v>9.397777777777776</v>
      </c>
      <c r="O193" s="32">
        <v>2.0022222222222226</v>
      </c>
      <c r="P193" s="32">
        <v>101.44333333333333</v>
      </c>
      <c r="Q193" s="32">
        <v>101.44333333333333</v>
      </c>
      <c r="R193" s="32">
        <v>0</v>
      </c>
      <c r="S193" s="32">
        <v>204.27777777777777</v>
      </c>
      <c r="T193" s="32">
        <v>200.00888888888889</v>
      </c>
      <c r="U193" s="32">
        <v>1.4555555555555555</v>
      </c>
      <c r="V193" s="32">
        <v>2.813333333333333</v>
      </c>
      <c r="W193" s="32">
        <v>203.92666666666668</v>
      </c>
      <c r="X193" s="32">
        <v>12.001111111111108</v>
      </c>
      <c r="Y193" s="32">
        <v>0</v>
      </c>
      <c r="Z193" s="32">
        <v>0</v>
      </c>
      <c r="AA193" s="32">
        <v>71.721111111111142</v>
      </c>
      <c r="AB193" s="32">
        <v>0</v>
      </c>
      <c r="AC193" s="32">
        <v>120.20444444444442</v>
      </c>
      <c r="AD193" s="32">
        <v>0</v>
      </c>
      <c r="AE193" s="32">
        <v>0</v>
      </c>
      <c r="AF193" t="s">
        <v>360</v>
      </c>
      <c r="AG193">
        <v>4</v>
      </c>
      <c r="AH193"/>
    </row>
    <row r="194" spans="1:34" x14ac:dyDescent="0.25">
      <c r="A194" t="s">
        <v>1149</v>
      </c>
      <c r="B194" t="s">
        <v>614</v>
      </c>
      <c r="C194" t="s">
        <v>970</v>
      </c>
      <c r="D194" t="s">
        <v>1110</v>
      </c>
      <c r="E194" s="32">
        <v>34.466666666666669</v>
      </c>
      <c r="F194" s="32">
        <v>3.8655383623468733</v>
      </c>
      <c r="G194" s="32">
        <v>3.6263378465506126</v>
      </c>
      <c r="H194" s="32">
        <v>0.4633784655061251</v>
      </c>
      <c r="I194" s="32">
        <v>0.25851063829787235</v>
      </c>
      <c r="J194" s="32">
        <v>133.23222222222225</v>
      </c>
      <c r="K194" s="32">
        <v>124.98777777777779</v>
      </c>
      <c r="L194" s="32">
        <v>15.971111111111114</v>
      </c>
      <c r="M194" s="32">
        <v>8.91</v>
      </c>
      <c r="N194" s="32">
        <v>0</v>
      </c>
      <c r="O194" s="32">
        <v>7.0611111111111127</v>
      </c>
      <c r="P194" s="32">
        <v>45.595555555555549</v>
      </c>
      <c r="Q194" s="32">
        <v>44.412222222222219</v>
      </c>
      <c r="R194" s="32">
        <v>1.1833333333333331</v>
      </c>
      <c r="S194" s="32">
        <v>71.665555555555571</v>
      </c>
      <c r="T194" s="32">
        <v>71.473333333333343</v>
      </c>
      <c r="U194" s="32">
        <v>0</v>
      </c>
      <c r="V194" s="32">
        <v>0.19222222222222224</v>
      </c>
      <c r="W194" s="32">
        <v>42.563333333333333</v>
      </c>
      <c r="X194" s="32">
        <v>1.7877777777777775</v>
      </c>
      <c r="Y194" s="32">
        <v>0</v>
      </c>
      <c r="Z194" s="32">
        <v>5.3588888888888899</v>
      </c>
      <c r="AA194" s="32">
        <v>12.042222222222222</v>
      </c>
      <c r="AB194" s="32">
        <v>0</v>
      </c>
      <c r="AC194" s="32">
        <v>23.374444444444443</v>
      </c>
      <c r="AD194" s="32">
        <v>0</v>
      </c>
      <c r="AE194" s="32">
        <v>0</v>
      </c>
      <c r="AF194" t="s">
        <v>201</v>
      </c>
      <c r="AG194">
        <v>4</v>
      </c>
      <c r="AH194"/>
    </row>
    <row r="195" spans="1:34" x14ac:dyDescent="0.25">
      <c r="A195" t="s">
        <v>1149</v>
      </c>
      <c r="B195" t="s">
        <v>782</v>
      </c>
      <c r="C195" t="s">
        <v>849</v>
      </c>
      <c r="D195" t="s">
        <v>1027</v>
      </c>
      <c r="E195" s="32">
        <v>55.211111111111109</v>
      </c>
      <c r="F195" s="32">
        <v>2.6880660092573962</v>
      </c>
      <c r="G195" s="32">
        <v>2.4780639967800369</v>
      </c>
      <c r="H195" s="32">
        <v>0.49879251358422216</v>
      </c>
      <c r="I195" s="32">
        <v>0.2887905011068625</v>
      </c>
      <c r="J195" s="32">
        <v>148.41111111111113</v>
      </c>
      <c r="K195" s="32">
        <v>136.81666666666669</v>
      </c>
      <c r="L195" s="32">
        <v>27.538888888888888</v>
      </c>
      <c r="M195" s="32">
        <v>15.944444444444441</v>
      </c>
      <c r="N195" s="32">
        <v>5.6055555555555552</v>
      </c>
      <c r="O195" s="32">
        <v>5.9888888888888898</v>
      </c>
      <c r="P195" s="32">
        <v>42.964444444444446</v>
      </c>
      <c r="Q195" s="32">
        <v>42.964444444444446</v>
      </c>
      <c r="R195" s="32">
        <v>0</v>
      </c>
      <c r="S195" s="32">
        <v>77.907777777777795</v>
      </c>
      <c r="T195" s="32">
        <v>76.396666666666675</v>
      </c>
      <c r="U195" s="32">
        <v>1.3399999999999999</v>
      </c>
      <c r="V195" s="32">
        <v>0.1711111111111111</v>
      </c>
      <c r="W195" s="32">
        <v>32.12555555555555</v>
      </c>
      <c r="X195" s="32">
        <v>0</v>
      </c>
      <c r="Y195" s="32">
        <v>0</v>
      </c>
      <c r="Z195" s="32">
        <v>0</v>
      </c>
      <c r="AA195" s="32">
        <v>1.8222222222222222</v>
      </c>
      <c r="AB195" s="32">
        <v>0</v>
      </c>
      <c r="AC195" s="32">
        <v>30.303333333333331</v>
      </c>
      <c r="AD195" s="32">
        <v>0</v>
      </c>
      <c r="AE195" s="32">
        <v>0</v>
      </c>
      <c r="AF195" t="s">
        <v>369</v>
      </c>
      <c r="AG195">
        <v>4</v>
      </c>
      <c r="AH195"/>
    </row>
    <row r="196" spans="1:34" x14ac:dyDescent="0.25">
      <c r="A196" t="s">
        <v>1149</v>
      </c>
      <c r="B196" t="s">
        <v>754</v>
      </c>
      <c r="C196" t="s">
        <v>841</v>
      </c>
      <c r="D196" t="s">
        <v>1069</v>
      </c>
      <c r="E196" s="32">
        <v>75.599999999999994</v>
      </c>
      <c r="F196" s="32">
        <v>2.6563124632569082</v>
      </c>
      <c r="G196" s="32">
        <v>2.5006981187536743</v>
      </c>
      <c r="H196" s="32">
        <v>0.19506907701352144</v>
      </c>
      <c r="I196" s="32">
        <v>0.12149470899470899</v>
      </c>
      <c r="J196" s="32">
        <v>200.81722222222223</v>
      </c>
      <c r="K196" s="32">
        <v>189.05277777777778</v>
      </c>
      <c r="L196" s="32">
        <v>14.74722222222222</v>
      </c>
      <c r="M196" s="32">
        <v>9.1849999999999987</v>
      </c>
      <c r="N196" s="32">
        <v>0</v>
      </c>
      <c r="O196" s="32">
        <v>5.5622222222222222</v>
      </c>
      <c r="P196" s="32">
        <v>66.91</v>
      </c>
      <c r="Q196" s="32">
        <v>60.707777777777778</v>
      </c>
      <c r="R196" s="32">
        <v>6.2022222222222219</v>
      </c>
      <c r="S196" s="32">
        <v>119.16</v>
      </c>
      <c r="T196" s="32">
        <v>118.78444444444445</v>
      </c>
      <c r="U196" s="32">
        <v>0</v>
      </c>
      <c r="V196" s="32">
        <v>0.37555555555555559</v>
      </c>
      <c r="W196" s="32">
        <v>82.830000000000013</v>
      </c>
      <c r="X196" s="32">
        <v>0.52</v>
      </c>
      <c r="Y196" s="32">
        <v>0</v>
      </c>
      <c r="Z196" s="32">
        <v>0</v>
      </c>
      <c r="AA196" s="32">
        <v>26.572222222222234</v>
      </c>
      <c r="AB196" s="32">
        <v>0</v>
      </c>
      <c r="AC196" s="32">
        <v>55.737777777777772</v>
      </c>
      <c r="AD196" s="32">
        <v>0</v>
      </c>
      <c r="AE196" s="32">
        <v>0</v>
      </c>
      <c r="AF196" t="s">
        <v>341</v>
      </c>
      <c r="AG196">
        <v>4</v>
      </c>
      <c r="AH196"/>
    </row>
    <row r="197" spans="1:34" x14ac:dyDescent="0.25">
      <c r="A197" t="s">
        <v>1149</v>
      </c>
      <c r="B197" t="s">
        <v>734</v>
      </c>
      <c r="C197" t="s">
        <v>847</v>
      </c>
      <c r="D197" t="s">
        <v>1053</v>
      </c>
      <c r="E197" s="32">
        <v>75.811111111111117</v>
      </c>
      <c r="F197" s="32">
        <v>2.795954858566613</v>
      </c>
      <c r="G197" s="32">
        <v>2.5436904587424887</v>
      </c>
      <c r="H197" s="32">
        <v>0.47666715521031794</v>
      </c>
      <c r="I197" s="32">
        <v>0.22440275538619373</v>
      </c>
      <c r="J197" s="32">
        <v>211.96444444444447</v>
      </c>
      <c r="K197" s="32">
        <v>192.84000000000003</v>
      </c>
      <c r="L197" s="32">
        <v>36.136666666666663</v>
      </c>
      <c r="M197" s="32">
        <v>17.012222222222221</v>
      </c>
      <c r="N197" s="32">
        <v>13.59888888888889</v>
      </c>
      <c r="O197" s="32">
        <v>5.5255555555555551</v>
      </c>
      <c r="P197" s="32">
        <v>55.388888888888879</v>
      </c>
      <c r="Q197" s="32">
        <v>55.388888888888879</v>
      </c>
      <c r="R197" s="32">
        <v>0</v>
      </c>
      <c r="S197" s="32">
        <v>120.43888888888893</v>
      </c>
      <c r="T197" s="32">
        <v>99.454444444444476</v>
      </c>
      <c r="U197" s="32">
        <v>2.6644444444444444</v>
      </c>
      <c r="V197" s="32">
        <v>18.320000000000004</v>
      </c>
      <c r="W197" s="32">
        <v>11.034444444444444</v>
      </c>
      <c r="X197" s="32">
        <v>0</v>
      </c>
      <c r="Y197" s="32">
        <v>0</v>
      </c>
      <c r="Z197" s="32">
        <v>0</v>
      </c>
      <c r="AA197" s="32">
        <v>1.5133333333333332</v>
      </c>
      <c r="AB197" s="32">
        <v>0</v>
      </c>
      <c r="AC197" s="32">
        <v>9.1333333333333329</v>
      </c>
      <c r="AD197" s="32">
        <v>0.38777777777777778</v>
      </c>
      <c r="AE197" s="32">
        <v>0</v>
      </c>
      <c r="AF197" t="s">
        <v>321</v>
      </c>
      <c r="AG197">
        <v>4</v>
      </c>
      <c r="AH197"/>
    </row>
    <row r="198" spans="1:34" x14ac:dyDescent="0.25">
      <c r="A198" t="s">
        <v>1149</v>
      </c>
      <c r="B198" t="s">
        <v>534</v>
      </c>
      <c r="C198" t="s">
        <v>945</v>
      </c>
      <c r="D198" t="s">
        <v>1089</v>
      </c>
      <c r="E198" s="32">
        <v>67.24444444444444</v>
      </c>
      <c r="F198" s="32">
        <v>2.8833443489755459</v>
      </c>
      <c r="G198" s="32">
        <v>2.6844200264375417</v>
      </c>
      <c r="H198" s="32">
        <v>0.27147884996695304</v>
      </c>
      <c r="I198" s="32">
        <v>0.1543654990085922</v>
      </c>
      <c r="J198" s="32">
        <v>193.88888888888891</v>
      </c>
      <c r="K198" s="32">
        <v>180.51233333333334</v>
      </c>
      <c r="L198" s="32">
        <v>18.255444444444443</v>
      </c>
      <c r="M198" s="32">
        <v>10.380222222222221</v>
      </c>
      <c r="N198" s="32">
        <v>5.9233333333333338</v>
      </c>
      <c r="O198" s="32">
        <v>1.951888888888889</v>
      </c>
      <c r="P198" s="32">
        <v>74.162555555555528</v>
      </c>
      <c r="Q198" s="32">
        <v>68.661222222222193</v>
      </c>
      <c r="R198" s="32">
        <v>5.5013333333333332</v>
      </c>
      <c r="S198" s="32">
        <v>101.47088888888894</v>
      </c>
      <c r="T198" s="32">
        <v>101.47088888888894</v>
      </c>
      <c r="U198" s="32">
        <v>0</v>
      </c>
      <c r="V198" s="32">
        <v>0</v>
      </c>
      <c r="W198" s="32">
        <v>0</v>
      </c>
      <c r="X198" s="32">
        <v>0</v>
      </c>
      <c r="Y198" s="32">
        <v>0</v>
      </c>
      <c r="Z198" s="32">
        <v>0</v>
      </c>
      <c r="AA198" s="32">
        <v>0</v>
      </c>
      <c r="AB198" s="32">
        <v>0</v>
      </c>
      <c r="AC198" s="32">
        <v>0</v>
      </c>
      <c r="AD198" s="32">
        <v>0</v>
      </c>
      <c r="AE198" s="32">
        <v>0</v>
      </c>
      <c r="AF198" t="s">
        <v>120</v>
      </c>
      <c r="AG198">
        <v>4</v>
      </c>
      <c r="AH198"/>
    </row>
    <row r="199" spans="1:34" x14ac:dyDescent="0.25">
      <c r="A199" t="s">
        <v>1149</v>
      </c>
      <c r="B199" t="s">
        <v>730</v>
      </c>
      <c r="C199" t="s">
        <v>917</v>
      </c>
      <c r="D199" t="s">
        <v>1047</v>
      </c>
      <c r="E199" s="32">
        <v>61.4</v>
      </c>
      <c r="F199" s="32">
        <v>3.3954089757509953</v>
      </c>
      <c r="G199" s="32">
        <v>3.1191096634093376</v>
      </c>
      <c r="H199" s="32">
        <v>0.97432138979370231</v>
      </c>
      <c r="I199" s="32">
        <v>0.6980220774520447</v>
      </c>
      <c r="J199" s="32">
        <v>208.4781111111111</v>
      </c>
      <c r="K199" s="32">
        <v>191.51333333333332</v>
      </c>
      <c r="L199" s="32">
        <v>59.823333333333323</v>
      </c>
      <c r="M199" s="32">
        <v>42.85855555555554</v>
      </c>
      <c r="N199" s="32">
        <v>11.275888888888892</v>
      </c>
      <c r="O199" s="32">
        <v>5.6888888888888891</v>
      </c>
      <c r="P199" s="32">
        <v>40.227000000000011</v>
      </c>
      <c r="Q199" s="32">
        <v>40.227000000000011</v>
      </c>
      <c r="R199" s="32">
        <v>0</v>
      </c>
      <c r="S199" s="32">
        <v>108.42777777777778</v>
      </c>
      <c r="T199" s="32">
        <v>108.42777777777778</v>
      </c>
      <c r="U199" s="32">
        <v>0</v>
      </c>
      <c r="V199" s="32">
        <v>0</v>
      </c>
      <c r="W199" s="32">
        <v>0</v>
      </c>
      <c r="X199" s="32">
        <v>0</v>
      </c>
      <c r="Y199" s="32">
        <v>0</v>
      </c>
      <c r="Z199" s="32">
        <v>0</v>
      </c>
      <c r="AA199" s="32">
        <v>0</v>
      </c>
      <c r="AB199" s="32">
        <v>0</v>
      </c>
      <c r="AC199" s="32">
        <v>0</v>
      </c>
      <c r="AD199" s="32">
        <v>0</v>
      </c>
      <c r="AE199" s="32">
        <v>0</v>
      </c>
      <c r="AF199" t="s">
        <v>317</v>
      </c>
      <c r="AG199">
        <v>4</v>
      </c>
      <c r="AH199"/>
    </row>
    <row r="200" spans="1:34" x14ac:dyDescent="0.25">
      <c r="A200" t="s">
        <v>1149</v>
      </c>
      <c r="B200" t="s">
        <v>496</v>
      </c>
      <c r="C200" t="s">
        <v>931</v>
      </c>
      <c r="D200" t="s">
        <v>1032</v>
      </c>
      <c r="E200" s="32">
        <v>94.788888888888891</v>
      </c>
      <c r="F200" s="32">
        <v>3.5601336302895321</v>
      </c>
      <c r="G200" s="32">
        <v>3.2490915484702847</v>
      </c>
      <c r="H200" s="32">
        <v>0.61408392919939037</v>
      </c>
      <c r="I200" s="32">
        <v>0.30705661704372289</v>
      </c>
      <c r="J200" s="32">
        <v>337.46111111111111</v>
      </c>
      <c r="K200" s="32">
        <v>307.97777777777776</v>
      </c>
      <c r="L200" s="32">
        <v>58.208333333333329</v>
      </c>
      <c r="M200" s="32">
        <v>29.105555555555554</v>
      </c>
      <c r="N200" s="32">
        <v>23.43611111111111</v>
      </c>
      <c r="O200" s="32">
        <v>5.666666666666667</v>
      </c>
      <c r="P200" s="32">
        <v>81.702777777777783</v>
      </c>
      <c r="Q200" s="32">
        <v>81.322222222222223</v>
      </c>
      <c r="R200" s="32">
        <v>0.38055555555555554</v>
      </c>
      <c r="S200" s="32">
        <v>197.55</v>
      </c>
      <c r="T200" s="32">
        <v>182.89444444444445</v>
      </c>
      <c r="U200" s="32">
        <v>14.655555555555555</v>
      </c>
      <c r="V200" s="32">
        <v>0</v>
      </c>
      <c r="W200" s="32">
        <v>0</v>
      </c>
      <c r="X200" s="32">
        <v>0</v>
      </c>
      <c r="Y200" s="32">
        <v>0</v>
      </c>
      <c r="Z200" s="32">
        <v>0</v>
      </c>
      <c r="AA200" s="32">
        <v>0</v>
      </c>
      <c r="AB200" s="32">
        <v>0</v>
      </c>
      <c r="AC200" s="32">
        <v>0</v>
      </c>
      <c r="AD200" s="32">
        <v>0</v>
      </c>
      <c r="AE200" s="32">
        <v>0</v>
      </c>
      <c r="AF200" t="s">
        <v>82</v>
      </c>
      <c r="AG200">
        <v>4</v>
      </c>
      <c r="AH200"/>
    </row>
    <row r="201" spans="1:34" x14ac:dyDescent="0.25">
      <c r="A201" t="s">
        <v>1149</v>
      </c>
      <c r="B201" t="s">
        <v>755</v>
      </c>
      <c r="C201" t="s">
        <v>888</v>
      </c>
      <c r="D201" t="s">
        <v>1057</v>
      </c>
      <c r="E201" s="32">
        <v>78.311111111111117</v>
      </c>
      <c r="F201" s="32">
        <v>3.7545048240635639</v>
      </c>
      <c r="G201" s="32">
        <v>3.4962755391600449</v>
      </c>
      <c r="H201" s="32">
        <v>0.3523339954597049</v>
      </c>
      <c r="I201" s="32">
        <v>0.15082292849035187</v>
      </c>
      <c r="J201" s="32">
        <v>294.01944444444445</v>
      </c>
      <c r="K201" s="32">
        <v>273.79722222222222</v>
      </c>
      <c r="L201" s="32">
        <v>27.591666666666669</v>
      </c>
      <c r="M201" s="32">
        <v>11.811111111111112</v>
      </c>
      <c r="N201" s="32">
        <v>10.091666666666667</v>
      </c>
      <c r="O201" s="32">
        <v>5.6888888888888891</v>
      </c>
      <c r="P201" s="32">
        <v>73.922222222222217</v>
      </c>
      <c r="Q201" s="32">
        <v>69.480555555555554</v>
      </c>
      <c r="R201" s="32">
        <v>4.4416666666666664</v>
      </c>
      <c r="S201" s="32">
        <v>192.50555555555556</v>
      </c>
      <c r="T201" s="32">
        <v>169.45833333333334</v>
      </c>
      <c r="U201" s="32">
        <v>7.8166666666666664</v>
      </c>
      <c r="V201" s="32">
        <v>15.230555555555556</v>
      </c>
      <c r="W201" s="32">
        <v>0</v>
      </c>
      <c r="X201" s="32">
        <v>0</v>
      </c>
      <c r="Y201" s="32">
        <v>0</v>
      </c>
      <c r="Z201" s="32">
        <v>0</v>
      </c>
      <c r="AA201" s="32">
        <v>0</v>
      </c>
      <c r="AB201" s="32">
        <v>0</v>
      </c>
      <c r="AC201" s="32">
        <v>0</v>
      </c>
      <c r="AD201" s="32">
        <v>0</v>
      </c>
      <c r="AE201" s="32">
        <v>0</v>
      </c>
      <c r="AF201" t="s">
        <v>342</v>
      </c>
      <c r="AG201">
        <v>4</v>
      </c>
      <c r="AH201"/>
    </row>
    <row r="202" spans="1:34" x14ac:dyDescent="0.25">
      <c r="A202" t="s">
        <v>1149</v>
      </c>
      <c r="B202" t="s">
        <v>653</v>
      </c>
      <c r="C202" t="s">
        <v>869</v>
      </c>
      <c r="D202" t="s">
        <v>1019</v>
      </c>
      <c r="E202" s="32">
        <v>75.25555555555556</v>
      </c>
      <c r="F202" s="32">
        <v>2.6616270485752254</v>
      </c>
      <c r="G202" s="32">
        <v>2.5922486342831834</v>
      </c>
      <c r="H202" s="32">
        <v>0.26584969732762437</v>
      </c>
      <c r="I202" s="32">
        <v>0.19647128303558242</v>
      </c>
      <c r="J202" s="32">
        <v>200.30222222222224</v>
      </c>
      <c r="K202" s="32">
        <v>195.08111111111114</v>
      </c>
      <c r="L202" s="32">
        <v>20.006666666666668</v>
      </c>
      <c r="M202" s="32">
        <v>14.785555555555554</v>
      </c>
      <c r="N202" s="32">
        <v>0.51</v>
      </c>
      <c r="O202" s="32">
        <v>4.7111111111111121</v>
      </c>
      <c r="P202" s="32">
        <v>53.817777777777785</v>
      </c>
      <c r="Q202" s="32">
        <v>53.817777777777785</v>
      </c>
      <c r="R202" s="32">
        <v>0</v>
      </c>
      <c r="S202" s="32">
        <v>126.4777777777778</v>
      </c>
      <c r="T202" s="32">
        <v>115.77222222222224</v>
      </c>
      <c r="U202" s="32">
        <v>10.705555555555557</v>
      </c>
      <c r="V202" s="32">
        <v>0</v>
      </c>
      <c r="W202" s="32">
        <v>6.7822222222222219</v>
      </c>
      <c r="X202" s="32">
        <v>0</v>
      </c>
      <c r="Y202" s="32">
        <v>0</v>
      </c>
      <c r="Z202" s="32">
        <v>0</v>
      </c>
      <c r="AA202" s="32">
        <v>6.7822222222222219</v>
      </c>
      <c r="AB202" s="32">
        <v>0</v>
      </c>
      <c r="AC202" s="32">
        <v>0</v>
      </c>
      <c r="AD202" s="32">
        <v>0</v>
      </c>
      <c r="AE202" s="32">
        <v>0</v>
      </c>
      <c r="AF202" t="s">
        <v>240</v>
      </c>
      <c r="AG202">
        <v>4</v>
      </c>
      <c r="AH202"/>
    </row>
    <row r="203" spans="1:34" x14ac:dyDescent="0.25">
      <c r="A203" t="s">
        <v>1149</v>
      </c>
      <c r="B203" t="s">
        <v>559</v>
      </c>
      <c r="C203" t="s">
        <v>887</v>
      </c>
      <c r="D203" t="s">
        <v>1064</v>
      </c>
      <c r="E203" s="32">
        <v>90.611111111111114</v>
      </c>
      <c r="F203" s="32">
        <v>3.9975229920294293</v>
      </c>
      <c r="G203" s="32">
        <v>3.5382648681790307</v>
      </c>
      <c r="H203" s="32">
        <v>0.57297731453096257</v>
      </c>
      <c r="I203" s="32">
        <v>0.18977682403433474</v>
      </c>
      <c r="J203" s="32">
        <v>362.21999999999997</v>
      </c>
      <c r="K203" s="32">
        <v>320.60611111111109</v>
      </c>
      <c r="L203" s="32">
        <v>51.918111111111109</v>
      </c>
      <c r="M203" s="32">
        <v>17.195888888888888</v>
      </c>
      <c r="N203" s="32">
        <v>27.483333333333334</v>
      </c>
      <c r="O203" s="32">
        <v>7.2388888888888889</v>
      </c>
      <c r="P203" s="32">
        <v>94.282111111111092</v>
      </c>
      <c r="Q203" s="32">
        <v>87.390444444444427</v>
      </c>
      <c r="R203" s="32">
        <v>6.8916666666666666</v>
      </c>
      <c r="S203" s="32">
        <v>216.01977777777779</v>
      </c>
      <c r="T203" s="32">
        <v>208.84477777777778</v>
      </c>
      <c r="U203" s="32">
        <v>0</v>
      </c>
      <c r="V203" s="32">
        <v>7.1749999999999998</v>
      </c>
      <c r="W203" s="32">
        <v>99.961666666666645</v>
      </c>
      <c r="X203" s="32">
        <v>1.4958888888888888</v>
      </c>
      <c r="Y203" s="32">
        <v>0.13333333333333333</v>
      </c>
      <c r="Z203" s="32">
        <v>2.7055555555555557</v>
      </c>
      <c r="AA203" s="32">
        <v>18.77655555555555</v>
      </c>
      <c r="AB203" s="32">
        <v>0</v>
      </c>
      <c r="AC203" s="32">
        <v>75.883666666666656</v>
      </c>
      <c r="AD203" s="32">
        <v>0</v>
      </c>
      <c r="AE203" s="32">
        <v>0.96666666666666667</v>
      </c>
      <c r="AF203" t="s">
        <v>146</v>
      </c>
      <c r="AG203">
        <v>4</v>
      </c>
      <c r="AH203"/>
    </row>
    <row r="204" spans="1:34" x14ac:dyDescent="0.25">
      <c r="A204" t="s">
        <v>1149</v>
      </c>
      <c r="B204" t="s">
        <v>505</v>
      </c>
      <c r="C204" t="s">
        <v>827</v>
      </c>
      <c r="D204" t="s">
        <v>1083</v>
      </c>
      <c r="E204" s="32">
        <v>117.28888888888889</v>
      </c>
      <c r="F204" s="32">
        <v>3.3973901098901105</v>
      </c>
      <c r="G204" s="32">
        <v>3.0532967032967044</v>
      </c>
      <c r="H204" s="32">
        <v>0.6817724516862449</v>
      </c>
      <c r="I204" s="32">
        <v>0.36517525577870408</v>
      </c>
      <c r="J204" s="32">
        <v>398.47611111111121</v>
      </c>
      <c r="K204" s="32">
        <v>358.11777777777792</v>
      </c>
      <c r="L204" s="32">
        <v>79.964333333333343</v>
      </c>
      <c r="M204" s="32">
        <v>42.831000000000003</v>
      </c>
      <c r="N204" s="32">
        <v>32.6</v>
      </c>
      <c r="O204" s="32">
        <v>4.5333333333333332</v>
      </c>
      <c r="P204" s="32">
        <v>61.816888888888897</v>
      </c>
      <c r="Q204" s="32">
        <v>58.591888888888896</v>
      </c>
      <c r="R204" s="32">
        <v>3.2250000000000001</v>
      </c>
      <c r="S204" s="32">
        <v>256.69488888888901</v>
      </c>
      <c r="T204" s="32">
        <v>235.9560000000001</v>
      </c>
      <c r="U204" s="32">
        <v>8.8138888888888882</v>
      </c>
      <c r="V204" s="32">
        <v>11.925000000000001</v>
      </c>
      <c r="W204" s="32">
        <v>84.895555555555532</v>
      </c>
      <c r="X204" s="32">
        <v>0.25322222222222224</v>
      </c>
      <c r="Y204" s="32">
        <v>0</v>
      </c>
      <c r="Z204" s="32">
        <v>0</v>
      </c>
      <c r="AA204" s="32">
        <v>0.46133333333333326</v>
      </c>
      <c r="AB204" s="32">
        <v>0</v>
      </c>
      <c r="AC204" s="32">
        <v>84.180999999999983</v>
      </c>
      <c r="AD204" s="32">
        <v>0</v>
      </c>
      <c r="AE204" s="32">
        <v>0</v>
      </c>
      <c r="AF204" t="s">
        <v>91</v>
      </c>
      <c r="AG204">
        <v>4</v>
      </c>
      <c r="AH204"/>
    </row>
    <row r="205" spans="1:34" x14ac:dyDescent="0.25">
      <c r="A205" t="s">
        <v>1149</v>
      </c>
      <c r="B205" t="s">
        <v>580</v>
      </c>
      <c r="C205" t="s">
        <v>857</v>
      </c>
      <c r="D205" t="s">
        <v>1023</v>
      </c>
      <c r="E205" s="32">
        <v>60.777777777777779</v>
      </c>
      <c r="F205" s="32">
        <v>3.3127440585009142</v>
      </c>
      <c r="G205" s="32">
        <v>2.9632010968921385</v>
      </c>
      <c r="H205" s="32">
        <v>0.86299634369287015</v>
      </c>
      <c r="I205" s="32">
        <v>0.62993967093235825</v>
      </c>
      <c r="J205" s="32">
        <v>201.34122222222223</v>
      </c>
      <c r="K205" s="32">
        <v>180.09677777777776</v>
      </c>
      <c r="L205" s="32">
        <v>52.451000000000001</v>
      </c>
      <c r="M205" s="32">
        <v>38.286333333333332</v>
      </c>
      <c r="N205" s="32">
        <v>8.2813333333333343</v>
      </c>
      <c r="O205" s="32">
        <v>5.8833333333333337</v>
      </c>
      <c r="P205" s="32">
        <v>43.149222222222221</v>
      </c>
      <c r="Q205" s="32">
        <v>36.069444444444443</v>
      </c>
      <c r="R205" s="32">
        <v>7.0797777777777782</v>
      </c>
      <c r="S205" s="32">
        <v>105.74099999999999</v>
      </c>
      <c r="T205" s="32">
        <v>102.47433333333332</v>
      </c>
      <c r="U205" s="32">
        <v>0</v>
      </c>
      <c r="V205" s="32">
        <v>3.2666666666666666</v>
      </c>
      <c r="W205" s="32">
        <v>44.927777777777777</v>
      </c>
      <c r="X205" s="32">
        <v>0</v>
      </c>
      <c r="Y205" s="32">
        <v>0</v>
      </c>
      <c r="Z205" s="32">
        <v>0</v>
      </c>
      <c r="AA205" s="32">
        <v>17.227777777777778</v>
      </c>
      <c r="AB205" s="32">
        <v>0</v>
      </c>
      <c r="AC205" s="32">
        <v>27.7</v>
      </c>
      <c r="AD205" s="32">
        <v>0</v>
      </c>
      <c r="AE205" s="32">
        <v>0</v>
      </c>
      <c r="AF205" t="s">
        <v>167</v>
      </c>
      <c r="AG205">
        <v>4</v>
      </c>
      <c r="AH205"/>
    </row>
    <row r="206" spans="1:34" x14ac:dyDescent="0.25">
      <c r="A206" t="s">
        <v>1149</v>
      </c>
      <c r="B206" t="s">
        <v>536</v>
      </c>
      <c r="C206" t="s">
        <v>878</v>
      </c>
      <c r="D206" t="s">
        <v>1022</v>
      </c>
      <c r="E206" s="32">
        <v>81.011111111111106</v>
      </c>
      <c r="F206" s="32">
        <v>2.7952379646139081</v>
      </c>
      <c r="G206" s="32">
        <v>2.5845672747222608</v>
      </c>
      <c r="H206" s="32">
        <v>0.90887669729803877</v>
      </c>
      <c r="I206" s="32">
        <v>0.6982060074063916</v>
      </c>
      <c r="J206" s="32">
        <v>226.44533333333337</v>
      </c>
      <c r="K206" s="32">
        <v>209.3786666666667</v>
      </c>
      <c r="L206" s="32">
        <v>73.629111111111115</v>
      </c>
      <c r="M206" s="32">
        <v>56.562444444444452</v>
      </c>
      <c r="N206" s="32">
        <v>11.377777777777778</v>
      </c>
      <c r="O206" s="32">
        <v>5.6888888888888891</v>
      </c>
      <c r="P206" s="32">
        <v>20.774111111111118</v>
      </c>
      <c r="Q206" s="32">
        <v>20.774111111111118</v>
      </c>
      <c r="R206" s="32">
        <v>0</v>
      </c>
      <c r="S206" s="32">
        <v>132.04211111111113</v>
      </c>
      <c r="T206" s="32">
        <v>132.04211111111113</v>
      </c>
      <c r="U206" s="32">
        <v>0</v>
      </c>
      <c r="V206" s="32">
        <v>0</v>
      </c>
      <c r="W206" s="32">
        <v>2.6</v>
      </c>
      <c r="X206" s="32">
        <v>2.6</v>
      </c>
      <c r="Y206" s="32">
        <v>0</v>
      </c>
      <c r="Z206" s="32">
        <v>0</v>
      </c>
      <c r="AA206" s="32">
        <v>0</v>
      </c>
      <c r="AB206" s="32">
        <v>0</v>
      </c>
      <c r="AC206" s="32">
        <v>0</v>
      </c>
      <c r="AD206" s="32">
        <v>0</v>
      </c>
      <c r="AE206" s="32">
        <v>0</v>
      </c>
      <c r="AF206" t="s">
        <v>123</v>
      </c>
      <c r="AG206">
        <v>4</v>
      </c>
      <c r="AH206"/>
    </row>
    <row r="207" spans="1:34" x14ac:dyDescent="0.25">
      <c r="A207" t="s">
        <v>1149</v>
      </c>
      <c r="B207" t="s">
        <v>458</v>
      </c>
      <c r="C207" t="s">
        <v>913</v>
      </c>
      <c r="D207" t="s">
        <v>1071</v>
      </c>
      <c r="E207" s="32">
        <v>93</v>
      </c>
      <c r="F207" s="32">
        <v>3.0498805256869774</v>
      </c>
      <c r="G207" s="32">
        <v>2.7107228195937876</v>
      </c>
      <c r="H207" s="32">
        <v>0.93064516129032271</v>
      </c>
      <c r="I207" s="32">
        <v>0.59148745519713264</v>
      </c>
      <c r="J207" s="32">
        <v>283.63888888888891</v>
      </c>
      <c r="K207" s="32">
        <v>252.09722222222223</v>
      </c>
      <c r="L207" s="32">
        <v>86.550000000000011</v>
      </c>
      <c r="M207" s="32">
        <v>55.008333333333333</v>
      </c>
      <c r="N207" s="32">
        <v>26.108333333333334</v>
      </c>
      <c r="O207" s="32">
        <v>5.4333333333333336</v>
      </c>
      <c r="P207" s="32">
        <v>33.413888888888891</v>
      </c>
      <c r="Q207" s="32">
        <v>33.413888888888891</v>
      </c>
      <c r="R207" s="32">
        <v>0</v>
      </c>
      <c r="S207" s="32">
        <v>163.67500000000001</v>
      </c>
      <c r="T207" s="32">
        <v>150.8388888888889</v>
      </c>
      <c r="U207" s="32">
        <v>0</v>
      </c>
      <c r="V207" s="32">
        <v>12.83611111111111</v>
      </c>
      <c r="W207" s="32">
        <v>0</v>
      </c>
      <c r="X207" s="32">
        <v>0</v>
      </c>
      <c r="Y207" s="32">
        <v>0</v>
      </c>
      <c r="Z207" s="32">
        <v>0</v>
      </c>
      <c r="AA207" s="32">
        <v>0</v>
      </c>
      <c r="AB207" s="32">
        <v>0</v>
      </c>
      <c r="AC207" s="32">
        <v>0</v>
      </c>
      <c r="AD207" s="32">
        <v>0</v>
      </c>
      <c r="AE207" s="32">
        <v>0</v>
      </c>
      <c r="AF207" t="s">
        <v>44</v>
      </c>
      <c r="AG207">
        <v>4</v>
      </c>
      <c r="AH207"/>
    </row>
    <row r="208" spans="1:34" x14ac:dyDescent="0.25">
      <c r="A208" t="s">
        <v>1149</v>
      </c>
      <c r="B208" t="s">
        <v>548</v>
      </c>
      <c r="C208" t="s">
        <v>940</v>
      </c>
      <c r="D208" t="s">
        <v>1042</v>
      </c>
      <c r="E208" s="32">
        <v>47.31111111111111</v>
      </c>
      <c r="F208" s="32">
        <v>3.2201573508689525</v>
      </c>
      <c r="G208" s="32">
        <v>2.8570643494598404</v>
      </c>
      <c r="H208" s="32">
        <v>0.6058806951620479</v>
      </c>
      <c r="I208" s="32">
        <v>0.24278769375293563</v>
      </c>
      <c r="J208" s="32">
        <v>152.34922222222221</v>
      </c>
      <c r="K208" s="32">
        <v>135.1708888888889</v>
      </c>
      <c r="L208" s="32">
        <v>28.664888888888889</v>
      </c>
      <c r="M208" s="32">
        <v>11.486555555555555</v>
      </c>
      <c r="N208" s="32">
        <v>10.88111111111111</v>
      </c>
      <c r="O208" s="32">
        <v>6.2972222222222225</v>
      </c>
      <c r="P208" s="32">
        <v>33.826666666666668</v>
      </c>
      <c r="Q208" s="32">
        <v>33.826666666666668</v>
      </c>
      <c r="R208" s="32">
        <v>0</v>
      </c>
      <c r="S208" s="32">
        <v>89.85766666666666</v>
      </c>
      <c r="T208" s="32">
        <v>62.145777777777766</v>
      </c>
      <c r="U208" s="32">
        <v>16.803555555555558</v>
      </c>
      <c r="V208" s="32">
        <v>10.908333333333333</v>
      </c>
      <c r="W208" s="32">
        <v>6.0888888888888886</v>
      </c>
      <c r="X208" s="32">
        <v>0</v>
      </c>
      <c r="Y208" s="32">
        <v>0</v>
      </c>
      <c r="Z208" s="32">
        <v>0</v>
      </c>
      <c r="AA208" s="32">
        <v>6.0888888888888886</v>
      </c>
      <c r="AB208" s="32">
        <v>0</v>
      </c>
      <c r="AC208" s="32">
        <v>0</v>
      </c>
      <c r="AD208" s="32">
        <v>0</v>
      </c>
      <c r="AE208" s="32">
        <v>0</v>
      </c>
      <c r="AF208" t="s">
        <v>135</v>
      </c>
      <c r="AG208">
        <v>4</v>
      </c>
      <c r="AH208"/>
    </row>
    <row r="209" spans="1:34" x14ac:dyDescent="0.25">
      <c r="A209" t="s">
        <v>1149</v>
      </c>
      <c r="B209" t="s">
        <v>722</v>
      </c>
      <c r="C209" t="s">
        <v>830</v>
      </c>
      <c r="D209" t="s">
        <v>1055</v>
      </c>
      <c r="E209" s="32">
        <v>91.62222222222222</v>
      </c>
      <c r="F209" s="32">
        <v>3.0688163958282804</v>
      </c>
      <c r="G209" s="32">
        <v>2.9717693427116179</v>
      </c>
      <c r="H209" s="32">
        <v>0.51358234295415961</v>
      </c>
      <c r="I209" s="32">
        <v>0.41653528983749699</v>
      </c>
      <c r="J209" s="32">
        <v>281.17177777777778</v>
      </c>
      <c r="K209" s="32">
        <v>272.28011111111113</v>
      </c>
      <c r="L209" s="32">
        <v>47.055555555555557</v>
      </c>
      <c r="M209" s="32">
        <v>38.163888888888891</v>
      </c>
      <c r="N209" s="32">
        <v>8.8916666666666675</v>
      </c>
      <c r="O209" s="32">
        <v>0</v>
      </c>
      <c r="P209" s="32">
        <v>55.8</v>
      </c>
      <c r="Q209" s="32">
        <v>55.8</v>
      </c>
      <c r="R209" s="32">
        <v>0</v>
      </c>
      <c r="S209" s="32">
        <v>178.31622222222222</v>
      </c>
      <c r="T209" s="32">
        <v>140.87755555555555</v>
      </c>
      <c r="U209" s="32">
        <v>0</v>
      </c>
      <c r="V209" s="32">
        <v>37.43866666666667</v>
      </c>
      <c r="W209" s="32">
        <v>98.655555555555566</v>
      </c>
      <c r="X209" s="32">
        <v>3.7527777777777778</v>
      </c>
      <c r="Y209" s="32">
        <v>0</v>
      </c>
      <c r="Z209" s="32">
        <v>0</v>
      </c>
      <c r="AA209" s="32">
        <v>38.555555555555557</v>
      </c>
      <c r="AB209" s="32">
        <v>0</v>
      </c>
      <c r="AC209" s="32">
        <v>56.347222222222221</v>
      </c>
      <c r="AD209" s="32">
        <v>0</v>
      </c>
      <c r="AE209" s="32">
        <v>0</v>
      </c>
      <c r="AF209" t="s">
        <v>309</v>
      </c>
      <c r="AG209">
        <v>4</v>
      </c>
      <c r="AH209"/>
    </row>
    <row r="210" spans="1:34" x14ac:dyDescent="0.25">
      <c r="A210" t="s">
        <v>1149</v>
      </c>
      <c r="B210" t="s">
        <v>638</v>
      </c>
      <c r="C210" t="s">
        <v>920</v>
      </c>
      <c r="D210" t="s">
        <v>1073</v>
      </c>
      <c r="E210" s="32">
        <v>81.566666666666663</v>
      </c>
      <c r="F210" s="32">
        <v>3.901001225991009</v>
      </c>
      <c r="G210" s="32">
        <v>3.4787154338645969</v>
      </c>
      <c r="H210" s="32">
        <v>0.48961313172592291</v>
      </c>
      <c r="I210" s="32">
        <v>0.3141601961585615</v>
      </c>
      <c r="J210" s="32">
        <v>318.19166666666661</v>
      </c>
      <c r="K210" s="32">
        <v>283.74722222222226</v>
      </c>
      <c r="L210" s="32">
        <v>39.93611111111111</v>
      </c>
      <c r="M210" s="32">
        <v>25.625</v>
      </c>
      <c r="N210" s="32">
        <v>8.8000000000000007</v>
      </c>
      <c r="O210" s="32">
        <v>5.5111111111111111</v>
      </c>
      <c r="P210" s="32">
        <v>57.783333333333331</v>
      </c>
      <c r="Q210" s="32">
        <v>37.65</v>
      </c>
      <c r="R210" s="32">
        <v>20.133333333333333</v>
      </c>
      <c r="S210" s="32">
        <v>220.47222222222223</v>
      </c>
      <c r="T210" s="32">
        <v>159.76666666666668</v>
      </c>
      <c r="U210" s="32">
        <v>24.083333333333332</v>
      </c>
      <c r="V210" s="32">
        <v>36.62222222222222</v>
      </c>
      <c r="W210" s="32">
        <v>0</v>
      </c>
      <c r="X210" s="32">
        <v>0</v>
      </c>
      <c r="Y210" s="32">
        <v>0</v>
      </c>
      <c r="Z210" s="32">
        <v>0</v>
      </c>
      <c r="AA210" s="32">
        <v>0</v>
      </c>
      <c r="AB210" s="32">
        <v>0</v>
      </c>
      <c r="AC210" s="32">
        <v>0</v>
      </c>
      <c r="AD210" s="32">
        <v>0</v>
      </c>
      <c r="AE210" s="32">
        <v>0</v>
      </c>
      <c r="AF210" t="s">
        <v>225</v>
      </c>
      <c r="AG210">
        <v>4</v>
      </c>
      <c r="AH210"/>
    </row>
    <row r="211" spans="1:34" x14ac:dyDescent="0.25">
      <c r="A211" t="s">
        <v>1149</v>
      </c>
      <c r="B211" t="s">
        <v>604</v>
      </c>
      <c r="C211" t="s">
        <v>864</v>
      </c>
      <c r="D211" t="s">
        <v>1107</v>
      </c>
      <c r="E211" s="32">
        <v>105.01111111111111</v>
      </c>
      <c r="F211" s="32">
        <v>4.395574013331923</v>
      </c>
      <c r="G211" s="32">
        <v>4.0659845518992697</v>
      </c>
      <c r="H211" s="32">
        <v>0.62842027298698555</v>
      </c>
      <c r="I211" s="32">
        <v>0.40797270130144964</v>
      </c>
      <c r="J211" s="32">
        <v>461.5841111111111</v>
      </c>
      <c r="K211" s="32">
        <v>426.97355555555555</v>
      </c>
      <c r="L211" s="32">
        <v>65.99111111111111</v>
      </c>
      <c r="M211" s="32">
        <v>42.841666666666669</v>
      </c>
      <c r="N211" s="32">
        <v>16.149444444444441</v>
      </c>
      <c r="O211" s="32">
        <v>7</v>
      </c>
      <c r="P211" s="32">
        <v>100.73366666666666</v>
      </c>
      <c r="Q211" s="32">
        <v>89.272555555555556</v>
      </c>
      <c r="R211" s="32">
        <v>11.46111111111111</v>
      </c>
      <c r="S211" s="32">
        <v>294.85933333333332</v>
      </c>
      <c r="T211" s="32">
        <v>289.70377777777776</v>
      </c>
      <c r="U211" s="32">
        <v>5.0027777777777782</v>
      </c>
      <c r="V211" s="32">
        <v>0.15277777777777779</v>
      </c>
      <c r="W211" s="32">
        <v>85.62477777777778</v>
      </c>
      <c r="X211" s="32">
        <v>0</v>
      </c>
      <c r="Y211" s="32">
        <v>0</v>
      </c>
      <c r="Z211" s="32">
        <v>0</v>
      </c>
      <c r="AA211" s="32">
        <v>41.5808888888889</v>
      </c>
      <c r="AB211" s="32">
        <v>4.166666666666667</v>
      </c>
      <c r="AC211" s="32">
        <v>39.877222222222208</v>
      </c>
      <c r="AD211" s="32">
        <v>0</v>
      </c>
      <c r="AE211" s="32">
        <v>0</v>
      </c>
      <c r="AF211" t="s">
        <v>191</v>
      </c>
      <c r="AG211">
        <v>4</v>
      </c>
      <c r="AH211"/>
    </row>
    <row r="212" spans="1:34" x14ac:dyDescent="0.25">
      <c r="A212" t="s">
        <v>1149</v>
      </c>
      <c r="B212" t="s">
        <v>547</v>
      </c>
      <c r="C212" t="s">
        <v>838</v>
      </c>
      <c r="D212" t="s">
        <v>1094</v>
      </c>
      <c r="E212" s="32">
        <v>88.988888888888894</v>
      </c>
      <c r="F212" s="32">
        <v>3.3236234236483964</v>
      </c>
      <c r="G212" s="32">
        <v>3.1639655387688856</v>
      </c>
      <c r="H212" s="32">
        <v>0.39712823074041703</v>
      </c>
      <c r="I212" s="32">
        <v>0.23747034586090654</v>
      </c>
      <c r="J212" s="32">
        <v>295.76555555555564</v>
      </c>
      <c r="K212" s="32">
        <v>281.55777777777786</v>
      </c>
      <c r="L212" s="32">
        <v>35.340000000000003</v>
      </c>
      <c r="M212" s="32">
        <v>21.132222222222229</v>
      </c>
      <c r="N212" s="32">
        <v>6.8299999999999992</v>
      </c>
      <c r="O212" s="32">
        <v>7.3777777777777782</v>
      </c>
      <c r="P212" s="32">
        <v>78.954444444444462</v>
      </c>
      <c r="Q212" s="32">
        <v>78.954444444444462</v>
      </c>
      <c r="R212" s="32">
        <v>0</v>
      </c>
      <c r="S212" s="32">
        <v>181.47111111111113</v>
      </c>
      <c r="T212" s="32">
        <v>167.76111111111115</v>
      </c>
      <c r="U212" s="32">
        <v>4.5044444444444443</v>
      </c>
      <c r="V212" s="32">
        <v>9.2055555555555575</v>
      </c>
      <c r="W212" s="32">
        <v>83.376666666666694</v>
      </c>
      <c r="X212" s="32">
        <v>0</v>
      </c>
      <c r="Y212" s="32">
        <v>0</v>
      </c>
      <c r="Z212" s="32">
        <v>0</v>
      </c>
      <c r="AA212" s="32">
        <v>25.218888888888891</v>
      </c>
      <c r="AB212" s="32">
        <v>0</v>
      </c>
      <c r="AC212" s="32">
        <v>58.15777777777781</v>
      </c>
      <c r="AD212" s="32">
        <v>0</v>
      </c>
      <c r="AE212" s="32">
        <v>0</v>
      </c>
      <c r="AF212" t="s">
        <v>134</v>
      </c>
      <c r="AG212">
        <v>4</v>
      </c>
      <c r="AH212"/>
    </row>
    <row r="213" spans="1:34" x14ac:dyDescent="0.25">
      <c r="A213" t="s">
        <v>1149</v>
      </c>
      <c r="B213" t="s">
        <v>454</v>
      </c>
      <c r="C213" t="s">
        <v>910</v>
      </c>
      <c r="D213" t="s">
        <v>1055</v>
      </c>
      <c r="E213" s="32">
        <v>100.86666666666666</v>
      </c>
      <c r="F213" s="32">
        <v>3.5171392377175583</v>
      </c>
      <c r="G213" s="32">
        <v>3.027884996695307</v>
      </c>
      <c r="H213" s="32">
        <v>0.78920687376074028</v>
      </c>
      <c r="I213" s="32">
        <v>0.29995263273848849</v>
      </c>
      <c r="J213" s="32">
        <v>354.76211111111104</v>
      </c>
      <c r="K213" s="32">
        <v>305.41266666666661</v>
      </c>
      <c r="L213" s="32">
        <v>79.60466666666666</v>
      </c>
      <c r="M213" s="32">
        <v>30.255222222222205</v>
      </c>
      <c r="N213" s="32">
        <v>49.349444444444451</v>
      </c>
      <c r="O213" s="32">
        <v>0</v>
      </c>
      <c r="P213" s="32">
        <v>53.463333333333331</v>
      </c>
      <c r="Q213" s="32">
        <v>53.463333333333331</v>
      </c>
      <c r="R213" s="32">
        <v>0</v>
      </c>
      <c r="S213" s="32">
        <v>221.69411111111106</v>
      </c>
      <c r="T213" s="32">
        <v>194.56277777777774</v>
      </c>
      <c r="U213" s="32">
        <v>23.034444444444443</v>
      </c>
      <c r="V213" s="32">
        <v>4.0968888888888895</v>
      </c>
      <c r="W213" s="32">
        <v>0</v>
      </c>
      <c r="X213" s="32">
        <v>0</v>
      </c>
      <c r="Y213" s="32">
        <v>0</v>
      </c>
      <c r="Z213" s="32">
        <v>0</v>
      </c>
      <c r="AA213" s="32">
        <v>0</v>
      </c>
      <c r="AB213" s="32">
        <v>0</v>
      </c>
      <c r="AC213" s="32">
        <v>0</v>
      </c>
      <c r="AD213" s="32">
        <v>0</v>
      </c>
      <c r="AE213" s="32">
        <v>0</v>
      </c>
      <c r="AF213" t="s">
        <v>40</v>
      </c>
      <c r="AG213">
        <v>4</v>
      </c>
      <c r="AH213"/>
    </row>
    <row r="214" spans="1:34" x14ac:dyDescent="0.25">
      <c r="A214" t="s">
        <v>1149</v>
      </c>
      <c r="B214" t="s">
        <v>735</v>
      </c>
      <c r="C214" t="s">
        <v>897</v>
      </c>
      <c r="D214" t="s">
        <v>1056</v>
      </c>
      <c r="E214" s="32">
        <v>75.5</v>
      </c>
      <c r="F214" s="32">
        <v>3.4573127299484918</v>
      </c>
      <c r="G214" s="32">
        <v>3.1339190581309793</v>
      </c>
      <c r="H214" s="32">
        <v>0.4970757910228108</v>
      </c>
      <c r="I214" s="32">
        <v>0.173682119205298</v>
      </c>
      <c r="J214" s="32">
        <v>261.02711111111114</v>
      </c>
      <c r="K214" s="32">
        <v>236.61088888888892</v>
      </c>
      <c r="L214" s="32">
        <v>37.529222222222216</v>
      </c>
      <c r="M214" s="32">
        <v>13.112999999999998</v>
      </c>
      <c r="N214" s="32">
        <v>18.593999999999994</v>
      </c>
      <c r="O214" s="32">
        <v>5.822222222222222</v>
      </c>
      <c r="P214" s="32">
        <v>78.956333333333347</v>
      </c>
      <c r="Q214" s="32">
        <v>78.956333333333347</v>
      </c>
      <c r="R214" s="32">
        <v>0</v>
      </c>
      <c r="S214" s="32">
        <v>144.54155555555556</v>
      </c>
      <c r="T214" s="32">
        <v>126.02066666666667</v>
      </c>
      <c r="U214" s="32">
        <v>0</v>
      </c>
      <c r="V214" s="32">
        <v>18.520888888888891</v>
      </c>
      <c r="W214" s="32">
        <v>10.666666666666666</v>
      </c>
      <c r="X214" s="32">
        <v>0.53333333333333333</v>
      </c>
      <c r="Y214" s="32">
        <v>10.133333333333333</v>
      </c>
      <c r="Z214" s="32">
        <v>0</v>
      </c>
      <c r="AA214" s="32">
        <v>0</v>
      </c>
      <c r="AB214" s="32">
        <v>0</v>
      </c>
      <c r="AC214" s="32">
        <v>0</v>
      </c>
      <c r="AD214" s="32">
        <v>0</v>
      </c>
      <c r="AE214" s="32">
        <v>0</v>
      </c>
      <c r="AF214" t="s">
        <v>322</v>
      </c>
      <c r="AG214">
        <v>4</v>
      </c>
      <c r="AH214"/>
    </row>
    <row r="215" spans="1:34" x14ac:dyDescent="0.25">
      <c r="A215" t="s">
        <v>1149</v>
      </c>
      <c r="B215" t="s">
        <v>509</v>
      </c>
      <c r="C215" t="s">
        <v>910</v>
      </c>
      <c r="D215" t="s">
        <v>1055</v>
      </c>
      <c r="E215" s="32">
        <v>158.3111111111111</v>
      </c>
      <c r="F215" s="32">
        <v>3.2992216451431777</v>
      </c>
      <c r="G215" s="32">
        <v>3.1183948624368334</v>
      </c>
      <c r="H215" s="32">
        <v>0.36998385738349238</v>
      </c>
      <c r="I215" s="32">
        <v>0.19174831555306004</v>
      </c>
      <c r="J215" s="32">
        <v>522.30344444444438</v>
      </c>
      <c r="K215" s="32">
        <v>493.67655555555552</v>
      </c>
      <c r="L215" s="32">
        <v>58.572555555555546</v>
      </c>
      <c r="M215" s="32">
        <v>30.355888888888881</v>
      </c>
      <c r="N215" s="32">
        <v>22.972222222222221</v>
      </c>
      <c r="O215" s="32">
        <v>5.2444444444444445</v>
      </c>
      <c r="P215" s="32">
        <v>171.4383333333333</v>
      </c>
      <c r="Q215" s="32">
        <v>171.02811111111109</v>
      </c>
      <c r="R215" s="32">
        <v>0.41022222222222227</v>
      </c>
      <c r="S215" s="32">
        <v>292.29255555555557</v>
      </c>
      <c r="T215" s="32">
        <v>286.61344444444444</v>
      </c>
      <c r="U215" s="32">
        <v>0</v>
      </c>
      <c r="V215" s="32">
        <v>5.6791111111111103</v>
      </c>
      <c r="W215" s="32">
        <v>148.58988888888894</v>
      </c>
      <c r="X215" s="32">
        <v>0.1798888888888889</v>
      </c>
      <c r="Y215" s="32">
        <v>2.4218888888888888</v>
      </c>
      <c r="Z215" s="32">
        <v>0</v>
      </c>
      <c r="AA215" s="32">
        <v>60.909444444444468</v>
      </c>
      <c r="AB215" s="32">
        <v>0</v>
      </c>
      <c r="AC215" s="32">
        <v>85.078666666666692</v>
      </c>
      <c r="AD215" s="32">
        <v>0</v>
      </c>
      <c r="AE215" s="32">
        <v>0</v>
      </c>
      <c r="AF215" t="s">
        <v>95</v>
      </c>
      <c r="AG215">
        <v>4</v>
      </c>
      <c r="AH215"/>
    </row>
    <row r="216" spans="1:34" x14ac:dyDescent="0.25">
      <c r="A216" t="s">
        <v>1149</v>
      </c>
      <c r="B216" t="s">
        <v>574</v>
      </c>
      <c r="C216" t="s">
        <v>851</v>
      </c>
      <c r="D216" t="s">
        <v>1031</v>
      </c>
      <c r="E216" s="32">
        <v>106.02222222222223</v>
      </c>
      <c r="F216" s="32">
        <v>3.256235590023056</v>
      </c>
      <c r="G216" s="32">
        <v>3.0355009431984903</v>
      </c>
      <c r="H216" s="32">
        <v>0.46452525675958917</v>
      </c>
      <c r="I216" s="32">
        <v>0.27950115279815552</v>
      </c>
      <c r="J216" s="32">
        <v>345.23333333333335</v>
      </c>
      <c r="K216" s="32">
        <v>321.83055555555552</v>
      </c>
      <c r="L216" s="32">
        <v>49.25</v>
      </c>
      <c r="M216" s="32">
        <v>29.633333333333333</v>
      </c>
      <c r="N216" s="32">
        <v>14.327777777777778</v>
      </c>
      <c r="O216" s="32">
        <v>5.2888888888888888</v>
      </c>
      <c r="P216" s="32">
        <v>83.041666666666671</v>
      </c>
      <c r="Q216" s="32">
        <v>79.25555555555556</v>
      </c>
      <c r="R216" s="32">
        <v>3.786111111111111</v>
      </c>
      <c r="S216" s="32">
        <v>212.94166666666666</v>
      </c>
      <c r="T216" s="32">
        <v>212.94166666666666</v>
      </c>
      <c r="U216" s="32">
        <v>0</v>
      </c>
      <c r="V216" s="32">
        <v>0</v>
      </c>
      <c r="W216" s="32">
        <v>0</v>
      </c>
      <c r="X216" s="32">
        <v>0</v>
      </c>
      <c r="Y216" s="32">
        <v>0</v>
      </c>
      <c r="Z216" s="32">
        <v>0</v>
      </c>
      <c r="AA216" s="32">
        <v>0</v>
      </c>
      <c r="AB216" s="32">
        <v>0</v>
      </c>
      <c r="AC216" s="32">
        <v>0</v>
      </c>
      <c r="AD216" s="32">
        <v>0</v>
      </c>
      <c r="AE216" s="32">
        <v>0</v>
      </c>
      <c r="AF216" t="s">
        <v>161</v>
      </c>
      <c r="AG216">
        <v>4</v>
      </c>
      <c r="AH216"/>
    </row>
    <row r="217" spans="1:34" x14ac:dyDescent="0.25">
      <c r="A217" t="s">
        <v>1149</v>
      </c>
      <c r="B217" t="s">
        <v>471</v>
      </c>
      <c r="C217" t="s">
        <v>918</v>
      </c>
      <c r="D217" t="s">
        <v>1043</v>
      </c>
      <c r="E217" s="32">
        <v>125.02222222222223</v>
      </c>
      <c r="F217" s="32">
        <v>3.0505092428012786</v>
      </c>
      <c r="G217" s="32">
        <v>2.8918645574120143</v>
      </c>
      <c r="H217" s="32">
        <v>0.40258176324209022</v>
      </c>
      <c r="I217" s="32">
        <v>0.28456363313188754</v>
      </c>
      <c r="J217" s="32">
        <v>381.3814444444443</v>
      </c>
      <c r="K217" s="32">
        <v>361.5473333333332</v>
      </c>
      <c r="L217" s="32">
        <v>50.331666666666656</v>
      </c>
      <c r="M217" s="32">
        <v>35.576777777777764</v>
      </c>
      <c r="N217" s="32">
        <v>9.0660000000000007</v>
      </c>
      <c r="O217" s="32">
        <v>5.6888888888888891</v>
      </c>
      <c r="P217" s="32">
        <v>76.714333333333371</v>
      </c>
      <c r="Q217" s="32">
        <v>71.635111111111144</v>
      </c>
      <c r="R217" s="32">
        <v>5.0792222222222216</v>
      </c>
      <c r="S217" s="32">
        <v>254.33544444444431</v>
      </c>
      <c r="T217" s="32">
        <v>226.40399999999985</v>
      </c>
      <c r="U217" s="32">
        <v>13.369555555555554</v>
      </c>
      <c r="V217" s="32">
        <v>14.561888888888886</v>
      </c>
      <c r="W217" s="32">
        <v>142.13055555555559</v>
      </c>
      <c r="X217" s="32">
        <v>0</v>
      </c>
      <c r="Y217" s="32">
        <v>0</v>
      </c>
      <c r="Z217" s="32">
        <v>0</v>
      </c>
      <c r="AA217" s="32">
        <v>12.335888888888888</v>
      </c>
      <c r="AB217" s="32">
        <v>0</v>
      </c>
      <c r="AC217" s="32">
        <v>124.15933333333335</v>
      </c>
      <c r="AD217" s="32">
        <v>0</v>
      </c>
      <c r="AE217" s="32">
        <v>5.6353333333333335</v>
      </c>
      <c r="AF217" t="s">
        <v>57</v>
      </c>
      <c r="AG217">
        <v>4</v>
      </c>
      <c r="AH217"/>
    </row>
    <row r="218" spans="1:34" x14ac:dyDescent="0.25">
      <c r="A218" t="s">
        <v>1149</v>
      </c>
      <c r="B218" t="s">
        <v>433</v>
      </c>
      <c r="C218" t="s">
        <v>905</v>
      </c>
      <c r="D218" t="s">
        <v>1058</v>
      </c>
      <c r="E218" s="32">
        <v>79.266666666666666</v>
      </c>
      <c r="F218" s="32">
        <v>4.0098542192318476</v>
      </c>
      <c r="G218" s="32">
        <v>3.8657835716288202</v>
      </c>
      <c r="H218" s="32">
        <v>0.51363891225119129</v>
      </c>
      <c r="I218" s="32">
        <v>0.36956826464816372</v>
      </c>
      <c r="J218" s="32">
        <v>317.84777777777776</v>
      </c>
      <c r="K218" s="32">
        <v>306.42777777777781</v>
      </c>
      <c r="L218" s="32">
        <v>40.714444444444432</v>
      </c>
      <c r="M218" s="32">
        <v>29.294444444444444</v>
      </c>
      <c r="N218" s="32">
        <v>5.7099999999999911</v>
      </c>
      <c r="O218" s="32">
        <v>5.7099999999999911</v>
      </c>
      <c r="P218" s="32">
        <v>91.969444444444449</v>
      </c>
      <c r="Q218" s="32">
        <v>91.969444444444449</v>
      </c>
      <c r="R218" s="32">
        <v>0</v>
      </c>
      <c r="S218" s="32">
        <v>185.16388888888889</v>
      </c>
      <c r="T218" s="32">
        <v>185.16388888888889</v>
      </c>
      <c r="U218" s="32">
        <v>0</v>
      </c>
      <c r="V218" s="32">
        <v>0</v>
      </c>
      <c r="W218" s="32">
        <v>11.675000000000001</v>
      </c>
      <c r="X218" s="32">
        <v>0</v>
      </c>
      <c r="Y218" s="32">
        <v>0</v>
      </c>
      <c r="Z218" s="32">
        <v>0</v>
      </c>
      <c r="AA218" s="32">
        <v>4.2750000000000004</v>
      </c>
      <c r="AB218" s="32">
        <v>0</v>
      </c>
      <c r="AC218" s="32">
        <v>7.4</v>
      </c>
      <c r="AD218" s="32">
        <v>0</v>
      </c>
      <c r="AE218" s="32">
        <v>0</v>
      </c>
      <c r="AF218" t="s">
        <v>19</v>
      </c>
      <c r="AG218">
        <v>4</v>
      </c>
      <c r="AH218"/>
    </row>
    <row r="219" spans="1:34" x14ac:dyDescent="0.25">
      <c r="A219" t="s">
        <v>1149</v>
      </c>
      <c r="B219" t="s">
        <v>525</v>
      </c>
      <c r="C219" t="s">
        <v>942</v>
      </c>
      <c r="D219" t="s">
        <v>1088</v>
      </c>
      <c r="E219" s="32">
        <v>59.288888888888891</v>
      </c>
      <c r="F219" s="32">
        <v>3.5819921289355321</v>
      </c>
      <c r="G219" s="32">
        <v>3.2993815592203899</v>
      </c>
      <c r="H219" s="32">
        <v>0.92199400299850065</v>
      </c>
      <c r="I219" s="32">
        <v>0.63938343328335823</v>
      </c>
      <c r="J219" s="32">
        <v>212.37233333333333</v>
      </c>
      <c r="K219" s="32">
        <v>195.61666666666667</v>
      </c>
      <c r="L219" s="32">
        <v>54.663999999999994</v>
      </c>
      <c r="M219" s="32">
        <v>37.908333333333331</v>
      </c>
      <c r="N219" s="32">
        <v>10.855666666666666</v>
      </c>
      <c r="O219" s="32">
        <v>5.9</v>
      </c>
      <c r="P219" s="32">
        <v>27.524999999999999</v>
      </c>
      <c r="Q219" s="32">
        <v>27.524999999999999</v>
      </c>
      <c r="R219" s="32">
        <v>0</v>
      </c>
      <c r="S219" s="32">
        <v>130.18333333333334</v>
      </c>
      <c r="T219" s="32">
        <v>130.18333333333334</v>
      </c>
      <c r="U219" s="32">
        <v>0</v>
      </c>
      <c r="V219" s="32">
        <v>0</v>
      </c>
      <c r="W219" s="32">
        <v>0</v>
      </c>
      <c r="X219" s="32">
        <v>0</v>
      </c>
      <c r="Y219" s="32">
        <v>0</v>
      </c>
      <c r="Z219" s="32">
        <v>0</v>
      </c>
      <c r="AA219" s="32">
        <v>0</v>
      </c>
      <c r="AB219" s="32">
        <v>0</v>
      </c>
      <c r="AC219" s="32">
        <v>0</v>
      </c>
      <c r="AD219" s="32">
        <v>0</v>
      </c>
      <c r="AE219" s="32">
        <v>0</v>
      </c>
      <c r="AF219" t="s">
        <v>111</v>
      </c>
      <c r="AG219">
        <v>4</v>
      </c>
      <c r="AH219"/>
    </row>
    <row r="220" spans="1:34" x14ac:dyDescent="0.25">
      <c r="A220" t="s">
        <v>1149</v>
      </c>
      <c r="B220" t="s">
        <v>528</v>
      </c>
      <c r="C220" t="s">
        <v>879</v>
      </c>
      <c r="D220" t="s">
        <v>1059</v>
      </c>
      <c r="E220" s="32">
        <v>53.411111111111111</v>
      </c>
      <c r="F220" s="32">
        <v>4.1456708966091123</v>
      </c>
      <c r="G220" s="32">
        <v>3.7516080715623046</v>
      </c>
      <c r="H220" s="32">
        <v>0.64416684002496361</v>
      </c>
      <c r="I220" s="32">
        <v>0.25010401497815682</v>
      </c>
      <c r="J220" s="32">
        <v>221.42488888888892</v>
      </c>
      <c r="K220" s="32">
        <v>200.37755555555555</v>
      </c>
      <c r="L220" s="32">
        <v>34.405666666666669</v>
      </c>
      <c r="M220" s="32">
        <v>13.358333333333333</v>
      </c>
      <c r="N220" s="32">
        <v>15.358444444444444</v>
      </c>
      <c r="O220" s="32">
        <v>5.6888888888888891</v>
      </c>
      <c r="P220" s="32">
        <v>64.826666666666668</v>
      </c>
      <c r="Q220" s="32">
        <v>64.826666666666668</v>
      </c>
      <c r="R220" s="32">
        <v>0</v>
      </c>
      <c r="S220" s="32">
        <v>122.19255555555554</v>
      </c>
      <c r="T220" s="32">
        <v>121.83088888888888</v>
      </c>
      <c r="U220" s="32">
        <v>0.36166666666666664</v>
      </c>
      <c r="V220" s="32">
        <v>0</v>
      </c>
      <c r="W220" s="32">
        <v>0</v>
      </c>
      <c r="X220" s="32">
        <v>0</v>
      </c>
      <c r="Y220" s="32">
        <v>0</v>
      </c>
      <c r="Z220" s="32">
        <v>0</v>
      </c>
      <c r="AA220" s="32">
        <v>0</v>
      </c>
      <c r="AB220" s="32">
        <v>0</v>
      </c>
      <c r="AC220" s="32">
        <v>0</v>
      </c>
      <c r="AD220" s="32">
        <v>0</v>
      </c>
      <c r="AE220" s="32">
        <v>0</v>
      </c>
      <c r="AF220" t="s">
        <v>114</v>
      </c>
      <c r="AG220">
        <v>4</v>
      </c>
      <c r="AH220"/>
    </row>
    <row r="221" spans="1:34" x14ac:dyDescent="0.25">
      <c r="A221" t="s">
        <v>1149</v>
      </c>
      <c r="B221" t="s">
        <v>523</v>
      </c>
      <c r="C221" t="s">
        <v>941</v>
      </c>
      <c r="D221" t="s">
        <v>1028</v>
      </c>
      <c r="E221" s="32">
        <v>83.36666666666666</v>
      </c>
      <c r="F221" s="32">
        <v>3.299913367986139</v>
      </c>
      <c r="G221" s="32">
        <v>2.882380381180861</v>
      </c>
      <c r="H221" s="32">
        <v>0.86520058643209374</v>
      </c>
      <c r="I221" s="32">
        <v>0.53973077435692385</v>
      </c>
      <c r="J221" s="32">
        <v>275.10277777777776</v>
      </c>
      <c r="K221" s="32">
        <v>240.29444444444442</v>
      </c>
      <c r="L221" s="32">
        <v>72.128888888888881</v>
      </c>
      <c r="M221" s="32">
        <v>44.995555555555548</v>
      </c>
      <c r="N221" s="32">
        <v>21.533333333333335</v>
      </c>
      <c r="O221" s="32">
        <v>5.6</v>
      </c>
      <c r="P221" s="32">
        <v>56.045888888888875</v>
      </c>
      <c r="Q221" s="32">
        <v>48.370888888888878</v>
      </c>
      <c r="R221" s="32">
        <v>7.6749999999999998</v>
      </c>
      <c r="S221" s="32">
        <v>146.928</v>
      </c>
      <c r="T221" s="32">
        <v>141.12688888888889</v>
      </c>
      <c r="U221" s="32">
        <v>0</v>
      </c>
      <c r="V221" s="32">
        <v>5.8011111111111129</v>
      </c>
      <c r="W221" s="32">
        <v>0</v>
      </c>
      <c r="X221" s="32">
        <v>0</v>
      </c>
      <c r="Y221" s="32">
        <v>0</v>
      </c>
      <c r="Z221" s="32">
        <v>0</v>
      </c>
      <c r="AA221" s="32">
        <v>0</v>
      </c>
      <c r="AB221" s="32">
        <v>0</v>
      </c>
      <c r="AC221" s="32">
        <v>0</v>
      </c>
      <c r="AD221" s="32">
        <v>0</v>
      </c>
      <c r="AE221" s="32">
        <v>0</v>
      </c>
      <c r="AF221" t="s">
        <v>109</v>
      </c>
      <c r="AG221">
        <v>4</v>
      </c>
      <c r="AH221"/>
    </row>
    <row r="222" spans="1:34" x14ac:dyDescent="0.25">
      <c r="A222" t="s">
        <v>1149</v>
      </c>
      <c r="B222" t="s">
        <v>750</v>
      </c>
      <c r="C222" t="s">
        <v>832</v>
      </c>
      <c r="D222" t="s">
        <v>1046</v>
      </c>
      <c r="E222" s="32">
        <v>110.45555555555555</v>
      </c>
      <c r="F222" s="32">
        <v>3.6911497837239726</v>
      </c>
      <c r="G222" s="32">
        <v>3.4361040136807168</v>
      </c>
      <c r="H222" s="32">
        <v>0.38892264359722362</v>
      </c>
      <c r="I222" s="32">
        <v>0.22487677296046676</v>
      </c>
      <c r="J222" s="32">
        <v>407.70800000000008</v>
      </c>
      <c r="K222" s="32">
        <v>379.53677777777784</v>
      </c>
      <c r="L222" s="32">
        <v>42.958666666666666</v>
      </c>
      <c r="M222" s="32">
        <v>24.838888888888889</v>
      </c>
      <c r="N222" s="32">
        <v>11.497555555555556</v>
      </c>
      <c r="O222" s="32">
        <v>6.6222222222222218</v>
      </c>
      <c r="P222" s="32">
        <v>126.14277777777779</v>
      </c>
      <c r="Q222" s="32">
        <v>116.09133333333335</v>
      </c>
      <c r="R222" s="32">
        <v>10.051444444444444</v>
      </c>
      <c r="S222" s="32">
        <v>238.60655555555559</v>
      </c>
      <c r="T222" s="32">
        <v>238.60655555555559</v>
      </c>
      <c r="U222" s="32">
        <v>0</v>
      </c>
      <c r="V222" s="32">
        <v>0</v>
      </c>
      <c r="W222" s="32">
        <v>0</v>
      </c>
      <c r="X222" s="32">
        <v>0</v>
      </c>
      <c r="Y222" s="32">
        <v>0</v>
      </c>
      <c r="Z222" s="32">
        <v>0</v>
      </c>
      <c r="AA222" s="32">
        <v>0</v>
      </c>
      <c r="AB222" s="32">
        <v>0</v>
      </c>
      <c r="AC222" s="32">
        <v>0</v>
      </c>
      <c r="AD222" s="32">
        <v>0</v>
      </c>
      <c r="AE222" s="32">
        <v>0</v>
      </c>
      <c r="AF222" t="s">
        <v>337</v>
      </c>
      <c r="AG222">
        <v>4</v>
      </c>
      <c r="AH222"/>
    </row>
    <row r="223" spans="1:34" x14ac:dyDescent="0.25">
      <c r="A223" t="s">
        <v>1149</v>
      </c>
      <c r="B223" t="s">
        <v>781</v>
      </c>
      <c r="C223" t="s">
        <v>844</v>
      </c>
      <c r="D223" t="s">
        <v>1049</v>
      </c>
      <c r="E223" s="32">
        <v>69.733333333333334</v>
      </c>
      <c r="F223" s="32">
        <v>4.2106739961759079</v>
      </c>
      <c r="G223" s="32">
        <v>3.7140503505417466</v>
      </c>
      <c r="H223" s="32">
        <v>1.0754158699808796</v>
      </c>
      <c r="I223" s="32">
        <v>0.57879222434671773</v>
      </c>
      <c r="J223" s="32">
        <v>293.62433333333331</v>
      </c>
      <c r="K223" s="32">
        <v>258.99311111111115</v>
      </c>
      <c r="L223" s="32">
        <v>74.992333333333335</v>
      </c>
      <c r="M223" s="32">
        <v>40.361111111111114</v>
      </c>
      <c r="N223" s="32">
        <v>28.942333333333334</v>
      </c>
      <c r="O223" s="32">
        <v>5.6888888888888891</v>
      </c>
      <c r="P223" s="32">
        <v>52.042777777777779</v>
      </c>
      <c r="Q223" s="32">
        <v>52.042777777777779</v>
      </c>
      <c r="R223" s="32">
        <v>0</v>
      </c>
      <c r="S223" s="32">
        <v>166.58922222222222</v>
      </c>
      <c r="T223" s="32">
        <v>166.58922222222222</v>
      </c>
      <c r="U223" s="32">
        <v>0</v>
      </c>
      <c r="V223" s="32">
        <v>0</v>
      </c>
      <c r="W223" s="32">
        <v>0</v>
      </c>
      <c r="X223" s="32">
        <v>0</v>
      </c>
      <c r="Y223" s="32">
        <v>0</v>
      </c>
      <c r="Z223" s="32">
        <v>0</v>
      </c>
      <c r="AA223" s="32">
        <v>0</v>
      </c>
      <c r="AB223" s="32">
        <v>0</v>
      </c>
      <c r="AC223" s="32">
        <v>0</v>
      </c>
      <c r="AD223" s="32">
        <v>0</v>
      </c>
      <c r="AE223" s="32">
        <v>0</v>
      </c>
      <c r="AF223" t="s">
        <v>368</v>
      </c>
      <c r="AG223">
        <v>4</v>
      </c>
      <c r="AH223"/>
    </row>
    <row r="224" spans="1:34" x14ac:dyDescent="0.25">
      <c r="A224" t="s">
        <v>1149</v>
      </c>
      <c r="B224" t="s">
        <v>803</v>
      </c>
      <c r="C224" t="s">
        <v>905</v>
      </c>
      <c r="D224" t="s">
        <v>1058</v>
      </c>
      <c r="E224" s="32">
        <v>83.87777777777778</v>
      </c>
      <c r="F224" s="32">
        <v>3.6927791760498079</v>
      </c>
      <c r="G224" s="32">
        <v>3.2886461783017626</v>
      </c>
      <c r="H224" s="32">
        <v>1.2086090872963307</v>
      </c>
      <c r="I224" s="32">
        <v>0.80447608954828465</v>
      </c>
      <c r="J224" s="32">
        <v>309.74211111111111</v>
      </c>
      <c r="K224" s="32">
        <v>275.8443333333334</v>
      </c>
      <c r="L224" s="32">
        <v>101.37544444444445</v>
      </c>
      <c r="M224" s="32">
        <v>67.477666666666678</v>
      </c>
      <c r="N224" s="32">
        <v>28.20888888888889</v>
      </c>
      <c r="O224" s="32">
        <v>5.6888888888888891</v>
      </c>
      <c r="P224" s="32">
        <v>64.408333333333331</v>
      </c>
      <c r="Q224" s="32">
        <v>64.408333333333331</v>
      </c>
      <c r="R224" s="32">
        <v>0</v>
      </c>
      <c r="S224" s="32">
        <v>143.95833333333331</v>
      </c>
      <c r="T224" s="32">
        <v>141.83055555555555</v>
      </c>
      <c r="U224" s="32">
        <v>2.1277777777777778</v>
      </c>
      <c r="V224" s="32">
        <v>0</v>
      </c>
      <c r="W224" s="32">
        <v>0</v>
      </c>
      <c r="X224" s="32">
        <v>0</v>
      </c>
      <c r="Y224" s="32">
        <v>0</v>
      </c>
      <c r="Z224" s="32">
        <v>0</v>
      </c>
      <c r="AA224" s="32">
        <v>0</v>
      </c>
      <c r="AB224" s="32">
        <v>0</v>
      </c>
      <c r="AC224" s="32">
        <v>0</v>
      </c>
      <c r="AD224" s="32">
        <v>0</v>
      </c>
      <c r="AE224" s="32">
        <v>0</v>
      </c>
      <c r="AF224" t="s">
        <v>390</v>
      </c>
      <c r="AG224">
        <v>4</v>
      </c>
      <c r="AH224"/>
    </row>
    <row r="225" spans="1:34" x14ac:dyDescent="0.25">
      <c r="A225" t="s">
        <v>1149</v>
      </c>
      <c r="B225" t="s">
        <v>805</v>
      </c>
      <c r="C225" t="s">
        <v>930</v>
      </c>
      <c r="D225" t="s">
        <v>1078</v>
      </c>
      <c r="E225" s="32">
        <v>77.74444444444444</v>
      </c>
      <c r="F225" s="32">
        <v>5.0577661855080747</v>
      </c>
      <c r="G225" s="32">
        <v>4.5772745462340998</v>
      </c>
      <c r="H225" s="32">
        <v>0.91920251536372732</v>
      </c>
      <c r="I225" s="32">
        <v>0.50098756609975703</v>
      </c>
      <c r="J225" s="32">
        <v>393.21322222222221</v>
      </c>
      <c r="K225" s="32">
        <v>355.8576666666666</v>
      </c>
      <c r="L225" s="32">
        <v>71.462888888888884</v>
      </c>
      <c r="M225" s="32">
        <v>38.948999999999998</v>
      </c>
      <c r="N225" s="32">
        <v>27.358333333333334</v>
      </c>
      <c r="O225" s="32">
        <v>5.1555555555555559</v>
      </c>
      <c r="P225" s="32">
        <v>96.05</v>
      </c>
      <c r="Q225" s="32">
        <v>91.208333333333329</v>
      </c>
      <c r="R225" s="32">
        <v>4.8416666666666668</v>
      </c>
      <c r="S225" s="32">
        <v>225.7003333333333</v>
      </c>
      <c r="T225" s="32">
        <v>199.92255555555553</v>
      </c>
      <c r="U225" s="32">
        <v>25.777777777777779</v>
      </c>
      <c r="V225" s="32">
        <v>0</v>
      </c>
      <c r="W225" s="32">
        <v>0</v>
      </c>
      <c r="X225" s="32">
        <v>0</v>
      </c>
      <c r="Y225" s="32">
        <v>0</v>
      </c>
      <c r="Z225" s="32">
        <v>0</v>
      </c>
      <c r="AA225" s="32">
        <v>0</v>
      </c>
      <c r="AB225" s="32">
        <v>0</v>
      </c>
      <c r="AC225" s="32">
        <v>0</v>
      </c>
      <c r="AD225" s="32">
        <v>0</v>
      </c>
      <c r="AE225" s="32">
        <v>0</v>
      </c>
      <c r="AF225" t="s">
        <v>392</v>
      </c>
      <c r="AG225">
        <v>4</v>
      </c>
      <c r="AH225"/>
    </row>
    <row r="226" spans="1:34" x14ac:dyDescent="0.25">
      <c r="A226" t="s">
        <v>1149</v>
      </c>
      <c r="B226" t="s">
        <v>618</v>
      </c>
      <c r="C226" t="s">
        <v>826</v>
      </c>
      <c r="D226" t="s">
        <v>1111</v>
      </c>
      <c r="E226" s="32">
        <v>67.844444444444449</v>
      </c>
      <c r="F226" s="32">
        <v>2.8084588928922369</v>
      </c>
      <c r="G226" s="32">
        <v>2.6776039960694398</v>
      </c>
      <c r="H226" s="32">
        <v>0.18215689485751718</v>
      </c>
      <c r="I226" s="32">
        <v>0.18215689485751718</v>
      </c>
      <c r="J226" s="32">
        <v>190.53833333333333</v>
      </c>
      <c r="K226" s="32">
        <v>181.66055555555556</v>
      </c>
      <c r="L226" s="32">
        <v>12.358333333333333</v>
      </c>
      <c r="M226" s="32">
        <v>12.358333333333333</v>
      </c>
      <c r="N226" s="32">
        <v>0</v>
      </c>
      <c r="O226" s="32">
        <v>0</v>
      </c>
      <c r="P226" s="32">
        <v>64.344444444444449</v>
      </c>
      <c r="Q226" s="32">
        <v>55.466666666666669</v>
      </c>
      <c r="R226" s="32">
        <v>8.8777777777777782</v>
      </c>
      <c r="S226" s="32">
        <v>113.83555555555556</v>
      </c>
      <c r="T226" s="32">
        <v>74.204999999999998</v>
      </c>
      <c r="U226" s="32">
        <v>28.697222222222223</v>
      </c>
      <c r="V226" s="32">
        <v>10.933333333333334</v>
      </c>
      <c r="W226" s="32">
        <v>34.172222222222224</v>
      </c>
      <c r="X226" s="32">
        <v>10.969444444444445</v>
      </c>
      <c r="Y226" s="32">
        <v>0</v>
      </c>
      <c r="Z226" s="32">
        <v>0</v>
      </c>
      <c r="AA226" s="32">
        <v>9.1666666666666661</v>
      </c>
      <c r="AB226" s="32">
        <v>0</v>
      </c>
      <c r="AC226" s="32">
        <v>13.286111111111111</v>
      </c>
      <c r="AD226" s="32">
        <v>0</v>
      </c>
      <c r="AE226" s="32">
        <v>0.75</v>
      </c>
      <c r="AF226" t="s">
        <v>205</v>
      </c>
      <c r="AG226">
        <v>4</v>
      </c>
      <c r="AH226"/>
    </row>
    <row r="227" spans="1:34" x14ac:dyDescent="0.25">
      <c r="A227" t="s">
        <v>1149</v>
      </c>
      <c r="B227" t="s">
        <v>468</v>
      </c>
      <c r="C227" t="s">
        <v>847</v>
      </c>
      <c r="D227" t="s">
        <v>1053</v>
      </c>
      <c r="E227" s="32">
        <v>127.9</v>
      </c>
      <c r="F227" s="32">
        <v>3.5438884545217615</v>
      </c>
      <c r="G227" s="32">
        <v>3.1802536704022235</v>
      </c>
      <c r="H227" s="32">
        <v>0.48401963339414472</v>
      </c>
      <c r="I227" s="32">
        <v>0.24511945095995136</v>
      </c>
      <c r="J227" s="32">
        <v>453.26333333333332</v>
      </c>
      <c r="K227" s="32">
        <v>406.7544444444444</v>
      </c>
      <c r="L227" s="32">
        <v>61.906111111111116</v>
      </c>
      <c r="M227" s="32">
        <v>31.350777777777779</v>
      </c>
      <c r="N227" s="32">
        <v>26.183111111111117</v>
      </c>
      <c r="O227" s="32">
        <v>4.3722222222222218</v>
      </c>
      <c r="P227" s="32">
        <v>130.56666666666666</v>
      </c>
      <c r="Q227" s="32">
        <v>114.61311111111111</v>
      </c>
      <c r="R227" s="32">
        <v>15.953555555555555</v>
      </c>
      <c r="S227" s="32">
        <v>260.79055555555556</v>
      </c>
      <c r="T227" s="32">
        <v>159.26888888888888</v>
      </c>
      <c r="U227" s="32">
        <v>61.693888888888878</v>
      </c>
      <c r="V227" s="32">
        <v>39.827777777777776</v>
      </c>
      <c r="W227" s="32">
        <v>140.30555555555554</v>
      </c>
      <c r="X227" s="32">
        <v>0.6694444444444444</v>
      </c>
      <c r="Y227" s="32">
        <v>0</v>
      </c>
      <c r="Z227" s="32">
        <v>1.8666666666666667</v>
      </c>
      <c r="AA227" s="32">
        <v>35.375</v>
      </c>
      <c r="AB227" s="32">
        <v>0</v>
      </c>
      <c r="AC227" s="32">
        <v>71.730555555555554</v>
      </c>
      <c r="AD227" s="32">
        <v>0</v>
      </c>
      <c r="AE227" s="32">
        <v>30.663888888888888</v>
      </c>
      <c r="AF227" t="s">
        <v>54</v>
      </c>
      <c r="AG227">
        <v>4</v>
      </c>
      <c r="AH227"/>
    </row>
    <row r="228" spans="1:34" x14ac:dyDescent="0.25">
      <c r="A228" t="s">
        <v>1149</v>
      </c>
      <c r="B228" t="s">
        <v>590</v>
      </c>
      <c r="C228" t="s">
        <v>881</v>
      </c>
      <c r="D228" t="s">
        <v>1070</v>
      </c>
      <c r="E228" s="32">
        <v>30.3</v>
      </c>
      <c r="F228" s="32">
        <v>4.8266519985331859</v>
      </c>
      <c r="G228" s="32">
        <v>4.6388998899889993</v>
      </c>
      <c r="H228" s="32">
        <v>1.4725889255592226</v>
      </c>
      <c r="I228" s="32">
        <v>1.2848368170150348</v>
      </c>
      <c r="J228" s="32">
        <v>146.24755555555555</v>
      </c>
      <c r="K228" s="32">
        <v>140.55866666666668</v>
      </c>
      <c r="L228" s="32">
        <v>44.619444444444447</v>
      </c>
      <c r="M228" s="32">
        <v>38.930555555555557</v>
      </c>
      <c r="N228" s="32">
        <v>0</v>
      </c>
      <c r="O228" s="32">
        <v>5.6888888888888891</v>
      </c>
      <c r="P228" s="32">
        <v>12.96111111111111</v>
      </c>
      <c r="Q228" s="32">
        <v>12.96111111111111</v>
      </c>
      <c r="R228" s="32">
        <v>0</v>
      </c>
      <c r="S228" s="32">
        <v>88.667000000000002</v>
      </c>
      <c r="T228" s="32">
        <v>88.667000000000002</v>
      </c>
      <c r="U228" s="32">
        <v>0</v>
      </c>
      <c r="V228" s="32">
        <v>0</v>
      </c>
      <c r="W228" s="32">
        <v>0</v>
      </c>
      <c r="X228" s="32">
        <v>0</v>
      </c>
      <c r="Y228" s="32">
        <v>0</v>
      </c>
      <c r="Z228" s="32">
        <v>0</v>
      </c>
      <c r="AA228" s="32">
        <v>0</v>
      </c>
      <c r="AB228" s="32">
        <v>0</v>
      </c>
      <c r="AC228" s="32">
        <v>0</v>
      </c>
      <c r="AD228" s="32">
        <v>0</v>
      </c>
      <c r="AE228" s="32">
        <v>0</v>
      </c>
      <c r="AF228" t="s">
        <v>177</v>
      </c>
      <c r="AG228">
        <v>4</v>
      </c>
      <c r="AH228"/>
    </row>
    <row r="229" spans="1:34" x14ac:dyDescent="0.25">
      <c r="A229" t="s">
        <v>1149</v>
      </c>
      <c r="B229" t="s">
        <v>718</v>
      </c>
      <c r="C229" t="s">
        <v>963</v>
      </c>
      <c r="D229" t="s">
        <v>1044</v>
      </c>
      <c r="E229" s="32">
        <v>137.9</v>
      </c>
      <c r="F229" s="32">
        <v>3.3799210377890581</v>
      </c>
      <c r="G229" s="32">
        <v>3.1810248972685518</v>
      </c>
      <c r="H229" s="32">
        <v>0.35557167029248243</v>
      </c>
      <c r="I229" s="32">
        <v>0.15667552977197649</v>
      </c>
      <c r="J229" s="32">
        <v>466.0911111111111</v>
      </c>
      <c r="K229" s="32">
        <v>438.6633333333333</v>
      </c>
      <c r="L229" s="32">
        <v>49.033333333333331</v>
      </c>
      <c r="M229" s="32">
        <v>21.605555555555558</v>
      </c>
      <c r="N229" s="32">
        <v>20.68666666666666</v>
      </c>
      <c r="O229" s="32">
        <v>6.7411111111111106</v>
      </c>
      <c r="P229" s="32">
        <v>156.95555555555552</v>
      </c>
      <c r="Q229" s="32">
        <v>156.95555555555552</v>
      </c>
      <c r="R229" s="32">
        <v>0</v>
      </c>
      <c r="S229" s="32">
        <v>260.10222222222228</v>
      </c>
      <c r="T229" s="32">
        <v>225.35444444444451</v>
      </c>
      <c r="U229" s="32">
        <v>6.0344444444444436</v>
      </c>
      <c r="V229" s="32">
        <v>28.713333333333335</v>
      </c>
      <c r="W229" s="32">
        <v>208.89444444444442</v>
      </c>
      <c r="X229" s="32">
        <v>1.3455555555555554</v>
      </c>
      <c r="Y229" s="32">
        <v>0</v>
      </c>
      <c r="Z229" s="32">
        <v>0</v>
      </c>
      <c r="AA229" s="32">
        <v>70.69</v>
      </c>
      <c r="AB229" s="32">
        <v>0</v>
      </c>
      <c r="AC229" s="32">
        <v>136.41333333333333</v>
      </c>
      <c r="AD229" s="32">
        <v>0</v>
      </c>
      <c r="AE229" s="32">
        <v>0.44555555555555548</v>
      </c>
      <c r="AF229" t="s">
        <v>305</v>
      </c>
      <c r="AG229">
        <v>4</v>
      </c>
      <c r="AH229"/>
    </row>
    <row r="230" spans="1:34" x14ac:dyDescent="0.25">
      <c r="A230" t="s">
        <v>1149</v>
      </c>
      <c r="B230" t="s">
        <v>731</v>
      </c>
      <c r="C230" t="s">
        <v>908</v>
      </c>
      <c r="D230" t="s">
        <v>1067</v>
      </c>
      <c r="E230" s="32">
        <v>49.93333333333333</v>
      </c>
      <c r="F230" s="32">
        <v>3.0903805073431241</v>
      </c>
      <c r="G230" s="32">
        <v>2.7904227859368045</v>
      </c>
      <c r="H230" s="32">
        <v>0.36695149087672463</v>
      </c>
      <c r="I230" s="32">
        <v>0.18031375166889188</v>
      </c>
      <c r="J230" s="32">
        <v>154.31299999999999</v>
      </c>
      <c r="K230" s="32">
        <v>139.3351111111111</v>
      </c>
      <c r="L230" s="32">
        <v>18.323111111111114</v>
      </c>
      <c r="M230" s="32">
        <v>9.0036666666666676</v>
      </c>
      <c r="N230" s="32">
        <v>3.6305555555555555</v>
      </c>
      <c r="O230" s="32">
        <v>5.6888888888888891</v>
      </c>
      <c r="P230" s="32">
        <v>51.236333333333313</v>
      </c>
      <c r="Q230" s="32">
        <v>45.577888888888872</v>
      </c>
      <c r="R230" s="32">
        <v>5.6584444444444442</v>
      </c>
      <c r="S230" s="32">
        <v>84.75355555555555</v>
      </c>
      <c r="T230" s="32">
        <v>61.127555555555553</v>
      </c>
      <c r="U230" s="32">
        <v>17.832999999999991</v>
      </c>
      <c r="V230" s="32">
        <v>5.793000000000001</v>
      </c>
      <c r="W230" s="32">
        <v>0</v>
      </c>
      <c r="X230" s="32">
        <v>0</v>
      </c>
      <c r="Y230" s="32">
        <v>0</v>
      </c>
      <c r="Z230" s="32">
        <v>0</v>
      </c>
      <c r="AA230" s="32">
        <v>0</v>
      </c>
      <c r="AB230" s="32">
        <v>0</v>
      </c>
      <c r="AC230" s="32">
        <v>0</v>
      </c>
      <c r="AD230" s="32">
        <v>0</v>
      </c>
      <c r="AE230" s="32">
        <v>0</v>
      </c>
      <c r="AF230" t="s">
        <v>318</v>
      </c>
      <c r="AG230">
        <v>4</v>
      </c>
      <c r="AH230"/>
    </row>
    <row r="231" spans="1:34" x14ac:dyDescent="0.25">
      <c r="A231" t="s">
        <v>1149</v>
      </c>
      <c r="B231" t="s">
        <v>787</v>
      </c>
      <c r="C231" t="s">
        <v>912</v>
      </c>
      <c r="D231" t="s">
        <v>1056</v>
      </c>
      <c r="E231" s="32">
        <v>78.099999999999994</v>
      </c>
      <c r="F231" s="32">
        <v>5.205468772229338</v>
      </c>
      <c r="G231" s="32">
        <v>5.1326276853037447</v>
      </c>
      <c r="H231" s="32">
        <v>0.51562099871959022</v>
      </c>
      <c r="I231" s="32">
        <v>0.44277991179399628</v>
      </c>
      <c r="J231" s="32">
        <v>406.54711111111129</v>
      </c>
      <c r="K231" s="32">
        <v>400.85822222222242</v>
      </c>
      <c r="L231" s="32">
        <v>40.269999999999996</v>
      </c>
      <c r="M231" s="32">
        <v>34.581111111111106</v>
      </c>
      <c r="N231" s="32">
        <v>0</v>
      </c>
      <c r="O231" s="32">
        <v>5.6888888888888891</v>
      </c>
      <c r="P231" s="32">
        <v>128.53044444444447</v>
      </c>
      <c r="Q231" s="32">
        <v>128.53044444444447</v>
      </c>
      <c r="R231" s="32">
        <v>0</v>
      </c>
      <c r="S231" s="32">
        <v>237.74666666666681</v>
      </c>
      <c r="T231" s="32">
        <v>237.39944444444458</v>
      </c>
      <c r="U231" s="32">
        <v>0</v>
      </c>
      <c r="V231" s="32">
        <v>0.34722222222222221</v>
      </c>
      <c r="W231" s="32">
        <v>137.50266666666661</v>
      </c>
      <c r="X231" s="32">
        <v>7.8088888888888874</v>
      </c>
      <c r="Y231" s="32">
        <v>0</v>
      </c>
      <c r="Z231" s="32">
        <v>0</v>
      </c>
      <c r="AA231" s="32">
        <v>57.502111111111098</v>
      </c>
      <c r="AB231" s="32">
        <v>0</v>
      </c>
      <c r="AC231" s="32">
        <v>72.052777777777763</v>
      </c>
      <c r="AD231" s="32">
        <v>0</v>
      </c>
      <c r="AE231" s="32">
        <v>0.1388888888888889</v>
      </c>
      <c r="AF231" t="s">
        <v>374</v>
      </c>
      <c r="AG231">
        <v>4</v>
      </c>
      <c r="AH231"/>
    </row>
    <row r="232" spans="1:34" x14ac:dyDescent="0.25">
      <c r="A232" t="s">
        <v>1149</v>
      </c>
      <c r="B232" t="s">
        <v>821</v>
      </c>
      <c r="C232" t="s">
        <v>944</v>
      </c>
      <c r="D232" t="s">
        <v>1052</v>
      </c>
      <c r="E232" s="32">
        <v>97.988888888888894</v>
      </c>
      <c r="F232" s="32">
        <v>2.7620966095929242</v>
      </c>
      <c r="G232" s="32">
        <v>2.6865699058850212</v>
      </c>
      <c r="H232" s="32">
        <v>0.13116453112597801</v>
      </c>
      <c r="I232" s="32">
        <v>6.4048078013380208E-2</v>
      </c>
      <c r="J232" s="32">
        <v>270.65477777777778</v>
      </c>
      <c r="K232" s="32">
        <v>263.25400000000002</v>
      </c>
      <c r="L232" s="32">
        <v>12.852666666666668</v>
      </c>
      <c r="M232" s="32">
        <v>6.2760000000000007</v>
      </c>
      <c r="N232" s="32">
        <v>0.35555555555555557</v>
      </c>
      <c r="O232" s="32">
        <v>6.2211111111111119</v>
      </c>
      <c r="P232" s="32">
        <v>100.37244444444443</v>
      </c>
      <c r="Q232" s="32">
        <v>99.548333333333318</v>
      </c>
      <c r="R232" s="32">
        <v>0.82411111111111113</v>
      </c>
      <c r="S232" s="32">
        <v>157.42966666666669</v>
      </c>
      <c r="T232" s="32">
        <v>154.20966666666669</v>
      </c>
      <c r="U232" s="32">
        <v>3.2200000000000006</v>
      </c>
      <c r="V232" s="32">
        <v>0</v>
      </c>
      <c r="W232" s="32">
        <v>51.678666666666672</v>
      </c>
      <c r="X232" s="32">
        <v>1.5387777777777778</v>
      </c>
      <c r="Y232" s="32">
        <v>0</v>
      </c>
      <c r="Z232" s="32">
        <v>0</v>
      </c>
      <c r="AA232" s="32">
        <v>26.489444444444437</v>
      </c>
      <c r="AB232" s="32">
        <v>0.82411111111111113</v>
      </c>
      <c r="AC232" s="32">
        <v>22.826333333333341</v>
      </c>
      <c r="AD232" s="32">
        <v>0</v>
      </c>
      <c r="AE232" s="32">
        <v>0</v>
      </c>
      <c r="AF232" t="s">
        <v>408</v>
      </c>
      <c r="AG232">
        <v>4</v>
      </c>
      <c r="AH232"/>
    </row>
    <row r="233" spans="1:34" x14ac:dyDescent="0.25">
      <c r="A233" t="s">
        <v>1149</v>
      </c>
      <c r="B233" t="s">
        <v>808</v>
      </c>
      <c r="C233" t="s">
        <v>897</v>
      </c>
      <c r="D233" t="s">
        <v>1056</v>
      </c>
      <c r="E233" s="32">
        <v>95.322222222222223</v>
      </c>
      <c r="F233" s="32">
        <v>2.8591444224268563</v>
      </c>
      <c r="G233" s="32">
        <v>2.705944748805222</v>
      </c>
      <c r="H233" s="32">
        <v>0.63100594474880534</v>
      </c>
      <c r="I233" s="32">
        <v>0.48901969926564881</v>
      </c>
      <c r="J233" s="32">
        <v>272.54000000000002</v>
      </c>
      <c r="K233" s="32">
        <v>257.93666666666667</v>
      </c>
      <c r="L233" s="32">
        <v>60.148888888888905</v>
      </c>
      <c r="M233" s="32">
        <v>46.614444444444459</v>
      </c>
      <c r="N233" s="32">
        <v>8.0833333333333339</v>
      </c>
      <c r="O233" s="32">
        <v>5.4511111111111106</v>
      </c>
      <c r="P233" s="32">
        <v>73.455555555555577</v>
      </c>
      <c r="Q233" s="32">
        <v>72.386666666666684</v>
      </c>
      <c r="R233" s="32">
        <v>1.068888888888889</v>
      </c>
      <c r="S233" s="32">
        <v>138.93555555555551</v>
      </c>
      <c r="T233" s="32">
        <v>123.28999999999995</v>
      </c>
      <c r="U233" s="32">
        <v>10.024444444444448</v>
      </c>
      <c r="V233" s="32">
        <v>5.6211111111111105</v>
      </c>
      <c r="W233" s="32">
        <v>0</v>
      </c>
      <c r="X233" s="32">
        <v>0</v>
      </c>
      <c r="Y233" s="32">
        <v>0</v>
      </c>
      <c r="Z233" s="32">
        <v>0</v>
      </c>
      <c r="AA233" s="32">
        <v>0</v>
      </c>
      <c r="AB233" s="32">
        <v>0</v>
      </c>
      <c r="AC233" s="32">
        <v>0</v>
      </c>
      <c r="AD233" s="32">
        <v>0</v>
      </c>
      <c r="AE233" s="32">
        <v>0</v>
      </c>
      <c r="AF233" t="s">
        <v>395</v>
      </c>
      <c r="AG233">
        <v>4</v>
      </c>
      <c r="AH233"/>
    </row>
    <row r="234" spans="1:34" x14ac:dyDescent="0.25">
      <c r="A234" t="s">
        <v>1149</v>
      </c>
      <c r="B234" t="s">
        <v>752</v>
      </c>
      <c r="C234" t="s">
        <v>932</v>
      </c>
      <c r="D234" t="s">
        <v>1079</v>
      </c>
      <c r="E234" s="32">
        <v>92.4</v>
      </c>
      <c r="F234" s="32">
        <v>2.8818278018278018</v>
      </c>
      <c r="G234" s="32">
        <v>2.5065848965848962</v>
      </c>
      <c r="H234" s="32">
        <v>0.36119167869167867</v>
      </c>
      <c r="I234" s="32">
        <v>0.135990860990861</v>
      </c>
      <c r="J234" s="32">
        <v>266.28088888888891</v>
      </c>
      <c r="K234" s="32">
        <v>231.60844444444444</v>
      </c>
      <c r="L234" s="32">
        <v>33.374111111111112</v>
      </c>
      <c r="M234" s="32">
        <v>12.565555555555557</v>
      </c>
      <c r="N234" s="32">
        <v>14.230777777777778</v>
      </c>
      <c r="O234" s="32">
        <v>6.5777777777777775</v>
      </c>
      <c r="P234" s="32">
        <v>76.760222222222225</v>
      </c>
      <c r="Q234" s="32">
        <v>62.896333333333331</v>
      </c>
      <c r="R234" s="32">
        <v>13.863888888888889</v>
      </c>
      <c r="S234" s="32">
        <v>156.14655555555555</v>
      </c>
      <c r="T234" s="32">
        <v>144.93766666666667</v>
      </c>
      <c r="U234" s="32">
        <v>0</v>
      </c>
      <c r="V234" s="32">
        <v>11.208888888888888</v>
      </c>
      <c r="W234" s="32">
        <v>3.592111111111111</v>
      </c>
      <c r="X234" s="32">
        <v>0</v>
      </c>
      <c r="Y234" s="32">
        <v>0</v>
      </c>
      <c r="Z234" s="32">
        <v>0</v>
      </c>
      <c r="AA234" s="32">
        <v>0.83099999999999996</v>
      </c>
      <c r="AB234" s="32">
        <v>0</v>
      </c>
      <c r="AC234" s="32">
        <v>2.7611111111111111</v>
      </c>
      <c r="AD234" s="32">
        <v>0</v>
      </c>
      <c r="AE234" s="32">
        <v>0</v>
      </c>
      <c r="AF234" t="s">
        <v>339</v>
      </c>
      <c r="AG234">
        <v>4</v>
      </c>
      <c r="AH234"/>
    </row>
    <row r="235" spans="1:34" x14ac:dyDescent="0.25">
      <c r="A235" t="s">
        <v>1149</v>
      </c>
      <c r="B235" t="s">
        <v>636</v>
      </c>
      <c r="C235" t="s">
        <v>974</v>
      </c>
      <c r="D235" t="s">
        <v>1069</v>
      </c>
      <c r="E235" s="32">
        <v>124.76666666666667</v>
      </c>
      <c r="F235" s="32">
        <v>2.7386240983168575</v>
      </c>
      <c r="G235" s="32">
        <v>2.4283578234927412</v>
      </c>
      <c r="H235" s="32">
        <v>0.33112743788405025</v>
      </c>
      <c r="I235" s="32">
        <v>8.2531837207231284E-2</v>
      </c>
      <c r="J235" s="32">
        <v>341.68899999999991</v>
      </c>
      <c r="K235" s="32">
        <v>302.97811111111099</v>
      </c>
      <c r="L235" s="32">
        <v>41.31366666666667</v>
      </c>
      <c r="M235" s="32">
        <v>10.297222222222222</v>
      </c>
      <c r="N235" s="32">
        <v>25.594222222222221</v>
      </c>
      <c r="O235" s="32">
        <v>5.4222222222222225</v>
      </c>
      <c r="P235" s="32">
        <v>65.49144444444444</v>
      </c>
      <c r="Q235" s="32">
        <v>57.796999999999997</v>
      </c>
      <c r="R235" s="32">
        <v>7.6944444444444446</v>
      </c>
      <c r="S235" s="32">
        <v>234.88388888888881</v>
      </c>
      <c r="T235" s="32">
        <v>209.77999999999992</v>
      </c>
      <c r="U235" s="32">
        <v>0</v>
      </c>
      <c r="V235" s="32">
        <v>25.103888888888893</v>
      </c>
      <c r="W235" s="32">
        <v>104.78333333333333</v>
      </c>
      <c r="X235" s="32">
        <v>0.6</v>
      </c>
      <c r="Y235" s="32">
        <v>0</v>
      </c>
      <c r="Z235" s="32">
        <v>0</v>
      </c>
      <c r="AA235" s="32">
        <v>12.702111111111112</v>
      </c>
      <c r="AB235" s="32">
        <v>1.5916666666666666</v>
      </c>
      <c r="AC235" s="32">
        <v>72.703111111111113</v>
      </c>
      <c r="AD235" s="32">
        <v>0</v>
      </c>
      <c r="AE235" s="32">
        <v>17.186444444444444</v>
      </c>
      <c r="AF235" t="s">
        <v>223</v>
      </c>
      <c r="AG235">
        <v>4</v>
      </c>
      <c r="AH235"/>
    </row>
    <row r="236" spans="1:34" x14ac:dyDescent="0.25">
      <c r="A236" t="s">
        <v>1149</v>
      </c>
      <c r="B236" t="s">
        <v>715</v>
      </c>
      <c r="C236" t="s">
        <v>892</v>
      </c>
      <c r="D236" t="s">
        <v>1035</v>
      </c>
      <c r="E236" s="32">
        <v>71.25555555555556</v>
      </c>
      <c r="F236" s="32">
        <v>3.1565897395914551</v>
      </c>
      <c r="G236" s="32">
        <v>2.4542164353656637</v>
      </c>
      <c r="H236" s="32">
        <v>0.64137377202557311</v>
      </c>
      <c r="I236" s="32">
        <v>0.16449087790425698</v>
      </c>
      <c r="J236" s="32">
        <v>224.92455555555557</v>
      </c>
      <c r="K236" s="32">
        <v>174.87655555555557</v>
      </c>
      <c r="L236" s="32">
        <v>45.701444444444448</v>
      </c>
      <c r="M236" s="32">
        <v>11.72088888888889</v>
      </c>
      <c r="N236" s="32">
        <v>28.736111111111111</v>
      </c>
      <c r="O236" s="32">
        <v>5.2444444444444445</v>
      </c>
      <c r="P236" s="32">
        <v>67.391111111111115</v>
      </c>
      <c r="Q236" s="32">
        <v>51.323666666666668</v>
      </c>
      <c r="R236" s="32">
        <v>16.067444444444444</v>
      </c>
      <c r="S236" s="32">
        <v>111.83199999999999</v>
      </c>
      <c r="T236" s="32">
        <v>106.089</v>
      </c>
      <c r="U236" s="32">
        <v>0</v>
      </c>
      <c r="V236" s="32">
        <v>5.7430000000000003</v>
      </c>
      <c r="W236" s="32">
        <v>34.922333333333327</v>
      </c>
      <c r="X236" s="32">
        <v>0</v>
      </c>
      <c r="Y236" s="32">
        <v>0</v>
      </c>
      <c r="Z236" s="32">
        <v>0</v>
      </c>
      <c r="AA236" s="32">
        <v>0.13333333333333333</v>
      </c>
      <c r="AB236" s="32">
        <v>0</v>
      </c>
      <c r="AC236" s="32">
        <v>34.788999999999994</v>
      </c>
      <c r="AD236" s="32">
        <v>0</v>
      </c>
      <c r="AE236" s="32">
        <v>0</v>
      </c>
      <c r="AF236" t="s">
        <v>302</v>
      </c>
      <c r="AG236">
        <v>4</v>
      </c>
      <c r="AH236"/>
    </row>
    <row r="237" spans="1:34" x14ac:dyDescent="0.25">
      <c r="A237" t="s">
        <v>1149</v>
      </c>
      <c r="B237" t="s">
        <v>424</v>
      </c>
      <c r="C237" t="s">
        <v>897</v>
      </c>
      <c r="D237" t="s">
        <v>1056</v>
      </c>
      <c r="E237" s="32">
        <v>118.45555555555555</v>
      </c>
      <c r="F237" s="32">
        <v>2.4774674045586726</v>
      </c>
      <c r="G237" s="32">
        <v>2.0796782665791205</v>
      </c>
      <c r="H237" s="32">
        <v>0.36301285057686905</v>
      </c>
      <c r="I237" s="32">
        <v>1.674326986211425E-2</v>
      </c>
      <c r="J237" s="32">
        <v>293.46977777777784</v>
      </c>
      <c r="K237" s="32">
        <v>246.34944444444449</v>
      </c>
      <c r="L237" s="32">
        <v>43.000888888888895</v>
      </c>
      <c r="M237" s="32">
        <v>1.9833333333333334</v>
      </c>
      <c r="N237" s="32">
        <v>35.00277777777778</v>
      </c>
      <c r="O237" s="32">
        <v>6.0147777777777769</v>
      </c>
      <c r="P237" s="32">
        <v>73.153555555555556</v>
      </c>
      <c r="Q237" s="32">
        <v>67.050777777777782</v>
      </c>
      <c r="R237" s="32">
        <v>6.1027777777777779</v>
      </c>
      <c r="S237" s="32">
        <v>177.31533333333337</v>
      </c>
      <c r="T237" s="32">
        <v>151.25466666666671</v>
      </c>
      <c r="U237" s="32">
        <v>0</v>
      </c>
      <c r="V237" s="32">
        <v>26.060666666666666</v>
      </c>
      <c r="W237" s="32">
        <v>3.350888888888889</v>
      </c>
      <c r="X237" s="32">
        <v>0</v>
      </c>
      <c r="Y237" s="32">
        <v>0</v>
      </c>
      <c r="Z237" s="32">
        <v>0</v>
      </c>
      <c r="AA237" s="32">
        <v>0.93333333333333335</v>
      </c>
      <c r="AB237" s="32">
        <v>0</v>
      </c>
      <c r="AC237" s="32">
        <v>2.4175555555555559</v>
      </c>
      <c r="AD237" s="32">
        <v>0</v>
      </c>
      <c r="AE237" s="32">
        <v>0</v>
      </c>
      <c r="AF237" t="s">
        <v>10</v>
      </c>
      <c r="AG237">
        <v>4</v>
      </c>
      <c r="AH237"/>
    </row>
    <row r="238" spans="1:34" x14ac:dyDescent="0.25">
      <c r="A238" t="s">
        <v>1149</v>
      </c>
      <c r="B238" t="s">
        <v>708</v>
      </c>
      <c r="C238" t="s">
        <v>885</v>
      </c>
      <c r="D238" t="s">
        <v>1061</v>
      </c>
      <c r="E238" s="32">
        <v>80.088888888888889</v>
      </c>
      <c r="F238" s="32">
        <v>2.9192633185349615</v>
      </c>
      <c r="G238" s="32">
        <v>2.649562985571587</v>
      </c>
      <c r="H238" s="32">
        <v>0.3353218645948946</v>
      </c>
      <c r="I238" s="32">
        <v>6.5621531631520527E-2</v>
      </c>
      <c r="J238" s="32">
        <v>233.80055555555558</v>
      </c>
      <c r="K238" s="32">
        <v>212.20055555555555</v>
      </c>
      <c r="L238" s="32">
        <v>26.855555555555558</v>
      </c>
      <c r="M238" s="32">
        <v>5.2555555555555555</v>
      </c>
      <c r="N238" s="32">
        <v>16.622222222222224</v>
      </c>
      <c r="O238" s="32">
        <v>4.9777777777777779</v>
      </c>
      <c r="P238" s="32">
        <v>58.602999999999987</v>
      </c>
      <c r="Q238" s="32">
        <v>58.602999999999987</v>
      </c>
      <c r="R238" s="32">
        <v>0</v>
      </c>
      <c r="S238" s="32">
        <v>148.34200000000001</v>
      </c>
      <c r="T238" s="32">
        <v>133.80500000000001</v>
      </c>
      <c r="U238" s="32">
        <v>0</v>
      </c>
      <c r="V238" s="32">
        <v>14.536999999999999</v>
      </c>
      <c r="W238" s="32">
        <v>4.4249999999999998</v>
      </c>
      <c r="X238" s="32">
        <v>0</v>
      </c>
      <c r="Y238" s="32">
        <v>0</v>
      </c>
      <c r="Z238" s="32">
        <v>0</v>
      </c>
      <c r="AA238" s="32">
        <v>2.0138888888888888</v>
      </c>
      <c r="AB238" s="32">
        <v>0</v>
      </c>
      <c r="AC238" s="32">
        <v>2.411111111111111</v>
      </c>
      <c r="AD238" s="32">
        <v>0</v>
      </c>
      <c r="AE238" s="32">
        <v>0</v>
      </c>
      <c r="AF238" t="s">
        <v>295</v>
      </c>
      <c r="AG238">
        <v>4</v>
      </c>
      <c r="AH238"/>
    </row>
    <row r="239" spans="1:34" x14ac:dyDescent="0.25">
      <c r="A239" t="s">
        <v>1149</v>
      </c>
      <c r="B239" t="s">
        <v>556</v>
      </c>
      <c r="C239" t="s">
        <v>886</v>
      </c>
      <c r="D239" t="s">
        <v>1034</v>
      </c>
      <c r="E239" s="32">
        <v>59.18888888888889</v>
      </c>
      <c r="F239" s="32">
        <v>3.6745053501032463</v>
      </c>
      <c r="G239" s="32">
        <v>3.2433639947437571</v>
      </c>
      <c r="H239" s="32">
        <v>0.33601088792941614</v>
      </c>
      <c r="I239" s="32">
        <v>0.10060634503472873</v>
      </c>
      <c r="J239" s="32">
        <v>217.48988888888883</v>
      </c>
      <c r="K239" s="32">
        <v>191.97111111111104</v>
      </c>
      <c r="L239" s="32">
        <v>19.888111111111108</v>
      </c>
      <c r="M239" s="32">
        <v>5.9547777777777773</v>
      </c>
      <c r="N239" s="32">
        <v>8.4749999999999996</v>
      </c>
      <c r="O239" s="32">
        <v>5.458333333333333</v>
      </c>
      <c r="P239" s="32">
        <v>60.889444444444436</v>
      </c>
      <c r="Q239" s="32">
        <v>49.303999999999995</v>
      </c>
      <c r="R239" s="32">
        <v>11.585444444444445</v>
      </c>
      <c r="S239" s="32">
        <v>136.71233333333328</v>
      </c>
      <c r="T239" s="32">
        <v>125.22633333333329</v>
      </c>
      <c r="U239" s="32">
        <v>0</v>
      </c>
      <c r="V239" s="32">
        <v>11.486000000000001</v>
      </c>
      <c r="W239" s="32">
        <v>59.30466666666667</v>
      </c>
      <c r="X239" s="32">
        <v>2.0499999999999998</v>
      </c>
      <c r="Y239" s="32">
        <v>5.9305555555555554</v>
      </c>
      <c r="Z239" s="32">
        <v>0</v>
      </c>
      <c r="AA239" s="32">
        <v>1.1722222222222223</v>
      </c>
      <c r="AB239" s="32">
        <v>0</v>
      </c>
      <c r="AC239" s="32">
        <v>50.151888888888891</v>
      </c>
      <c r="AD239" s="32">
        <v>0</v>
      </c>
      <c r="AE239" s="32">
        <v>0</v>
      </c>
      <c r="AF239" t="s">
        <v>143</v>
      </c>
      <c r="AG239">
        <v>4</v>
      </c>
      <c r="AH239"/>
    </row>
    <row r="240" spans="1:34" x14ac:dyDescent="0.25">
      <c r="A240" t="s">
        <v>1149</v>
      </c>
      <c r="B240" t="s">
        <v>681</v>
      </c>
      <c r="C240" t="s">
        <v>955</v>
      </c>
      <c r="D240" t="s">
        <v>1079</v>
      </c>
      <c r="E240" s="32">
        <v>61.5</v>
      </c>
      <c r="F240" s="32">
        <v>4.1522131887985543</v>
      </c>
      <c r="G240" s="32">
        <v>3.5418699186991871</v>
      </c>
      <c r="H240" s="32">
        <v>0.47567479674796748</v>
      </c>
      <c r="I240" s="32">
        <v>5.5078590785907856E-2</v>
      </c>
      <c r="J240" s="32">
        <v>255.36111111111111</v>
      </c>
      <c r="K240" s="32">
        <v>217.82500000000002</v>
      </c>
      <c r="L240" s="32">
        <v>29.254000000000001</v>
      </c>
      <c r="M240" s="32">
        <v>3.3873333333333333</v>
      </c>
      <c r="N240" s="32">
        <v>20.622222222222224</v>
      </c>
      <c r="O240" s="32">
        <v>5.2444444444444445</v>
      </c>
      <c r="P240" s="32">
        <v>75.737555555555559</v>
      </c>
      <c r="Q240" s="32">
        <v>64.068111111111108</v>
      </c>
      <c r="R240" s="32">
        <v>11.669444444444444</v>
      </c>
      <c r="S240" s="32">
        <v>150.36955555555556</v>
      </c>
      <c r="T240" s="32">
        <v>140.71955555555556</v>
      </c>
      <c r="U240" s="32">
        <v>0</v>
      </c>
      <c r="V240" s="32">
        <v>9.65</v>
      </c>
      <c r="W240" s="32">
        <v>0</v>
      </c>
      <c r="X240" s="32">
        <v>0</v>
      </c>
      <c r="Y240" s="32">
        <v>0</v>
      </c>
      <c r="Z240" s="32">
        <v>0</v>
      </c>
      <c r="AA240" s="32">
        <v>0</v>
      </c>
      <c r="AB240" s="32">
        <v>0</v>
      </c>
      <c r="AC240" s="32">
        <v>0</v>
      </c>
      <c r="AD240" s="32">
        <v>0</v>
      </c>
      <c r="AE240" s="32">
        <v>0</v>
      </c>
      <c r="AF240" t="s">
        <v>268</v>
      </c>
      <c r="AG240">
        <v>4</v>
      </c>
      <c r="AH240"/>
    </row>
    <row r="241" spans="1:34" x14ac:dyDescent="0.25">
      <c r="A241" t="s">
        <v>1149</v>
      </c>
      <c r="B241" t="s">
        <v>553</v>
      </c>
      <c r="C241" t="s">
        <v>951</v>
      </c>
      <c r="D241" t="s">
        <v>1095</v>
      </c>
      <c r="E241" s="32">
        <v>76.87777777777778</v>
      </c>
      <c r="F241" s="32">
        <v>2.9008585055643881</v>
      </c>
      <c r="G241" s="32">
        <v>2.5337910102615986</v>
      </c>
      <c r="H241" s="32">
        <v>0.74748518572047973</v>
      </c>
      <c r="I241" s="32">
        <v>0.38041769041769041</v>
      </c>
      <c r="J241" s="32">
        <v>223.01155555555556</v>
      </c>
      <c r="K241" s="32">
        <v>194.79222222222222</v>
      </c>
      <c r="L241" s="32">
        <v>57.464999999999996</v>
      </c>
      <c r="M241" s="32">
        <v>29.245666666666668</v>
      </c>
      <c r="N241" s="32">
        <v>23.374888888888886</v>
      </c>
      <c r="O241" s="32">
        <v>4.8444444444444441</v>
      </c>
      <c r="P241" s="32">
        <v>41.717888888888893</v>
      </c>
      <c r="Q241" s="32">
        <v>41.717888888888893</v>
      </c>
      <c r="R241" s="32">
        <v>0</v>
      </c>
      <c r="S241" s="32">
        <v>123.82866666666666</v>
      </c>
      <c r="T241" s="32">
        <v>123.82866666666666</v>
      </c>
      <c r="U241" s="32">
        <v>0</v>
      </c>
      <c r="V241" s="32">
        <v>0</v>
      </c>
      <c r="W241" s="32">
        <v>0</v>
      </c>
      <c r="X241" s="32">
        <v>0</v>
      </c>
      <c r="Y241" s="32">
        <v>0</v>
      </c>
      <c r="Z241" s="32">
        <v>0</v>
      </c>
      <c r="AA241" s="32">
        <v>0</v>
      </c>
      <c r="AB241" s="32">
        <v>0</v>
      </c>
      <c r="AC241" s="32">
        <v>0</v>
      </c>
      <c r="AD241" s="32">
        <v>0</v>
      </c>
      <c r="AE241" s="32">
        <v>0</v>
      </c>
      <c r="AF241" t="s">
        <v>140</v>
      </c>
      <c r="AG241">
        <v>4</v>
      </c>
      <c r="AH241"/>
    </row>
    <row r="242" spans="1:34" x14ac:dyDescent="0.25">
      <c r="A242" t="s">
        <v>1149</v>
      </c>
      <c r="B242" t="s">
        <v>785</v>
      </c>
      <c r="C242" t="s">
        <v>847</v>
      </c>
      <c r="D242" t="s">
        <v>1053</v>
      </c>
      <c r="E242" s="32">
        <v>84.74444444444444</v>
      </c>
      <c r="F242" s="32">
        <v>3.0542047987413139</v>
      </c>
      <c r="G242" s="32">
        <v>2.7106870329094006</v>
      </c>
      <c r="H242" s="32">
        <v>0.37468860626720862</v>
      </c>
      <c r="I242" s="32">
        <v>0.15756522879244789</v>
      </c>
      <c r="J242" s="32">
        <v>258.8268888888889</v>
      </c>
      <c r="K242" s="32">
        <v>229.71566666666664</v>
      </c>
      <c r="L242" s="32">
        <v>31.752777777777776</v>
      </c>
      <c r="M242" s="32">
        <v>13.352777777777778</v>
      </c>
      <c r="N242" s="32">
        <v>13.6</v>
      </c>
      <c r="O242" s="32">
        <v>4.8</v>
      </c>
      <c r="P242" s="32">
        <v>82.440111111111108</v>
      </c>
      <c r="Q242" s="32">
        <v>71.728888888888889</v>
      </c>
      <c r="R242" s="32">
        <v>10.711222222222222</v>
      </c>
      <c r="S242" s="32">
        <v>144.63399999999999</v>
      </c>
      <c r="T242" s="32">
        <v>122.12544444444444</v>
      </c>
      <c r="U242" s="32">
        <v>0</v>
      </c>
      <c r="V242" s="32">
        <v>22.508555555555557</v>
      </c>
      <c r="W242" s="32">
        <v>0</v>
      </c>
      <c r="X242" s="32">
        <v>0</v>
      </c>
      <c r="Y242" s="32">
        <v>0</v>
      </c>
      <c r="Z242" s="32">
        <v>0</v>
      </c>
      <c r="AA242" s="32">
        <v>0</v>
      </c>
      <c r="AB242" s="32">
        <v>0</v>
      </c>
      <c r="AC242" s="32">
        <v>0</v>
      </c>
      <c r="AD242" s="32">
        <v>0</v>
      </c>
      <c r="AE242" s="32">
        <v>0</v>
      </c>
      <c r="AF242" t="s">
        <v>372</v>
      </c>
      <c r="AG242">
        <v>4</v>
      </c>
      <c r="AH242"/>
    </row>
    <row r="243" spans="1:34" x14ac:dyDescent="0.25">
      <c r="A243" t="s">
        <v>1149</v>
      </c>
      <c r="B243" t="s">
        <v>700</v>
      </c>
      <c r="C243" t="s">
        <v>994</v>
      </c>
      <c r="D243" t="s">
        <v>1058</v>
      </c>
      <c r="E243" s="32">
        <v>89.344444444444449</v>
      </c>
      <c r="F243" s="32">
        <v>2.4755366247979107</v>
      </c>
      <c r="G243" s="32">
        <v>2.2634224598930484</v>
      </c>
      <c r="H243" s="32">
        <v>0.35829996269120756</v>
      </c>
      <c r="I243" s="32">
        <v>0.27596070140529783</v>
      </c>
      <c r="J243" s="32">
        <v>221.17544444444445</v>
      </c>
      <c r="K243" s="32">
        <v>202.22422222222224</v>
      </c>
      <c r="L243" s="32">
        <v>32.012111111111111</v>
      </c>
      <c r="M243" s="32">
        <v>24.655555555555555</v>
      </c>
      <c r="N243" s="32">
        <v>6.3232222222222214</v>
      </c>
      <c r="O243" s="32">
        <v>1.0333333333333334</v>
      </c>
      <c r="P243" s="32">
        <v>45.688333333333318</v>
      </c>
      <c r="Q243" s="32">
        <v>34.093666666666657</v>
      </c>
      <c r="R243" s="32">
        <v>11.594666666666662</v>
      </c>
      <c r="S243" s="32">
        <v>143.47500000000002</v>
      </c>
      <c r="T243" s="32">
        <v>131.08644444444448</v>
      </c>
      <c r="U243" s="32">
        <v>0</v>
      </c>
      <c r="V243" s="32">
        <v>12.388555555555554</v>
      </c>
      <c r="W243" s="32">
        <v>138.5273333333333</v>
      </c>
      <c r="X243" s="32">
        <v>22.513888888888882</v>
      </c>
      <c r="Y243" s="32">
        <v>0</v>
      </c>
      <c r="Z243" s="32">
        <v>0.32222222222222224</v>
      </c>
      <c r="AA243" s="32">
        <v>21.511777777777773</v>
      </c>
      <c r="AB243" s="32">
        <v>0</v>
      </c>
      <c r="AC243" s="32">
        <v>81.790888888888887</v>
      </c>
      <c r="AD243" s="32">
        <v>0</v>
      </c>
      <c r="AE243" s="32">
        <v>12.388555555555554</v>
      </c>
      <c r="AF243" t="s">
        <v>287</v>
      </c>
      <c r="AG243">
        <v>4</v>
      </c>
      <c r="AH243"/>
    </row>
    <row r="244" spans="1:34" x14ac:dyDescent="0.25">
      <c r="A244" t="s">
        <v>1149</v>
      </c>
      <c r="B244" t="s">
        <v>532</v>
      </c>
      <c r="C244" t="s">
        <v>897</v>
      </c>
      <c r="D244" t="s">
        <v>1056</v>
      </c>
      <c r="E244" s="32">
        <v>87.777777777777771</v>
      </c>
      <c r="F244" s="32">
        <v>2.5285886075949366</v>
      </c>
      <c r="G244" s="32">
        <v>2.3920189873417721</v>
      </c>
      <c r="H244" s="32">
        <v>0.26372025316455694</v>
      </c>
      <c r="I244" s="32">
        <v>0.12715063291139242</v>
      </c>
      <c r="J244" s="32">
        <v>221.95388888888886</v>
      </c>
      <c r="K244" s="32">
        <v>209.96611111111108</v>
      </c>
      <c r="L244" s="32">
        <v>23.148777777777774</v>
      </c>
      <c r="M244" s="32">
        <v>11.161</v>
      </c>
      <c r="N244" s="32">
        <v>6.41</v>
      </c>
      <c r="O244" s="32">
        <v>5.5777777777777775</v>
      </c>
      <c r="P244" s="32">
        <v>76.778222222222212</v>
      </c>
      <c r="Q244" s="32">
        <v>76.778222222222212</v>
      </c>
      <c r="R244" s="32">
        <v>0</v>
      </c>
      <c r="S244" s="32">
        <v>122.02688888888886</v>
      </c>
      <c r="T244" s="32">
        <v>122.02688888888886</v>
      </c>
      <c r="U244" s="32">
        <v>0</v>
      </c>
      <c r="V244" s="32">
        <v>0</v>
      </c>
      <c r="W244" s="32">
        <v>120.40633333333335</v>
      </c>
      <c r="X244" s="32">
        <v>7.8116666666666674</v>
      </c>
      <c r="Y244" s="32">
        <v>0</v>
      </c>
      <c r="Z244" s="32">
        <v>4.4444444444444446</v>
      </c>
      <c r="AA244" s="32">
        <v>45.725555555555559</v>
      </c>
      <c r="AB244" s="32">
        <v>0</v>
      </c>
      <c r="AC244" s="32">
        <v>62.424666666666688</v>
      </c>
      <c r="AD244" s="32">
        <v>0</v>
      </c>
      <c r="AE244" s="32">
        <v>0</v>
      </c>
      <c r="AF244" t="s">
        <v>118</v>
      </c>
      <c r="AG244">
        <v>4</v>
      </c>
      <c r="AH244"/>
    </row>
    <row r="245" spans="1:34" x14ac:dyDescent="0.25">
      <c r="A245" t="s">
        <v>1149</v>
      </c>
      <c r="B245" t="s">
        <v>642</v>
      </c>
      <c r="C245" t="s">
        <v>872</v>
      </c>
      <c r="D245" t="s">
        <v>1112</v>
      </c>
      <c r="E245" s="32">
        <v>52.266666666666666</v>
      </c>
      <c r="F245" s="32">
        <v>3.4461415816326522</v>
      </c>
      <c r="G245" s="32">
        <v>3.0209077380952372</v>
      </c>
      <c r="H245" s="32">
        <v>0.32472576530612246</v>
      </c>
      <c r="I245" s="32">
        <v>0.18588010204081634</v>
      </c>
      <c r="J245" s="32">
        <v>180.11833333333328</v>
      </c>
      <c r="K245" s="32">
        <v>157.89277777777772</v>
      </c>
      <c r="L245" s="32">
        <v>16.972333333333335</v>
      </c>
      <c r="M245" s="32">
        <v>9.7153333333333336</v>
      </c>
      <c r="N245" s="32">
        <v>1.4792222222222222</v>
      </c>
      <c r="O245" s="32">
        <v>5.7777777777777777</v>
      </c>
      <c r="P245" s="32">
        <v>61.376666666666672</v>
      </c>
      <c r="Q245" s="32">
        <v>46.408111111111118</v>
      </c>
      <c r="R245" s="32">
        <v>14.968555555555554</v>
      </c>
      <c r="S245" s="32">
        <v>101.76933333333326</v>
      </c>
      <c r="T245" s="32">
        <v>101.76933333333326</v>
      </c>
      <c r="U245" s="32">
        <v>0</v>
      </c>
      <c r="V245" s="32">
        <v>0</v>
      </c>
      <c r="W245" s="32">
        <v>83.407555555555547</v>
      </c>
      <c r="X245" s="32">
        <v>5.198666666666667</v>
      </c>
      <c r="Y245" s="32">
        <v>0</v>
      </c>
      <c r="Z245" s="32">
        <v>0</v>
      </c>
      <c r="AA245" s="32">
        <v>35.590555555555561</v>
      </c>
      <c r="AB245" s="32">
        <v>0</v>
      </c>
      <c r="AC245" s="32">
        <v>42.618333333333325</v>
      </c>
      <c r="AD245" s="32">
        <v>0</v>
      </c>
      <c r="AE245" s="32">
        <v>0</v>
      </c>
      <c r="AF245" t="s">
        <v>229</v>
      </c>
      <c r="AG245">
        <v>4</v>
      </c>
      <c r="AH245"/>
    </row>
    <row r="246" spans="1:34" x14ac:dyDescent="0.25">
      <c r="A246" t="s">
        <v>1149</v>
      </c>
      <c r="B246" t="s">
        <v>479</v>
      </c>
      <c r="C246" t="s">
        <v>897</v>
      </c>
      <c r="D246" t="s">
        <v>1056</v>
      </c>
      <c r="E246" s="32">
        <v>80.13333333333334</v>
      </c>
      <c r="F246" s="32">
        <v>2.492129783693843</v>
      </c>
      <c r="G246" s="32">
        <v>2.1869855795895723</v>
      </c>
      <c r="H246" s="32">
        <v>0.44272046589018299</v>
      </c>
      <c r="I246" s="32">
        <v>0.15431364392678862</v>
      </c>
      <c r="J246" s="32">
        <v>199.70266666666663</v>
      </c>
      <c r="K246" s="32">
        <v>175.25044444444441</v>
      </c>
      <c r="L246" s="32">
        <v>35.476666666666667</v>
      </c>
      <c r="M246" s="32">
        <v>12.365666666666662</v>
      </c>
      <c r="N246" s="32">
        <v>17.422111111111118</v>
      </c>
      <c r="O246" s="32">
        <v>5.6888888888888891</v>
      </c>
      <c r="P246" s="32">
        <v>45.137111111111103</v>
      </c>
      <c r="Q246" s="32">
        <v>43.795888888888882</v>
      </c>
      <c r="R246" s="32">
        <v>1.3412222222222221</v>
      </c>
      <c r="S246" s="32">
        <v>119.08888888888887</v>
      </c>
      <c r="T246" s="32">
        <v>90.363666666666646</v>
      </c>
      <c r="U246" s="32">
        <v>0</v>
      </c>
      <c r="V246" s="32">
        <v>28.725222222222222</v>
      </c>
      <c r="W246" s="32">
        <v>108.755</v>
      </c>
      <c r="X246" s="32">
        <v>11.267555555555553</v>
      </c>
      <c r="Y246" s="32">
        <v>0</v>
      </c>
      <c r="Z246" s="32">
        <v>0</v>
      </c>
      <c r="AA246" s="32">
        <v>35.367222222222225</v>
      </c>
      <c r="AB246" s="32">
        <v>0</v>
      </c>
      <c r="AC246" s="32">
        <v>57.631333333333323</v>
      </c>
      <c r="AD246" s="32">
        <v>0</v>
      </c>
      <c r="AE246" s="32">
        <v>4.4888888888888889</v>
      </c>
      <c r="AF246" t="s">
        <v>65</v>
      </c>
      <c r="AG246">
        <v>4</v>
      </c>
      <c r="AH246"/>
    </row>
    <row r="247" spans="1:34" x14ac:dyDescent="0.25">
      <c r="A247" t="s">
        <v>1149</v>
      </c>
      <c r="B247" t="s">
        <v>554</v>
      </c>
      <c r="C247" t="s">
        <v>856</v>
      </c>
      <c r="D247" t="s">
        <v>1051</v>
      </c>
      <c r="E247" s="32">
        <v>90.355555555555554</v>
      </c>
      <c r="F247" s="32">
        <v>2.9848106246925719</v>
      </c>
      <c r="G247" s="32">
        <v>2.6803197245450057</v>
      </c>
      <c r="H247" s="32">
        <v>0.31812961141170693</v>
      </c>
      <c r="I247" s="32">
        <v>0.14152238071815057</v>
      </c>
      <c r="J247" s="32">
        <v>269.69422222222215</v>
      </c>
      <c r="K247" s="32">
        <v>242.18177777777763</v>
      </c>
      <c r="L247" s="32">
        <v>28.744777777777784</v>
      </c>
      <c r="M247" s="32">
        <v>12.787333333333338</v>
      </c>
      <c r="N247" s="32">
        <v>10.268555555555555</v>
      </c>
      <c r="O247" s="32">
        <v>5.6888888888888891</v>
      </c>
      <c r="P247" s="32">
        <v>75.546555555555528</v>
      </c>
      <c r="Q247" s="32">
        <v>63.991555555555522</v>
      </c>
      <c r="R247" s="32">
        <v>11.555</v>
      </c>
      <c r="S247" s="32">
        <v>165.40288888888878</v>
      </c>
      <c r="T247" s="32">
        <v>154.59344444444434</v>
      </c>
      <c r="U247" s="32">
        <v>0</v>
      </c>
      <c r="V247" s="32">
        <v>10.809444444444443</v>
      </c>
      <c r="W247" s="32">
        <v>83.698444444444434</v>
      </c>
      <c r="X247" s="32">
        <v>7.5379999999999985</v>
      </c>
      <c r="Y247" s="32">
        <v>0</v>
      </c>
      <c r="Z247" s="32">
        <v>0</v>
      </c>
      <c r="AA247" s="32">
        <v>9.6823333333333323</v>
      </c>
      <c r="AB247" s="32">
        <v>0</v>
      </c>
      <c r="AC247" s="32">
        <v>66.039222222222222</v>
      </c>
      <c r="AD247" s="32">
        <v>0</v>
      </c>
      <c r="AE247" s="32">
        <v>0.43888888888888888</v>
      </c>
      <c r="AF247" t="s">
        <v>141</v>
      </c>
      <c r="AG247">
        <v>4</v>
      </c>
      <c r="AH247"/>
    </row>
    <row r="248" spans="1:34" x14ac:dyDescent="0.25">
      <c r="A248" t="s">
        <v>1149</v>
      </c>
      <c r="B248" t="s">
        <v>774</v>
      </c>
      <c r="C248" t="s">
        <v>829</v>
      </c>
      <c r="D248" t="s">
        <v>1059</v>
      </c>
      <c r="E248" s="32">
        <v>82.277777777777771</v>
      </c>
      <c r="F248" s="32">
        <v>3.6419891964888587</v>
      </c>
      <c r="G248" s="32">
        <v>3.5047602970965559</v>
      </c>
      <c r="H248" s="32">
        <v>0.31815395003376101</v>
      </c>
      <c r="I248" s="32">
        <v>0.24643889264010804</v>
      </c>
      <c r="J248" s="32">
        <v>299.65477777777772</v>
      </c>
      <c r="K248" s="32">
        <v>288.36388888888882</v>
      </c>
      <c r="L248" s="32">
        <v>26.177</v>
      </c>
      <c r="M248" s="32">
        <v>20.276444444444444</v>
      </c>
      <c r="N248" s="32">
        <v>0.21166666666666667</v>
      </c>
      <c r="O248" s="32">
        <v>5.6888888888888891</v>
      </c>
      <c r="P248" s="32">
        <v>55.055222222222227</v>
      </c>
      <c r="Q248" s="32">
        <v>49.664888888888889</v>
      </c>
      <c r="R248" s="32">
        <v>5.3903333333333343</v>
      </c>
      <c r="S248" s="32">
        <v>218.4225555555555</v>
      </c>
      <c r="T248" s="32">
        <v>191.03211111111108</v>
      </c>
      <c r="U248" s="32">
        <v>0</v>
      </c>
      <c r="V248" s="32">
        <v>27.390444444444437</v>
      </c>
      <c r="W248" s="32">
        <v>134.83822222222219</v>
      </c>
      <c r="X248" s="32">
        <v>6.7581111111111101</v>
      </c>
      <c r="Y248" s="32">
        <v>0.21166666666666667</v>
      </c>
      <c r="Z248" s="32">
        <v>0</v>
      </c>
      <c r="AA248" s="32">
        <v>40.428333333333327</v>
      </c>
      <c r="AB248" s="32">
        <v>0</v>
      </c>
      <c r="AC248" s="32">
        <v>73.072777777777759</v>
      </c>
      <c r="AD248" s="32">
        <v>0</v>
      </c>
      <c r="AE248" s="32">
        <v>14.367333333333333</v>
      </c>
      <c r="AF248" t="s">
        <v>361</v>
      </c>
      <c r="AG248">
        <v>4</v>
      </c>
      <c r="AH248"/>
    </row>
    <row r="249" spans="1:34" x14ac:dyDescent="0.25">
      <c r="A249" t="s">
        <v>1149</v>
      </c>
      <c r="B249" t="s">
        <v>691</v>
      </c>
      <c r="C249" t="s">
        <v>876</v>
      </c>
      <c r="D249" t="s">
        <v>1064</v>
      </c>
      <c r="E249" s="32">
        <v>75.355555555555554</v>
      </c>
      <c r="F249" s="32">
        <v>2.6856428782070183</v>
      </c>
      <c r="G249" s="32">
        <v>2.4824255381893239</v>
      </c>
      <c r="H249" s="32">
        <v>0.20887643762901797</v>
      </c>
      <c r="I249" s="32">
        <v>7.7533176054261271E-2</v>
      </c>
      <c r="J249" s="32">
        <v>202.37811111111108</v>
      </c>
      <c r="K249" s="32">
        <v>187.0645555555555</v>
      </c>
      <c r="L249" s="32">
        <v>15.739999999999998</v>
      </c>
      <c r="M249" s="32">
        <v>5.8425555555555544</v>
      </c>
      <c r="N249" s="32">
        <v>4.2974444444444444</v>
      </c>
      <c r="O249" s="32">
        <v>5.6</v>
      </c>
      <c r="P249" s="32">
        <v>64.966222222222228</v>
      </c>
      <c r="Q249" s="32">
        <v>59.550111111111121</v>
      </c>
      <c r="R249" s="32">
        <v>5.4161111111111113</v>
      </c>
      <c r="S249" s="32">
        <v>121.67188888888884</v>
      </c>
      <c r="T249" s="32">
        <v>121.67188888888884</v>
      </c>
      <c r="U249" s="32">
        <v>0</v>
      </c>
      <c r="V249" s="32">
        <v>0</v>
      </c>
      <c r="W249" s="32">
        <v>26.503333333333341</v>
      </c>
      <c r="X249" s="32">
        <v>2.7994444444444451</v>
      </c>
      <c r="Y249" s="32">
        <v>1.1779999999999999</v>
      </c>
      <c r="Z249" s="32">
        <v>0</v>
      </c>
      <c r="AA249" s="32">
        <v>22.525888888888897</v>
      </c>
      <c r="AB249" s="32">
        <v>0</v>
      </c>
      <c r="AC249" s="32">
        <v>0</v>
      </c>
      <c r="AD249" s="32">
        <v>0</v>
      </c>
      <c r="AE249" s="32">
        <v>0</v>
      </c>
      <c r="AF249" t="s">
        <v>278</v>
      </c>
      <c r="AG249">
        <v>4</v>
      </c>
      <c r="AH249"/>
    </row>
    <row r="250" spans="1:34" x14ac:dyDescent="0.25">
      <c r="A250" t="s">
        <v>1149</v>
      </c>
      <c r="B250" t="s">
        <v>568</v>
      </c>
      <c r="C250" t="s">
        <v>953</v>
      </c>
      <c r="D250" t="s">
        <v>1096</v>
      </c>
      <c r="E250" s="32">
        <v>27.4</v>
      </c>
      <c r="F250" s="32">
        <v>5.4846066504460662</v>
      </c>
      <c r="G250" s="32">
        <v>5.0708150851581513</v>
      </c>
      <c r="H250" s="32">
        <v>1.3419221411192213</v>
      </c>
      <c r="I250" s="32">
        <v>1.1102757502027572</v>
      </c>
      <c r="J250" s="32">
        <v>150.27822222222221</v>
      </c>
      <c r="K250" s="32">
        <v>138.94033333333334</v>
      </c>
      <c r="L250" s="32">
        <v>36.768666666666661</v>
      </c>
      <c r="M250" s="32">
        <v>30.421555555555546</v>
      </c>
      <c r="N250" s="32">
        <v>6.3471111111111114</v>
      </c>
      <c r="O250" s="32">
        <v>0</v>
      </c>
      <c r="P250" s="32">
        <v>28.597444444444449</v>
      </c>
      <c r="Q250" s="32">
        <v>23.606666666666669</v>
      </c>
      <c r="R250" s="32">
        <v>4.9907777777777786</v>
      </c>
      <c r="S250" s="32">
        <v>84.912111111111116</v>
      </c>
      <c r="T250" s="32">
        <v>84.912111111111116</v>
      </c>
      <c r="U250" s="32">
        <v>0</v>
      </c>
      <c r="V250" s="32">
        <v>0</v>
      </c>
      <c r="W250" s="32">
        <v>0</v>
      </c>
      <c r="X250" s="32">
        <v>0</v>
      </c>
      <c r="Y250" s="32">
        <v>0</v>
      </c>
      <c r="Z250" s="32">
        <v>0</v>
      </c>
      <c r="AA250" s="32">
        <v>0</v>
      </c>
      <c r="AB250" s="32">
        <v>0</v>
      </c>
      <c r="AC250" s="32">
        <v>0</v>
      </c>
      <c r="AD250" s="32">
        <v>0</v>
      </c>
      <c r="AE250" s="32">
        <v>0</v>
      </c>
      <c r="AF250" t="s">
        <v>155</v>
      </c>
      <c r="AG250">
        <v>4</v>
      </c>
      <c r="AH250"/>
    </row>
    <row r="251" spans="1:34" x14ac:dyDescent="0.25">
      <c r="A251" t="s">
        <v>1149</v>
      </c>
      <c r="B251" t="s">
        <v>464</v>
      </c>
      <c r="C251" t="s">
        <v>412</v>
      </c>
      <c r="D251" t="s">
        <v>1061</v>
      </c>
      <c r="E251" s="32">
        <v>33.200000000000003</v>
      </c>
      <c r="F251" s="32">
        <v>3.6465863453815244</v>
      </c>
      <c r="G251" s="32">
        <v>2.9437617135207477</v>
      </c>
      <c r="H251" s="32">
        <v>0.45232597054886209</v>
      </c>
      <c r="I251" s="32">
        <v>5.3483935742971882E-2</v>
      </c>
      <c r="J251" s="32">
        <v>121.06666666666662</v>
      </c>
      <c r="K251" s="32">
        <v>97.732888888888837</v>
      </c>
      <c r="L251" s="32">
        <v>15.017222222222223</v>
      </c>
      <c r="M251" s="32">
        <v>1.7756666666666667</v>
      </c>
      <c r="N251" s="32">
        <v>6.6804444444444444</v>
      </c>
      <c r="O251" s="32">
        <v>6.5611111111111109</v>
      </c>
      <c r="P251" s="32">
        <v>31.024444444444434</v>
      </c>
      <c r="Q251" s="32">
        <v>20.932222222222212</v>
      </c>
      <c r="R251" s="32">
        <v>10.092222222222221</v>
      </c>
      <c r="S251" s="32">
        <v>75.024999999999963</v>
      </c>
      <c r="T251" s="32">
        <v>75.024999999999963</v>
      </c>
      <c r="U251" s="32">
        <v>0</v>
      </c>
      <c r="V251" s="32">
        <v>0</v>
      </c>
      <c r="W251" s="32">
        <v>8.3548888888888904</v>
      </c>
      <c r="X251" s="32">
        <v>1.4196666666666666</v>
      </c>
      <c r="Y251" s="32">
        <v>0</v>
      </c>
      <c r="Z251" s="32">
        <v>0</v>
      </c>
      <c r="AA251" s="32">
        <v>0</v>
      </c>
      <c r="AB251" s="32">
        <v>0</v>
      </c>
      <c r="AC251" s="32">
        <v>6.9352222222222233</v>
      </c>
      <c r="AD251" s="32">
        <v>0</v>
      </c>
      <c r="AE251" s="32">
        <v>0</v>
      </c>
      <c r="AF251" t="s">
        <v>50</v>
      </c>
      <c r="AG251">
        <v>4</v>
      </c>
      <c r="AH251"/>
    </row>
    <row r="252" spans="1:34" x14ac:dyDescent="0.25">
      <c r="A252" t="s">
        <v>1149</v>
      </c>
      <c r="B252" t="s">
        <v>780</v>
      </c>
      <c r="C252" t="s">
        <v>856</v>
      </c>
      <c r="D252" t="s">
        <v>1051</v>
      </c>
      <c r="E252" s="32">
        <v>67.811111111111117</v>
      </c>
      <c r="F252" s="32">
        <v>3.7920596427986228</v>
      </c>
      <c r="G252" s="32">
        <v>3.3984319187284933</v>
      </c>
      <c r="H252" s="32">
        <v>0.52910699655906934</v>
      </c>
      <c r="I252" s="32">
        <v>0.20533180403080448</v>
      </c>
      <c r="J252" s="32">
        <v>257.14377777777776</v>
      </c>
      <c r="K252" s="32">
        <v>230.45144444444441</v>
      </c>
      <c r="L252" s="32">
        <v>35.879333333333335</v>
      </c>
      <c r="M252" s="32">
        <v>13.923777777777776</v>
      </c>
      <c r="N252" s="32">
        <v>10.933333333333334</v>
      </c>
      <c r="O252" s="32">
        <v>11.022222222222222</v>
      </c>
      <c r="P252" s="32">
        <v>75.131222222222206</v>
      </c>
      <c r="Q252" s="32">
        <v>70.394444444444431</v>
      </c>
      <c r="R252" s="32">
        <v>4.7367777777777782</v>
      </c>
      <c r="S252" s="32">
        <v>146.1332222222222</v>
      </c>
      <c r="T252" s="32">
        <v>146.1332222222222</v>
      </c>
      <c r="U252" s="32">
        <v>0</v>
      </c>
      <c r="V252" s="32">
        <v>0</v>
      </c>
      <c r="W252" s="32">
        <v>0</v>
      </c>
      <c r="X252" s="32">
        <v>0</v>
      </c>
      <c r="Y252" s="32">
        <v>0</v>
      </c>
      <c r="Z252" s="32">
        <v>0</v>
      </c>
      <c r="AA252" s="32">
        <v>0</v>
      </c>
      <c r="AB252" s="32">
        <v>0</v>
      </c>
      <c r="AC252" s="32">
        <v>0</v>
      </c>
      <c r="AD252" s="32">
        <v>0</v>
      </c>
      <c r="AE252" s="32">
        <v>0</v>
      </c>
      <c r="AF252" t="s">
        <v>367</v>
      </c>
      <c r="AG252">
        <v>4</v>
      </c>
      <c r="AH252"/>
    </row>
    <row r="253" spans="1:34" x14ac:dyDescent="0.25">
      <c r="A253" t="s">
        <v>1149</v>
      </c>
      <c r="B253" t="s">
        <v>418</v>
      </c>
      <c r="C253" t="s">
        <v>896</v>
      </c>
      <c r="D253" t="s">
        <v>1054</v>
      </c>
      <c r="E253" s="32">
        <v>52.93333333333333</v>
      </c>
      <c r="F253" s="32">
        <v>3.1299853064651555</v>
      </c>
      <c r="G253" s="32">
        <v>3.0500104953820322</v>
      </c>
      <c r="H253" s="32">
        <v>0.51931150293870698</v>
      </c>
      <c r="I253" s="32">
        <v>0.43933669185558361</v>
      </c>
      <c r="J253" s="32">
        <v>165.68055555555554</v>
      </c>
      <c r="K253" s="32">
        <v>161.44722222222222</v>
      </c>
      <c r="L253" s="32">
        <v>27.488888888888891</v>
      </c>
      <c r="M253" s="32">
        <v>23.255555555555556</v>
      </c>
      <c r="N253" s="32">
        <v>0</v>
      </c>
      <c r="O253" s="32">
        <v>4.2333333333333334</v>
      </c>
      <c r="P253" s="32">
        <v>52.791666666666664</v>
      </c>
      <c r="Q253" s="32">
        <v>52.791666666666664</v>
      </c>
      <c r="R253" s="32">
        <v>0</v>
      </c>
      <c r="S253" s="32">
        <v>85.4</v>
      </c>
      <c r="T253" s="32">
        <v>85.4</v>
      </c>
      <c r="U253" s="32">
        <v>0</v>
      </c>
      <c r="V253" s="32">
        <v>0</v>
      </c>
      <c r="W253" s="32">
        <v>41.136111111111106</v>
      </c>
      <c r="X253" s="32">
        <v>5.7444444444444445</v>
      </c>
      <c r="Y253" s="32">
        <v>0</v>
      </c>
      <c r="Z253" s="32">
        <v>4.2333333333333334</v>
      </c>
      <c r="AA253" s="32">
        <v>30.355555555555554</v>
      </c>
      <c r="AB253" s="32">
        <v>0</v>
      </c>
      <c r="AC253" s="32">
        <v>0.80277777777777781</v>
      </c>
      <c r="AD253" s="32">
        <v>0</v>
      </c>
      <c r="AE253" s="32">
        <v>0</v>
      </c>
      <c r="AF253" t="s">
        <v>4</v>
      </c>
      <c r="AG253">
        <v>4</v>
      </c>
      <c r="AH253"/>
    </row>
    <row r="254" spans="1:34" x14ac:dyDescent="0.25">
      <c r="A254" t="s">
        <v>1149</v>
      </c>
      <c r="B254" t="s">
        <v>437</v>
      </c>
      <c r="C254" t="s">
        <v>846</v>
      </c>
      <c r="D254" t="s">
        <v>1052</v>
      </c>
      <c r="E254" s="32">
        <v>85.155555555555551</v>
      </c>
      <c r="F254" s="32">
        <v>3.1558911795407099</v>
      </c>
      <c r="G254" s="32">
        <v>2.9690762004175366</v>
      </c>
      <c r="H254" s="32">
        <v>0.4882241649269311</v>
      </c>
      <c r="I254" s="32">
        <v>0.34365213987473908</v>
      </c>
      <c r="J254" s="32">
        <v>268.74166666666667</v>
      </c>
      <c r="K254" s="32">
        <v>252.83333333333331</v>
      </c>
      <c r="L254" s="32">
        <v>41.574999999999996</v>
      </c>
      <c r="M254" s="32">
        <v>29.263888888888889</v>
      </c>
      <c r="N254" s="32">
        <v>5.6527777777777777</v>
      </c>
      <c r="O254" s="32">
        <v>6.6583333333333332</v>
      </c>
      <c r="P254" s="32">
        <v>71.913888888888891</v>
      </c>
      <c r="Q254" s="32">
        <v>68.316666666666663</v>
      </c>
      <c r="R254" s="32">
        <v>3.5972222222222223</v>
      </c>
      <c r="S254" s="32">
        <v>155.25277777777777</v>
      </c>
      <c r="T254" s="32">
        <v>155.25277777777777</v>
      </c>
      <c r="U254" s="32">
        <v>0</v>
      </c>
      <c r="V254" s="32">
        <v>0</v>
      </c>
      <c r="W254" s="32">
        <v>6.7611111111111111</v>
      </c>
      <c r="X254" s="32">
        <v>2.2333333333333334</v>
      </c>
      <c r="Y254" s="32">
        <v>2.2694444444444444</v>
      </c>
      <c r="Z254" s="32">
        <v>2.2583333333333333</v>
      </c>
      <c r="AA254" s="32">
        <v>0</v>
      </c>
      <c r="AB254" s="32">
        <v>0</v>
      </c>
      <c r="AC254" s="32">
        <v>0</v>
      </c>
      <c r="AD254" s="32">
        <v>0</v>
      </c>
      <c r="AE254" s="32">
        <v>0</v>
      </c>
      <c r="AF254" t="s">
        <v>23</v>
      </c>
      <c r="AG254">
        <v>4</v>
      </c>
      <c r="AH254"/>
    </row>
    <row r="255" spans="1:34" x14ac:dyDescent="0.25">
      <c r="A255" t="s">
        <v>1149</v>
      </c>
      <c r="B255" t="s">
        <v>615</v>
      </c>
      <c r="C255" t="s">
        <v>829</v>
      </c>
      <c r="D255" t="s">
        <v>1059</v>
      </c>
      <c r="E255" s="32">
        <v>65.511111111111106</v>
      </c>
      <c r="F255" s="32">
        <v>5.3481428086838543</v>
      </c>
      <c r="G255" s="32">
        <v>4.9687533921302585</v>
      </c>
      <c r="H255" s="32">
        <v>0.9315315468113976</v>
      </c>
      <c r="I255" s="32">
        <v>0.55214213025780201</v>
      </c>
      <c r="J255" s="32">
        <v>350.36277777777781</v>
      </c>
      <c r="K255" s="32">
        <v>325.50855555555557</v>
      </c>
      <c r="L255" s="32">
        <v>61.025666666666666</v>
      </c>
      <c r="M255" s="32">
        <v>36.171444444444447</v>
      </c>
      <c r="N255" s="32">
        <v>20.676444444444446</v>
      </c>
      <c r="O255" s="32">
        <v>4.177777777777778</v>
      </c>
      <c r="P255" s="32">
        <v>101.62777777777778</v>
      </c>
      <c r="Q255" s="32">
        <v>101.62777777777778</v>
      </c>
      <c r="R255" s="32">
        <v>0</v>
      </c>
      <c r="S255" s="32">
        <v>187.70933333333332</v>
      </c>
      <c r="T255" s="32">
        <v>163.50955555555555</v>
      </c>
      <c r="U255" s="32">
        <v>0</v>
      </c>
      <c r="V255" s="32">
        <v>24.199777777777779</v>
      </c>
      <c r="W255" s="32">
        <v>0</v>
      </c>
      <c r="X255" s="32">
        <v>0</v>
      </c>
      <c r="Y255" s="32">
        <v>0</v>
      </c>
      <c r="Z255" s="32">
        <v>0</v>
      </c>
      <c r="AA255" s="32">
        <v>0</v>
      </c>
      <c r="AB255" s="32">
        <v>0</v>
      </c>
      <c r="AC255" s="32">
        <v>0</v>
      </c>
      <c r="AD255" s="32">
        <v>0</v>
      </c>
      <c r="AE255" s="32">
        <v>0</v>
      </c>
      <c r="AF255" t="s">
        <v>202</v>
      </c>
      <c r="AG255">
        <v>4</v>
      </c>
      <c r="AH255"/>
    </row>
    <row r="256" spans="1:34" x14ac:dyDescent="0.25">
      <c r="A256" t="s">
        <v>1149</v>
      </c>
      <c r="B256" t="s">
        <v>485</v>
      </c>
      <c r="C256" t="s">
        <v>829</v>
      </c>
      <c r="D256" t="s">
        <v>1059</v>
      </c>
      <c r="E256" s="32">
        <v>80.511111111111106</v>
      </c>
      <c r="F256" s="32">
        <v>5.4586558101021252</v>
      </c>
      <c r="G256" s="32">
        <v>5.2704485233232132</v>
      </c>
      <c r="H256" s="32">
        <v>0.48408777256417335</v>
      </c>
      <c r="I256" s="32">
        <v>0.29588048578526083</v>
      </c>
      <c r="J256" s="32">
        <v>439.48244444444441</v>
      </c>
      <c r="K256" s="32">
        <v>424.32966666666664</v>
      </c>
      <c r="L256" s="32">
        <v>38.974444444444444</v>
      </c>
      <c r="M256" s="32">
        <v>23.821666666666665</v>
      </c>
      <c r="N256" s="32">
        <v>9.4638888888888886</v>
      </c>
      <c r="O256" s="32">
        <v>5.6888888888888891</v>
      </c>
      <c r="P256" s="32">
        <v>83.589666666666673</v>
      </c>
      <c r="Q256" s="32">
        <v>83.589666666666673</v>
      </c>
      <c r="R256" s="32">
        <v>0</v>
      </c>
      <c r="S256" s="32">
        <v>316.91833333333329</v>
      </c>
      <c r="T256" s="32">
        <v>307.87588888888888</v>
      </c>
      <c r="U256" s="32">
        <v>0.38055555555555554</v>
      </c>
      <c r="V256" s="32">
        <v>8.661888888888889</v>
      </c>
      <c r="W256" s="32">
        <v>309.46666666666664</v>
      </c>
      <c r="X256" s="32">
        <v>19.658333333333335</v>
      </c>
      <c r="Y256" s="32">
        <v>8.5722222222222229</v>
      </c>
      <c r="Z256" s="32">
        <v>0</v>
      </c>
      <c r="AA256" s="32">
        <v>51.95</v>
      </c>
      <c r="AB256" s="32">
        <v>0</v>
      </c>
      <c r="AC256" s="32">
        <v>225.99166666666667</v>
      </c>
      <c r="AD256" s="32">
        <v>0</v>
      </c>
      <c r="AE256" s="32">
        <v>3.2944444444444443</v>
      </c>
      <c r="AF256" t="s">
        <v>71</v>
      </c>
      <c r="AG256">
        <v>4</v>
      </c>
      <c r="AH256"/>
    </row>
    <row r="257" spans="1:34" x14ac:dyDescent="0.25">
      <c r="A257" t="s">
        <v>1149</v>
      </c>
      <c r="B257" t="s">
        <v>661</v>
      </c>
      <c r="C257" t="s">
        <v>903</v>
      </c>
      <c r="D257" t="s">
        <v>1061</v>
      </c>
      <c r="E257" s="32">
        <v>98.988888888888894</v>
      </c>
      <c r="F257" s="32">
        <v>2.8149174991581543</v>
      </c>
      <c r="G257" s="32">
        <v>2.66799865304748</v>
      </c>
      <c r="H257" s="32">
        <v>0.41798181614098101</v>
      </c>
      <c r="I257" s="32">
        <v>0.27106297003030644</v>
      </c>
      <c r="J257" s="32">
        <v>278.64555555555552</v>
      </c>
      <c r="K257" s="32">
        <v>264.10222222222222</v>
      </c>
      <c r="L257" s="32">
        <v>41.375555555555557</v>
      </c>
      <c r="M257" s="32">
        <v>26.832222222222224</v>
      </c>
      <c r="N257" s="32">
        <v>8.5722222222222193</v>
      </c>
      <c r="O257" s="32">
        <v>5.971111111111111</v>
      </c>
      <c r="P257" s="32">
        <v>58.505555555555553</v>
      </c>
      <c r="Q257" s="32">
        <v>58.505555555555553</v>
      </c>
      <c r="R257" s="32">
        <v>0</v>
      </c>
      <c r="S257" s="32">
        <v>178.76444444444442</v>
      </c>
      <c r="T257" s="32">
        <v>168.90222222222221</v>
      </c>
      <c r="U257" s="32">
        <v>0</v>
      </c>
      <c r="V257" s="32">
        <v>9.862222222222222</v>
      </c>
      <c r="W257" s="32">
        <v>68.465555555555554</v>
      </c>
      <c r="X257" s="32">
        <v>0</v>
      </c>
      <c r="Y257" s="32">
        <v>0</v>
      </c>
      <c r="Z257" s="32">
        <v>0</v>
      </c>
      <c r="AA257" s="32">
        <v>7.4777777777777787</v>
      </c>
      <c r="AB257" s="32">
        <v>0</v>
      </c>
      <c r="AC257" s="32">
        <v>60.987777777777772</v>
      </c>
      <c r="AD257" s="32">
        <v>0</v>
      </c>
      <c r="AE257" s="32">
        <v>0</v>
      </c>
      <c r="AF257" t="s">
        <v>248</v>
      </c>
      <c r="AG257">
        <v>4</v>
      </c>
      <c r="AH257"/>
    </row>
    <row r="258" spans="1:34" x14ac:dyDescent="0.25">
      <c r="A258" t="s">
        <v>1149</v>
      </c>
      <c r="B258" t="s">
        <v>697</v>
      </c>
      <c r="C258" t="s">
        <v>873</v>
      </c>
      <c r="D258" t="s">
        <v>1056</v>
      </c>
      <c r="E258" s="32">
        <v>71.588888888888889</v>
      </c>
      <c r="F258" s="32">
        <v>3.3152941176470594</v>
      </c>
      <c r="G258" s="32">
        <v>2.6314511873350925</v>
      </c>
      <c r="H258" s="32">
        <v>0.60785193232966006</v>
      </c>
      <c r="I258" s="32">
        <v>0.2193683066894303</v>
      </c>
      <c r="J258" s="32">
        <v>237.33822222222227</v>
      </c>
      <c r="K258" s="32">
        <v>188.38266666666669</v>
      </c>
      <c r="L258" s="32">
        <v>43.515444444444441</v>
      </c>
      <c r="M258" s="32">
        <v>15.704333333333327</v>
      </c>
      <c r="N258" s="32">
        <v>24.344444444444445</v>
      </c>
      <c r="O258" s="32">
        <v>3.4666666666666668</v>
      </c>
      <c r="P258" s="32">
        <v>82.867666666666693</v>
      </c>
      <c r="Q258" s="32">
        <v>61.723222222222248</v>
      </c>
      <c r="R258" s="32">
        <v>21.144444444444442</v>
      </c>
      <c r="S258" s="32">
        <v>110.95511111111114</v>
      </c>
      <c r="T258" s="32">
        <v>110.95511111111114</v>
      </c>
      <c r="U258" s="32">
        <v>0</v>
      </c>
      <c r="V258" s="32">
        <v>0</v>
      </c>
      <c r="W258" s="32">
        <v>50.897222222222226</v>
      </c>
      <c r="X258" s="32">
        <v>1.3821111111111111</v>
      </c>
      <c r="Y258" s="32">
        <v>8.0722222222222229</v>
      </c>
      <c r="Z258" s="32">
        <v>0</v>
      </c>
      <c r="AA258" s="32">
        <v>5.9018888888888883</v>
      </c>
      <c r="AB258" s="32">
        <v>11.377777777777778</v>
      </c>
      <c r="AC258" s="32">
        <v>24.163222222222227</v>
      </c>
      <c r="AD258" s="32">
        <v>0</v>
      </c>
      <c r="AE258" s="32">
        <v>0</v>
      </c>
      <c r="AF258" t="s">
        <v>284</v>
      </c>
      <c r="AG258">
        <v>4</v>
      </c>
      <c r="AH258"/>
    </row>
    <row r="259" spans="1:34" x14ac:dyDescent="0.25">
      <c r="A259" t="s">
        <v>1149</v>
      </c>
      <c r="B259" t="s">
        <v>649</v>
      </c>
      <c r="C259" t="s">
        <v>902</v>
      </c>
      <c r="D259" t="s">
        <v>1044</v>
      </c>
      <c r="E259" s="32">
        <v>73.7</v>
      </c>
      <c r="F259" s="32">
        <v>3.5422538821046281</v>
      </c>
      <c r="G259" s="32">
        <v>3.3331855872154379</v>
      </c>
      <c r="H259" s="32">
        <v>0.7150610583446404</v>
      </c>
      <c r="I259" s="32">
        <v>0.50599276345544997</v>
      </c>
      <c r="J259" s="32">
        <v>261.06411111111112</v>
      </c>
      <c r="K259" s="32">
        <v>245.65577777777779</v>
      </c>
      <c r="L259" s="32">
        <v>52.699999999999996</v>
      </c>
      <c r="M259" s="32">
        <v>37.291666666666664</v>
      </c>
      <c r="N259" s="32">
        <v>11.975</v>
      </c>
      <c r="O259" s="32">
        <v>3.4333333333333331</v>
      </c>
      <c r="P259" s="32">
        <v>56.166888888888892</v>
      </c>
      <c r="Q259" s="32">
        <v>56.166888888888892</v>
      </c>
      <c r="R259" s="32">
        <v>0</v>
      </c>
      <c r="S259" s="32">
        <v>152.19722222222222</v>
      </c>
      <c r="T259" s="32">
        <v>122.14444444444445</v>
      </c>
      <c r="U259" s="32">
        <v>22.06111111111111</v>
      </c>
      <c r="V259" s="32">
        <v>7.9916666666666663</v>
      </c>
      <c r="W259" s="32">
        <v>99.030555555555566</v>
      </c>
      <c r="X259" s="32">
        <v>11.375</v>
      </c>
      <c r="Y259" s="32">
        <v>1.9638888888888888</v>
      </c>
      <c r="Z259" s="32">
        <v>3.4333333333333331</v>
      </c>
      <c r="AA259" s="32">
        <v>19.455555555555556</v>
      </c>
      <c r="AB259" s="32">
        <v>0</v>
      </c>
      <c r="AC259" s="32">
        <v>58.119444444444447</v>
      </c>
      <c r="AD259" s="32">
        <v>0</v>
      </c>
      <c r="AE259" s="32">
        <v>4.6833333333333336</v>
      </c>
      <c r="AF259" t="s">
        <v>236</v>
      </c>
      <c r="AG259">
        <v>4</v>
      </c>
      <c r="AH259"/>
    </row>
    <row r="260" spans="1:34" x14ac:dyDescent="0.25">
      <c r="A260" t="s">
        <v>1149</v>
      </c>
      <c r="B260" t="s">
        <v>679</v>
      </c>
      <c r="C260" t="s">
        <v>988</v>
      </c>
      <c r="D260" t="s">
        <v>1058</v>
      </c>
      <c r="E260" s="32">
        <v>104.9</v>
      </c>
      <c r="F260" s="32">
        <v>2.5411661900222438</v>
      </c>
      <c r="G260" s="32">
        <v>2.2749073191399223</v>
      </c>
      <c r="H260" s="32">
        <v>0.81524732549518075</v>
      </c>
      <c r="I260" s="32">
        <v>0.54898845461285894</v>
      </c>
      <c r="J260" s="32">
        <v>266.56833333333338</v>
      </c>
      <c r="K260" s="32">
        <v>238.63777777777784</v>
      </c>
      <c r="L260" s="32">
        <v>85.51944444444446</v>
      </c>
      <c r="M260" s="32">
        <v>57.58888888888891</v>
      </c>
      <c r="N260" s="32">
        <v>16.758333333333333</v>
      </c>
      <c r="O260" s="32">
        <v>11.172222222222222</v>
      </c>
      <c r="P260" s="32">
        <v>35.72999999999999</v>
      </c>
      <c r="Q260" s="32">
        <v>35.72999999999999</v>
      </c>
      <c r="R260" s="32">
        <v>0</v>
      </c>
      <c r="S260" s="32">
        <v>145.31888888888895</v>
      </c>
      <c r="T260" s="32">
        <v>132.49111111111117</v>
      </c>
      <c r="U260" s="32">
        <v>0</v>
      </c>
      <c r="V260" s="32">
        <v>12.827777777777778</v>
      </c>
      <c r="W260" s="32">
        <v>9.5033333333333356</v>
      </c>
      <c r="X260" s="32">
        <v>0</v>
      </c>
      <c r="Y260" s="32">
        <v>0</v>
      </c>
      <c r="Z260" s="32">
        <v>0</v>
      </c>
      <c r="AA260" s="32">
        <v>0</v>
      </c>
      <c r="AB260" s="32">
        <v>0</v>
      </c>
      <c r="AC260" s="32">
        <v>9.5033333333333356</v>
      </c>
      <c r="AD260" s="32">
        <v>0</v>
      </c>
      <c r="AE260" s="32">
        <v>0</v>
      </c>
      <c r="AF260" t="s">
        <v>266</v>
      </c>
      <c r="AG260">
        <v>4</v>
      </c>
      <c r="AH260"/>
    </row>
    <row r="261" spans="1:34" x14ac:dyDescent="0.25">
      <c r="A261" t="s">
        <v>1149</v>
      </c>
      <c r="B261" t="s">
        <v>520</v>
      </c>
      <c r="C261" t="s">
        <v>939</v>
      </c>
      <c r="D261" t="s">
        <v>1087</v>
      </c>
      <c r="E261" s="32">
        <v>60.522222222222226</v>
      </c>
      <c r="F261" s="32">
        <v>3.4776684413438592</v>
      </c>
      <c r="G261" s="32">
        <v>3.1505048650633372</v>
      </c>
      <c r="H261" s="32">
        <v>0.4169818248577199</v>
      </c>
      <c r="I261" s="32">
        <v>8.9818248577198473E-2</v>
      </c>
      <c r="J261" s="32">
        <v>210.47622222222225</v>
      </c>
      <c r="K261" s="32">
        <v>190.67555555555555</v>
      </c>
      <c r="L261" s="32">
        <v>25.236666666666672</v>
      </c>
      <c r="M261" s="32">
        <v>5.4360000000000008</v>
      </c>
      <c r="N261" s="32">
        <v>13.995111111111116</v>
      </c>
      <c r="O261" s="32">
        <v>5.8055555555555554</v>
      </c>
      <c r="P261" s="32">
        <v>63.367666666666658</v>
      </c>
      <c r="Q261" s="32">
        <v>63.367666666666658</v>
      </c>
      <c r="R261" s="32">
        <v>0</v>
      </c>
      <c r="S261" s="32">
        <v>121.8718888888889</v>
      </c>
      <c r="T261" s="32">
        <v>121.8718888888889</v>
      </c>
      <c r="U261" s="32">
        <v>0</v>
      </c>
      <c r="V261" s="32">
        <v>0</v>
      </c>
      <c r="W261" s="32">
        <v>0</v>
      </c>
      <c r="X261" s="32">
        <v>0</v>
      </c>
      <c r="Y261" s="32">
        <v>0</v>
      </c>
      <c r="Z261" s="32">
        <v>0</v>
      </c>
      <c r="AA261" s="32">
        <v>0</v>
      </c>
      <c r="AB261" s="32">
        <v>0</v>
      </c>
      <c r="AC261" s="32">
        <v>0</v>
      </c>
      <c r="AD261" s="32">
        <v>0</v>
      </c>
      <c r="AE261" s="32">
        <v>0</v>
      </c>
      <c r="AF261" t="s">
        <v>106</v>
      </c>
      <c r="AG261">
        <v>4</v>
      </c>
      <c r="AH261"/>
    </row>
    <row r="262" spans="1:34" x14ac:dyDescent="0.25">
      <c r="A262" t="s">
        <v>1149</v>
      </c>
      <c r="B262" t="s">
        <v>546</v>
      </c>
      <c r="C262" t="s">
        <v>836</v>
      </c>
      <c r="D262" t="s">
        <v>1065</v>
      </c>
      <c r="E262" s="32">
        <v>133.42222222222222</v>
      </c>
      <c r="F262" s="32">
        <v>2.8259551965356429</v>
      </c>
      <c r="G262" s="32">
        <v>2.5742821452365092</v>
      </c>
      <c r="H262" s="32">
        <v>0.24000666222518324</v>
      </c>
      <c r="I262" s="32">
        <v>0.13347351765489673</v>
      </c>
      <c r="J262" s="32">
        <v>377.04522222222221</v>
      </c>
      <c r="K262" s="32">
        <v>343.46644444444445</v>
      </c>
      <c r="L262" s="32">
        <v>32.022222222222226</v>
      </c>
      <c r="M262" s="32">
        <v>17.808333333333334</v>
      </c>
      <c r="N262" s="32">
        <v>9.405555555555555</v>
      </c>
      <c r="O262" s="32">
        <v>4.8083333333333336</v>
      </c>
      <c r="P262" s="32">
        <v>92.564888888888888</v>
      </c>
      <c r="Q262" s="32">
        <v>73.2</v>
      </c>
      <c r="R262" s="32">
        <v>19.364888888888888</v>
      </c>
      <c r="S262" s="32">
        <v>252.45811111111112</v>
      </c>
      <c r="T262" s="32">
        <v>168.87911111111111</v>
      </c>
      <c r="U262" s="32">
        <v>41.844444444444441</v>
      </c>
      <c r="V262" s="32">
        <v>41.734555555555559</v>
      </c>
      <c r="W262" s="32">
        <v>0</v>
      </c>
      <c r="X262" s="32">
        <v>0</v>
      </c>
      <c r="Y262" s="32">
        <v>0</v>
      </c>
      <c r="Z262" s="32">
        <v>0</v>
      </c>
      <c r="AA262" s="32">
        <v>0</v>
      </c>
      <c r="AB262" s="32">
        <v>0</v>
      </c>
      <c r="AC262" s="32">
        <v>0</v>
      </c>
      <c r="AD262" s="32">
        <v>0</v>
      </c>
      <c r="AE262" s="32">
        <v>0</v>
      </c>
      <c r="AF262" t="s">
        <v>133</v>
      </c>
      <c r="AG262">
        <v>4</v>
      </c>
      <c r="AH262"/>
    </row>
    <row r="263" spans="1:34" x14ac:dyDescent="0.25">
      <c r="A263" t="s">
        <v>1149</v>
      </c>
      <c r="B263" t="s">
        <v>765</v>
      </c>
      <c r="C263" t="s">
        <v>943</v>
      </c>
      <c r="D263" t="s">
        <v>1076</v>
      </c>
      <c r="E263" s="32">
        <v>94.75555555555556</v>
      </c>
      <c r="F263" s="32">
        <v>4.3376348499061894</v>
      </c>
      <c r="G263" s="32">
        <v>4.133718339587241</v>
      </c>
      <c r="H263" s="32">
        <v>0.6038707786116323</v>
      </c>
      <c r="I263" s="32">
        <v>0.39995426829268294</v>
      </c>
      <c r="J263" s="32">
        <v>411.01499999999987</v>
      </c>
      <c r="K263" s="32">
        <v>391.69277777777768</v>
      </c>
      <c r="L263" s="32">
        <v>57.220111111111116</v>
      </c>
      <c r="M263" s="32">
        <v>37.897888888888893</v>
      </c>
      <c r="N263" s="32">
        <v>14.361111111111114</v>
      </c>
      <c r="O263" s="32">
        <v>4.9611111111111112</v>
      </c>
      <c r="P263" s="32">
        <v>77.044111111111107</v>
      </c>
      <c r="Q263" s="32">
        <v>77.044111111111107</v>
      </c>
      <c r="R263" s="32">
        <v>0</v>
      </c>
      <c r="S263" s="32">
        <v>276.75077777777767</v>
      </c>
      <c r="T263" s="32">
        <v>272.13966666666659</v>
      </c>
      <c r="U263" s="32">
        <v>0</v>
      </c>
      <c r="V263" s="32">
        <v>4.6111111111111107</v>
      </c>
      <c r="W263" s="32">
        <v>92.867555555555555</v>
      </c>
      <c r="X263" s="32">
        <v>11.777666666666667</v>
      </c>
      <c r="Y263" s="32">
        <v>0</v>
      </c>
      <c r="Z263" s="32">
        <v>0</v>
      </c>
      <c r="AA263" s="32">
        <v>16.395222222222223</v>
      </c>
      <c r="AB263" s="32">
        <v>0</v>
      </c>
      <c r="AC263" s="32">
        <v>64.694666666666663</v>
      </c>
      <c r="AD263" s="32">
        <v>0</v>
      </c>
      <c r="AE263" s="32">
        <v>0</v>
      </c>
      <c r="AF263" t="s">
        <v>352</v>
      </c>
      <c r="AG263">
        <v>4</v>
      </c>
      <c r="AH263"/>
    </row>
    <row r="264" spans="1:34" x14ac:dyDescent="0.25">
      <c r="A264" t="s">
        <v>1149</v>
      </c>
      <c r="B264" t="s">
        <v>796</v>
      </c>
      <c r="C264" t="s">
        <v>846</v>
      </c>
      <c r="D264" t="s">
        <v>1052</v>
      </c>
      <c r="E264" s="32">
        <v>78.611111111111114</v>
      </c>
      <c r="F264" s="32">
        <v>3.2444452296819781</v>
      </c>
      <c r="G264" s="32">
        <v>3.024914487632508</v>
      </c>
      <c r="H264" s="32">
        <v>0.36469681978798585</v>
      </c>
      <c r="I264" s="32">
        <v>0.19880565371024733</v>
      </c>
      <c r="J264" s="32">
        <v>255.04944444444439</v>
      </c>
      <c r="K264" s="32">
        <v>237.79188888888882</v>
      </c>
      <c r="L264" s="32">
        <v>28.669222222222224</v>
      </c>
      <c r="M264" s="32">
        <v>15.628333333333332</v>
      </c>
      <c r="N264" s="32">
        <v>7.807555555555556</v>
      </c>
      <c r="O264" s="32">
        <v>5.2333333333333334</v>
      </c>
      <c r="P264" s="32">
        <v>88.339111111111094</v>
      </c>
      <c r="Q264" s="32">
        <v>84.122444444444426</v>
      </c>
      <c r="R264" s="32">
        <v>4.2166666666666668</v>
      </c>
      <c r="S264" s="32">
        <v>138.04111111111106</v>
      </c>
      <c r="T264" s="32">
        <v>125.88477777777774</v>
      </c>
      <c r="U264" s="32">
        <v>12.156333333333333</v>
      </c>
      <c r="V264" s="32">
        <v>0</v>
      </c>
      <c r="W264" s="32">
        <v>0</v>
      </c>
      <c r="X264" s="32">
        <v>0</v>
      </c>
      <c r="Y264" s="32">
        <v>0</v>
      </c>
      <c r="Z264" s="32">
        <v>0</v>
      </c>
      <c r="AA264" s="32">
        <v>0</v>
      </c>
      <c r="AB264" s="32">
        <v>0</v>
      </c>
      <c r="AC264" s="32">
        <v>0</v>
      </c>
      <c r="AD264" s="32">
        <v>0</v>
      </c>
      <c r="AE264" s="32">
        <v>0</v>
      </c>
      <c r="AF264" t="s">
        <v>383</v>
      </c>
      <c r="AG264">
        <v>4</v>
      </c>
      <c r="AH264"/>
    </row>
    <row r="265" spans="1:34" x14ac:dyDescent="0.25">
      <c r="A265" t="s">
        <v>1149</v>
      </c>
      <c r="B265" t="s">
        <v>439</v>
      </c>
      <c r="C265" t="s">
        <v>846</v>
      </c>
      <c r="D265" t="s">
        <v>1052</v>
      </c>
      <c r="E265" s="32">
        <v>76.922222222222217</v>
      </c>
      <c r="F265" s="32">
        <v>3.2631893687707643</v>
      </c>
      <c r="G265" s="32">
        <v>3.0822172468582987</v>
      </c>
      <c r="H265" s="32">
        <v>0.25267802975588616</v>
      </c>
      <c r="I265" s="32">
        <v>0.14693774375270838</v>
      </c>
      <c r="J265" s="32">
        <v>251.01177777777778</v>
      </c>
      <c r="K265" s="32">
        <v>237.09100000000001</v>
      </c>
      <c r="L265" s="32">
        <v>19.436555555555554</v>
      </c>
      <c r="M265" s="32">
        <v>11.302777777777777</v>
      </c>
      <c r="N265" s="32">
        <v>5.0226666666666659</v>
      </c>
      <c r="O265" s="32">
        <v>3.1111111111111112</v>
      </c>
      <c r="P265" s="32">
        <v>89.338111111111118</v>
      </c>
      <c r="Q265" s="32">
        <v>83.551111111111112</v>
      </c>
      <c r="R265" s="32">
        <v>5.786999999999999</v>
      </c>
      <c r="S265" s="32">
        <v>142.23711111111112</v>
      </c>
      <c r="T265" s="32">
        <v>131.20855555555556</v>
      </c>
      <c r="U265" s="32">
        <v>11.028555555555556</v>
      </c>
      <c r="V265" s="32">
        <v>0</v>
      </c>
      <c r="W265" s="32">
        <v>0</v>
      </c>
      <c r="X265" s="32">
        <v>0</v>
      </c>
      <c r="Y265" s="32">
        <v>0</v>
      </c>
      <c r="Z265" s="32">
        <v>0</v>
      </c>
      <c r="AA265" s="32">
        <v>0</v>
      </c>
      <c r="AB265" s="32">
        <v>0</v>
      </c>
      <c r="AC265" s="32">
        <v>0</v>
      </c>
      <c r="AD265" s="32">
        <v>0</v>
      </c>
      <c r="AE265" s="32">
        <v>0</v>
      </c>
      <c r="AF265" t="s">
        <v>25</v>
      </c>
      <c r="AG265">
        <v>4</v>
      </c>
      <c r="AH265"/>
    </row>
    <row r="266" spans="1:34" x14ac:dyDescent="0.25">
      <c r="A266" t="s">
        <v>1149</v>
      </c>
      <c r="B266" t="s">
        <v>470</v>
      </c>
      <c r="C266" t="s">
        <v>911</v>
      </c>
      <c r="D266" t="s">
        <v>1070</v>
      </c>
      <c r="E266" s="32">
        <v>92.63333333333334</v>
      </c>
      <c r="F266" s="32">
        <v>3.1045795849826066</v>
      </c>
      <c r="G266" s="32">
        <v>2.8916036943744743</v>
      </c>
      <c r="H266" s="32">
        <v>0.5305265683099436</v>
      </c>
      <c r="I266" s="32">
        <v>0.31755067770181122</v>
      </c>
      <c r="J266" s="32">
        <v>287.58755555555547</v>
      </c>
      <c r="K266" s="32">
        <v>267.85888888888883</v>
      </c>
      <c r="L266" s="32">
        <v>49.144444444444446</v>
      </c>
      <c r="M266" s="32">
        <v>29.415777777777784</v>
      </c>
      <c r="N266" s="32">
        <v>15.461999999999996</v>
      </c>
      <c r="O266" s="32">
        <v>4.2666666666666666</v>
      </c>
      <c r="P266" s="32">
        <v>80.325222222222223</v>
      </c>
      <c r="Q266" s="32">
        <v>80.325222222222223</v>
      </c>
      <c r="R266" s="32">
        <v>0</v>
      </c>
      <c r="S266" s="32">
        <v>158.11788888888881</v>
      </c>
      <c r="T266" s="32">
        <v>137.15677777777771</v>
      </c>
      <c r="U266" s="32">
        <v>20.961111111111112</v>
      </c>
      <c r="V266" s="32">
        <v>0</v>
      </c>
      <c r="W266" s="32">
        <v>0</v>
      </c>
      <c r="X266" s="32">
        <v>0</v>
      </c>
      <c r="Y266" s="32">
        <v>0</v>
      </c>
      <c r="Z266" s="32">
        <v>0</v>
      </c>
      <c r="AA266" s="32">
        <v>0</v>
      </c>
      <c r="AB266" s="32">
        <v>0</v>
      </c>
      <c r="AC266" s="32">
        <v>0</v>
      </c>
      <c r="AD266" s="32">
        <v>0</v>
      </c>
      <c r="AE266" s="32">
        <v>0</v>
      </c>
      <c r="AF266" t="s">
        <v>56</v>
      </c>
      <c r="AG266">
        <v>4</v>
      </c>
      <c r="AH266"/>
    </row>
    <row r="267" spans="1:34" x14ac:dyDescent="0.25">
      <c r="A267" t="s">
        <v>1149</v>
      </c>
      <c r="B267" t="s">
        <v>652</v>
      </c>
      <c r="C267" t="s">
        <v>948</v>
      </c>
      <c r="D267" t="s">
        <v>1092</v>
      </c>
      <c r="E267" s="32">
        <v>71.74444444444444</v>
      </c>
      <c r="F267" s="32">
        <v>3.2779634505188167</v>
      </c>
      <c r="G267" s="32">
        <v>2.9617221619947345</v>
      </c>
      <c r="H267" s="32">
        <v>0.5686170048009912</v>
      </c>
      <c r="I267" s="32">
        <v>0.29441226575809204</v>
      </c>
      <c r="J267" s="32">
        <v>235.17566666666664</v>
      </c>
      <c r="K267" s="32">
        <v>212.48711111111109</v>
      </c>
      <c r="L267" s="32">
        <v>40.795111111111112</v>
      </c>
      <c r="M267" s="32">
        <v>21.122444444444447</v>
      </c>
      <c r="N267" s="32">
        <v>14.872666666666671</v>
      </c>
      <c r="O267" s="32">
        <v>4.8</v>
      </c>
      <c r="P267" s="32">
        <v>67.631555555555536</v>
      </c>
      <c r="Q267" s="32">
        <v>64.615666666666641</v>
      </c>
      <c r="R267" s="32">
        <v>3.0158888888888891</v>
      </c>
      <c r="S267" s="32">
        <v>126.749</v>
      </c>
      <c r="T267" s="32">
        <v>126.749</v>
      </c>
      <c r="U267" s="32">
        <v>0</v>
      </c>
      <c r="V267" s="32">
        <v>0</v>
      </c>
      <c r="W267" s="32">
        <v>0</v>
      </c>
      <c r="X267" s="32">
        <v>0</v>
      </c>
      <c r="Y267" s="32">
        <v>0</v>
      </c>
      <c r="Z267" s="32">
        <v>0</v>
      </c>
      <c r="AA267" s="32">
        <v>0</v>
      </c>
      <c r="AB267" s="32">
        <v>0</v>
      </c>
      <c r="AC267" s="32">
        <v>0</v>
      </c>
      <c r="AD267" s="32">
        <v>0</v>
      </c>
      <c r="AE267" s="32">
        <v>0</v>
      </c>
      <c r="AF267" t="s">
        <v>239</v>
      </c>
      <c r="AG267">
        <v>4</v>
      </c>
      <c r="AH267"/>
    </row>
    <row r="268" spans="1:34" x14ac:dyDescent="0.25">
      <c r="A268" t="s">
        <v>1149</v>
      </c>
      <c r="B268" t="s">
        <v>786</v>
      </c>
      <c r="C268" t="s">
        <v>888</v>
      </c>
      <c r="D268" t="s">
        <v>1057</v>
      </c>
      <c r="E268" s="32">
        <v>90.888888888888886</v>
      </c>
      <c r="F268" s="32">
        <v>3.6182885085574554</v>
      </c>
      <c r="G268" s="32">
        <v>3.3897726161369177</v>
      </c>
      <c r="H268" s="32">
        <v>0.28251955990220046</v>
      </c>
      <c r="I268" s="32">
        <v>6.8398533007334963E-2</v>
      </c>
      <c r="J268" s="32">
        <v>328.86222222222204</v>
      </c>
      <c r="K268" s="32">
        <v>308.0926666666665</v>
      </c>
      <c r="L268" s="32">
        <v>25.677888888888887</v>
      </c>
      <c r="M268" s="32">
        <v>6.2166666666666668</v>
      </c>
      <c r="N268" s="32">
        <v>9.6675555555555555</v>
      </c>
      <c r="O268" s="32">
        <v>9.7936666666666632</v>
      </c>
      <c r="P268" s="32">
        <v>131.36522222222214</v>
      </c>
      <c r="Q268" s="32">
        <v>130.05688888888881</v>
      </c>
      <c r="R268" s="32">
        <v>1.3083333333333333</v>
      </c>
      <c r="S268" s="32">
        <v>171.81911111111103</v>
      </c>
      <c r="T268" s="32">
        <v>169.22744444444436</v>
      </c>
      <c r="U268" s="32">
        <v>2.5916666666666668</v>
      </c>
      <c r="V268" s="32">
        <v>0</v>
      </c>
      <c r="W268" s="32">
        <v>0</v>
      </c>
      <c r="X268" s="32">
        <v>0</v>
      </c>
      <c r="Y268" s="32">
        <v>0</v>
      </c>
      <c r="Z268" s="32">
        <v>0</v>
      </c>
      <c r="AA268" s="32">
        <v>0</v>
      </c>
      <c r="AB268" s="32">
        <v>0</v>
      </c>
      <c r="AC268" s="32">
        <v>0</v>
      </c>
      <c r="AD268" s="32">
        <v>0</v>
      </c>
      <c r="AE268" s="32">
        <v>0</v>
      </c>
      <c r="AF268" t="s">
        <v>373</v>
      </c>
      <c r="AG268">
        <v>4</v>
      </c>
      <c r="AH268"/>
    </row>
    <row r="269" spans="1:34" x14ac:dyDescent="0.25">
      <c r="A269" t="s">
        <v>1149</v>
      </c>
      <c r="B269" t="s">
        <v>667</v>
      </c>
      <c r="C269" t="s">
        <v>983</v>
      </c>
      <c r="D269" t="s">
        <v>1037</v>
      </c>
      <c r="E269" s="32">
        <v>57.533333333333331</v>
      </c>
      <c r="F269" s="32">
        <v>3.0017767477790649</v>
      </c>
      <c r="G269" s="32">
        <v>2.6631537273078401</v>
      </c>
      <c r="H269" s="32">
        <v>0.35995171881035143</v>
      </c>
      <c r="I269" s="32">
        <v>8.1539204325994596E-2</v>
      </c>
      <c r="J269" s="32">
        <v>172.70222222222219</v>
      </c>
      <c r="K269" s="32">
        <v>153.22011111111107</v>
      </c>
      <c r="L269" s="32">
        <v>20.70922222222222</v>
      </c>
      <c r="M269" s="32">
        <v>4.6912222222222226</v>
      </c>
      <c r="N269" s="32">
        <v>12.906888888888888</v>
      </c>
      <c r="O269" s="32">
        <v>3.1111111111111112</v>
      </c>
      <c r="P269" s="32">
        <v>52.292555555555559</v>
      </c>
      <c r="Q269" s="32">
        <v>48.82844444444445</v>
      </c>
      <c r="R269" s="32">
        <v>3.4641111111111109</v>
      </c>
      <c r="S269" s="32">
        <v>99.700444444444415</v>
      </c>
      <c r="T269" s="32">
        <v>93.855999999999966</v>
      </c>
      <c r="U269" s="32">
        <v>5.8444444444444441</v>
      </c>
      <c r="V269" s="32">
        <v>0</v>
      </c>
      <c r="W269" s="32">
        <v>0</v>
      </c>
      <c r="X269" s="32">
        <v>0</v>
      </c>
      <c r="Y269" s="32">
        <v>0</v>
      </c>
      <c r="Z269" s="32">
        <v>0</v>
      </c>
      <c r="AA269" s="32">
        <v>0</v>
      </c>
      <c r="AB269" s="32">
        <v>0</v>
      </c>
      <c r="AC269" s="32">
        <v>0</v>
      </c>
      <c r="AD269" s="32">
        <v>0</v>
      </c>
      <c r="AE269" s="32">
        <v>0</v>
      </c>
      <c r="AF269" t="s">
        <v>254</v>
      </c>
      <c r="AG269">
        <v>4</v>
      </c>
      <c r="AH269"/>
    </row>
    <row r="270" spans="1:34" x14ac:dyDescent="0.25">
      <c r="A270" t="s">
        <v>1149</v>
      </c>
      <c r="B270" t="s">
        <v>517</v>
      </c>
      <c r="C270" t="s">
        <v>938</v>
      </c>
      <c r="D270" t="s">
        <v>1084</v>
      </c>
      <c r="E270" s="32">
        <v>54.344444444444441</v>
      </c>
      <c r="F270" s="32">
        <v>2.7909691269679002</v>
      </c>
      <c r="G270" s="32">
        <v>2.4356062154978537</v>
      </c>
      <c r="H270" s="32">
        <v>0.65054794520547954</v>
      </c>
      <c r="I270" s="32">
        <v>0.29518503373543248</v>
      </c>
      <c r="J270" s="32">
        <v>151.67366666666666</v>
      </c>
      <c r="K270" s="32">
        <v>132.36166666666668</v>
      </c>
      <c r="L270" s="32">
        <v>35.353666666666669</v>
      </c>
      <c r="M270" s="32">
        <v>16.041666666666668</v>
      </c>
      <c r="N270" s="32">
        <v>14.778666666666666</v>
      </c>
      <c r="O270" s="32">
        <v>4.5333333333333332</v>
      </c>
      <c r="P270" s="32">
        <v>32.44166666666667</v>
      </c>
      <c r="Q270" s="32">
        <v>32.44166666666667</v>
      </c>
      <c r="R270" s="32">
        <v>0</v>
      </c>
      <c r="S270" s="32">
        <v>83.87833333333333</v>
      </c>
      <c r="T270" s="32">
        <v>83.87833333333333</v>
      </c>
      <c r="U270" s="32">
        <v>0</v>
      </c>
      <c r="V270" s="32">
        <v>0</v>
      </c>
      <c r="W270" s="32">
        <v>0</v>
      </c>
      <c r="X270" s="32">
        <v>0</v>
      </c>
      <c r="Y270" s="32">
        <v>0</v>
      </c>
      <c r="Z270" s="32">
        <v>0</v>
      </c>
      <c r="AA270" s="32">
        <v>0</v>
      </c>
      <c r="AB270" s="32">
        <v>0</v>
      </c>
      <c r="AC270" s="32">
        <v>0</v>
      </c>
      <c r="AD270" s="32">
        <v>0</v>
      </c>
      <c r="AE270" s="32">
        <v>0</v>
      </c>
      <c r="AF270" t="s">
        <v>103</v>
      </c>
      <c r="AG270">
        <v>4</v>
      </c>
      <c r="AH270"/>
    </row>
    <row r="271" spans="1:34" x14ac:dyDescent="0.25">
      <c r="A271" t="s">
        <v>1149</v>
      </c>
      <c r="B271" t="s">
        <v>770</v>
      </c>
      <c r="C271" t="s">
        <v>837</v>
      </c>
      <c r="D271" t="s">
        <v>1075</v>
      </c>
      <c r="E271" s="32">
        <v>58.43333333333333</v>
      </c>
      <c r="F271" s="32">
        <v>3.8132249477086897</v>
      </c>
      <c r="G271" s="32">
        <v>3.4588514926792162</v>
      </c>
      <c r="H271" s="32">
        <v>0.79072066932876983</v>
      </c>
      <c r="I271" s="32">
        <v>0.52685871838752618</v>
      </c>
      <c r="J271" s="32">
        <v>222.81944444444443</v>
      </c>
      <c r="K271" s="32">
        <v>202.11222222222219</v>
      </c>
      <c r="L271" s="32">
        <v>46.204444444444448</v>
      </c>
      <c r="M271" s="32">
        <v>30.786111111111111</v>
      </c>
      <c r="N271" s="32">
        <v>10.084999999999999</v>
      </c>
      <c r="O271" s="32">
        <v>5.333333333333333</v>
      </c>
      <c r="P271" s="32">
        <v>92.117555555555541</v>
      </c>
      <c r="Q271" s="32">
        <v>86.828666666666649</v>
      </c>
      <c r="R271" s="32">
        <v>5.2888888888888888</v>
      </c>
      <c r="S271" s="32">
        <v>84.497444444444426</v>
      </c>
      <c r="T271" s="32">
        <v>84.497444444444426</v>
      </c>
      <c r="U271" s="32">
        <v>0</v>
      </c>
      <c r="V271" s="32">
        <v>0</v>
      </c>
      <c r="W271" s="32">
        <v>0</v>
      </c>
      <c r="X271" s="32">
        <v>0</v>
      </c>
      <c r="Y271" s="32">
        <v>0</v>
      </c>
      <c r="Z271" s="32">
        <v>0</v>
      </c>
      <c r="AA271" s="32">
        <v>0</v>
      </c>
      <c r="AB271" s="32">
        <v>0</v>
      </c>
      <c r="AC271" s="32">
        <v>0</v>
      </c>
      <c r="AD271" s="32">
        <v>0</v>
      </c>
      <c r="AE271" s="32">
        <v>0</v>
      </c>
      <c r="AF271" t="s">
        <v>357</v>
      </c>
      <c r="AG271">
        <v>4</v>
      </c>
      <c r="AH271"/>
    </row>
    <row r="272" spans="1:34" x14ac:dyDescent="0.25">
      <c r="A272" t="s">
        <v>1149</v>
      </c>
      <c r="B272" t="s">
        <v>662</v>
      </c>
      <c r="C272" t="s">
        <v>948</v>
      </c>
      <c r="D272" t="s">
        <v>1092</v>
      </c>
      <c r="E272" s="32">
        <v>99.13333333333334</v>
      </c>
      <c r="F272" s="32">
        <v>3.1168773817529698</v>
      </c>
      <c r="G272" s="32">
        <v>2.7227023088993496</v>
      </c>
      <c r="H272" s="32">
        <v>0.62299148173055374</v>
      </c>
      <c r="I272" s="32">
        <v>0.34235597399686168</v>
      </c>
      <c r="J272" s="32">
        <v>308.98644444444443</v>
      </c>
      <c r="K272" s="32">
        <v>269.91055555555556</v>
      </c>
      <c r="L272" s="32">
        <v>61.759222222222228</v>
      </c>
      <c r="M272" s="32">
        <v>33.93888888888889</v>
      </c>
      <c r="N272" s="32">
        <v>22.220333333333333</v>
      </c>
      <c r="O272" s="32">
        <v>5.6</v>
      </c>
      <c r="P272" s="32">
        <v>74.63144444444444</v>
      </c>
      <c r="Q272" s="32">
        <v>63.375888888888888</v>
      </c>
      <c r="R272" s="32">
        <v>11.255555555555556</v>
      </c>
      <c r="S272" s="32">
        <v>172.59577777777776</v>
      </c>
      <c r="T272" s="32">
        <v>164.2</v>
      </c>
      <c r="U272" s="32">
        <v>8.3957777777777771</v>
      </c>
      <c r="V272" s="32">
        <v>0</v>
      </c>
      <c r="W272" s="32">
        <v>0</v>
      </c>
      <c r="X272" s="32">
        <v>0</v>
      </c>
      <c r="Y272" s="32">
        <v>0</v>
      </c>
      <c r="Z272" s="32">
        <v>0</v>
      </c>
      <c r="AA272" s="32">
        <v>0</v>
      </c>
      <c r="AB272" s="32">
        <v>0</v>
      </c>
      <c r="AC272" s="32">
        <v>0</v>
      </c>
      <c r="AD272" s="32">
        <v>0</v>
      </c>
      <c r="AE272" s="32">
        <v>0</v>
      </c>
      <c r="AF272" t="s">
        <v>249</v>
      </c>
      <c r="AG272">
        <v>4</v>
      </c>
      <c r="AH272"/>
    </row>
    <row r="273" spans="1:34" x14ac:dyDescent="0.25">
      <c r="A273" t="s">
        <v>1149</v>
      </c>
      <c r="B273" t="s">
        <v>811</v>
      </c>
      <c r="C273" t="s">
        <v>851</v>
      </c>
      <c r="D273" t="s">
        <v>1031</v>
      </c>
      <c r="E273" s="32">
        <v>60.488888888888887</v>
      </c>
      <c r="F273" s="32">
        <v>4.0028434974283611</v>
      </c>
      <c r="G273" s="32">
        <v>3.6605951506245402</v>
      </c>
      <c r="H273" s="32">
        <v>0.53621234386480521</v>
      </c>
      <c r="I273" s="32">
        <v>0.19396399706098458</v>
      </c>
      <c r="J273" s="32">
        <v>242.12755555555552</v>
      </c>
      <c r="K273" s="32">
        <v>221.4253333333333</v>
      </c>
      <c r="L273" s="32">
        <v>32.434888888888885</v>
      </c>
      <c r="M273" s="32">
        <v>11.732666666666667</v>
      </c>
      <c r="N273" s="32">
        <v>15.10222222222222</v>
      </c>
      <c r="O273" s="32">
        <v>5.6</v>
      </c>
      <c r="P273" s="32">
        <v>61.974777777777774</v>
      </c>
      <c r="Q273" s="32">
        <v>61.974777777777774</v>
      </c>
      <c r="R273" s="32">
        <v>0</v>
      </c>
      <c r="S273" s="32">
        <v>147.71788888888887</v>
      </c>
      <c r="T273" s="32">
        <v>131.17899999999997</v>
      </c>
      <c r="U273" s="32">
        <v>16.538888888888888</v>
      </c>
      <c r="V273" s="32">
        <v>0</v>
      </c>
      <c r="W273" s="32">
        <v>0</v>
      </c>
      <c r="X273" s="32">
        <v>0</v>
      </c>
      <c r="Y273" s="32">
        <v>0</v>
      </c>
      <c r="Z273" s="32">
        <v>0</v>
      </c>
      <c r="AA273" s="32">
        <v>0</v>
      </c>
      <c r="AB273" s="32">
        <v>0</v>
      </c>
      <c r="AC273" s="32">
        <v>0</v>
      </c>
      <c r="AD273" s="32">
        <v>0</v>
      </c>
      <c r="AE273" s="32">
        <v>0</v>
      </c>
      <c r="AF273" t="s">
        <v>398</v>
      </c>
      <c r="AG273">
        <v>4</v>
      </c>
      <c r="AH273"/>
    </row>
    <row r="274" spans="1:34" x14ac:dyDescent="0.25">
      <c r="A274" t="s">
        <v>1149</v>
      </c>
      <c r="B274" t="s">
        <v>671</v>
      </c>
      <c r="C274" t="s">
        <v>985</v>
      </c>
      <c r="D274" t="s">
        <v>1083</v>
      </c>
      <c r="E274" s="32">
        <v>48.8</v>
      </c>
      <c r="F274" s="32">
        <v>3.0364321493624775</v>
      </c>
      <c r="G274" s="32">
        <v>2.7709790528233156</v>
      </c>
      <c r="H274" s="32">
        <v>0.48554189435336975</v>
      </c>
      <c r="I274" s="32">
        <v>0.34357923497267762</v>
      </c>
      <c r="J274" s="32">
        <v>148.1778888888889</v>
      </c>
      <c r="K274" s="32">
        <v>135.2237777777778</v>
      </c>
      <c r="L274" s="32">
        <v>23.694444444444443</v>
      </c>
      <c r="M274" s="32">
        <v>16.766666666666666</v>
      </c>
      <c r="N274" s="32">
        <v>5.1472222222222221</v>
      </c>
      <c r="O274" s="32">
        <v>1.7805555555555554</v>
      </c>
      <c r="P274" s="32">
        <v>34.359666666666669</v>
      </c>
      <c r="Q274" s="32">
        <v>28.333333333333332</v>
      </c>
      <c r="R274" s="32">
        <v>6.0263333333333335</v>
      </c>
      <c r="S274" s="32">
        <v>90.123777777777775</v>
      </c>
      <c r="T274" s="32">
        <v>86.632111111111115</v>
      </c>
      <c r="U274" s="32">
        <v>3.4916666666666667</v>
      </c>
      <c r="V274" s="32">
        <v>0</v>
      </c>
      <c r="W274" s="32">
        <v>0</v>
      </c>
      <c r="X274" s="32">
        <v>0</v>
      </c>
      <c r="Y274" s="32">
        <v>0</v>
      </c>
      <c r="Z274" s="32">
        <v>0</v>
      </c>
      <c r="AA274" s="32">
        <v>0</v>
      </c>
      <c r="AB274" s="32">
        <v>0</v>
      </c>
      <c r="AC274" s="32">
        <v>0</v>
      </c>
      <c r="AD274" s="32">
        <v>0</v>
      </c>
      <c r="AE274" s="32">
        <v>0</v>
      </c>
      <c r="AF274" t="s">
        <v>258</v>
      </c>
      <c r="AG274">
        <v>4</v>
      </c>
      <c r="AH274"/>
    </row>
    <row r="275" spans="1:34" x14ac:dyDescent="0.25">
      <c r="A275" t="s">
        <v>1149</v>
      </c>
      <c r="B275" t="s">
        <v>434</v>
      </c>
      <c r="C275" t="s">
        <v>888</v>
      </c>
      <c r="D275" t="s">
        <v>1057</v>
      </c>
      <c r="E275" s="32">
        <v>98.333333333333329</v>
      </c>
      <c r="F275" s="32">
        <v>3.2385875706214691</v>
      </c>
      <c r="G275" s="32">
        <v>2.9555367231638416</v>
      </c>
      <c r="H275" s="32">
        <v>0.49700564971751415</v>
      </c>
      <c r="I275" s="32">
        <v>0.22330508474576272</v>
      </c>
      <c r="J275" s="32">
        <v>318.46111111111111</v>
      </c>
      <c r="K275" s="32">
        <v>290.62777777777774</v>
      </c>
      <c r="L275" s="32">
        <v>48.87222222222222</v>
      </c>
      <c r="M275" s="32">
        <v>21.958333333333332</v>
      </c>
      <c r="N275" s="32">
        <v>21.466666666666665</v>
      </c>
      <c r="O275" s="32">
        <v>5.447222222222222</v>
      </c>
      <c r="P275" s="32">
        <v>97.402777777777786</v>
      </c>
      <c r="Q275" s="32">
        <v>96.483333333333334</v>
      </c>
      <c r="R275" s="32">
        <v>0.9194444444444444</v>
      </c>
      <c r="S275" s="32">
        <v>172.1861111111111</v>
      </c>
      <c r="T275" s="32">
        <v>172.1861111111111</v>
      </c>
      <c r="U275" s="32">
        <v>0</v>
      </c>
      <c r="V275" s="32">
        <v>0</v>
      </c>
      <c r="W275" s="32">
        <v>0</v>
      </c>
      <c r="X275" s="32">
        <v>0</v>
      </c>
      <c r="Y275" s="32">
        <v>0</v>
      </c>
      <c r="Z275" s="32">
        <v>0</v>
      </c>
      <c r="AA275" s="32">
        <v>0</v>
      </c>
      <c r="AB275" s="32">
        <v>0</v>
      </c>
      <c r="AC275" s="32">
        <v>0</v>
      </c>
      <c r="AD275" s="32">
        <v>0</v>
      </c>
      <c r="AE275" s="32">
        <v>0</v>
      </c>
      <c r="AF275" t="s">
        <v>20</v>
      </c>
      <c r="AG275">
        <v>4</v>
      </c>
      <c r="AH275"/>
    </row>
    <row r="276" spans="1:34" x14ac:dyDescent="0.25">
      <c r="A276" t="s">
        <v>1149</v>
      </c>
      <c r="B276" t="s">
        <v>660</v>
      </c>
      <c r="C276" t="s">
        <v>888</v>
      </c>
      <c r="D276" t="s">
        <v>1057</v>
      </c>
      <c r="E276" s="32">
        <v>84.477777777777774</v>
      </c>
      <c r="F276" s="32">
        <v>0.11304090490595821</v>
      </c>
      <c r="G276" s="32">
        <v>0.11304090490595821</v>
      </c>
      <c r="H276" s="32">
        <v>5.1719058266473765E-2</v>
      </c>
      <c r="I276" s="32">
        <v>5.1719058266473765E-2</v>
      </c>
      <c r="J276" s="32">
        <v>9.5494444444444468</v>
      </c>
      <c r="K276" s="32">
        <v>9.5494444444444468</v>
      </c>
      <c r="L276" s="32">
        <v>4.3691111111111116</v>
      </c>
      <c r="M276" s="32">
        <v>4.3691111111111116</v>
      </c>
      <c r="N276" s="32">
        <v>0</v>
      </c>
      <c r="O276" s="32">
        <v>0</v>
      </c>
      <c r="P276" s="32">
        <v>0</v>
      </c>
      <c r="Q276" s="32">
        <v>0</v>
      </c>
      <c r="R276" s="32">
        <v>0</v>
      </c>
      <c r="S276" s="32">
        <v>5.1803333333333352</v>
      </c>
      <c r="T276" s="32">
        <v>5.1803333333333352</v>
      </c>
      <c r="U276" s="32">
        <v>0</v>
      </c>
      <c r="V276" s="32">
        <v>0</v>
      </c>
      <c r="W276" s="32">
        <v>9.5494444444444468</v>
      </c>
      <c r="X276" s="32">
        <v>4.3691111111111116</v>
      </c>
      <c r="Y276" s="32">
        <v>0</v>
      </c>
      <c r="Z276" s="32">
        <v>0</v>
      </c>
      <c r="AA276" s="32">
        <v>0</v>
      </c>
      <c r="AB276" s="32">
        <v>0</v>
      </c>
      <c r="AC276" s="32">
        <v>5.1803333333333352</v>
      </c>
      <c r="AD276" s="32">
        <v>0</v>
      </c>
      <c r="AE276" s="32">
        <v>0</v>
      </c>
      <c r="AF276" t="s">
        <v>247</v>
      </c>
      <c r="AG276">
        <v>4</v>
      </c>
      <c r="AH276"/>
    </row>
    <row r="277" spans="1:34" x14ac:dyDescent="0.25">
      <c r="A277" t="s">
        <v>1149</v>
      </c>
      <c r="B277" t="s">
        <v>651</v>
      </c>
      <c r="C277" t="s">
        <v>978</v>
      </c>
      <c r="D277" t="s">
        <v>1111</v>
      </c>
      <c r="E277" s="32">
        <v>63.077777777777776</v>
      </c>
      <c r="F277" s="32">
        <v>3.5617104104280428</v>
      </c>
      <c r="G277" s="32">
        <v>3.2881063942223006</v>
      </c>
      <c r="H277" s="32">
        <v>0.51930244847630802</v>
      </c>
      <c r="I277" s="32">
        <v>0.24569843227056545</v>
      </c>
      <c r="J277" s="32">
        <v>224.66477777777777</v>
      </c>
      <c r="K277" s="32">
        <v>207.40644444444445</v>
      </c>
      <c r="L277" s="32">
        <v>32.756444444444448</v>
      </c>
      <c r="M277" s="32">
        <v>15.498111111111111</v>
      </c>
      <c r="N277" s="32">
        <v>12.311111111111112</v>
      </c>
      <c r="O277" s="32">
        <v>4.947222222222222</v>
      </c>
      <c r="P277" s="32">
        <v>44.383333333333333</v>
      </c>
      <c r="Q277" s="32">
        <v>44.383333333333333</v>
      </c>
      <c r="R277" s="32">
        <v>0</v>
      </c>
      <c r="S277" s="32">
        <v>147.52499999999998</v>
      </c>
      <c r="T277" s="32">
        <v>137.98888888888888</v>
      </c>
      <c r="U277" s="32">
        <v>0</v>
      </c>
      <c r="V277" s="32">
        <v>9.5361111111111114</v>
      </c>
      <c r="W277" s="32">
        <v>4.072222222222222</v>
      </c>
      <c r="X277" s="32">
        <v>0.81388888888888888</v>
      </c>
      <c r="Y277" s="32">
        <v>0</v>
      </c>
      <c r="Z277" s="32">
        <v>0</v>
      </c>
      <c r="AA277" s="32">
        <v>0.76111111111111107</v>
      </c>
      <c r="AB277" s="32">
        <v>0</v>
      </c>
      <c r="AC277" s="32">
        <v>2.4972222222222222</v>
      </c>
      <c r="AD277" s="32">
        <v>0</v>
      </c>
      <c r="AE277" s="32">
        <v>0</v>
      </c>
      <c r="AF277" t="s">
        <v>238</v>
      </c>
      <c r="AG277">
        <v>4</v>
      </c>
      <c r="AH277"/>
    </row>
    <row r="278" spans="1:34" x14ac:dyDescent="0.25">
      <c r="A278" t="s">
        <v>1149</v>
      </c>
      <c r="B278" t="s">
        <v>602</v>
      </c>
      <c r="C278" t="s">
        <v>966</v>
      </c>
      <c r="D278" t="s">
        <v>1037</v>
      </c>
      <c r="E278" s="32">
        <v>83.777777777777771</v>
      </c>
      <c r="F278" s="32">
        <v>3.039830238726791</v>
      </c>
      <c r="G278" s="32">
        <v>2.8264681697612737</v>
      </c>
      <c r="H278" s="32">
        <v>0.44291114058355441</v>
      </c>
      <c r="I278" s="32">
        <v>0.22954907161803717</v>
      </c>
      <c r="J278" s="32">
        <v>254.67022222222224</v>
      </c>
      <c r="K278" s="32">
        <v>236.79522222222224</v>
      </c>
      <c r="L278" s="32">
        <v>37.106111111111112</v>
      </c>
      <c r="M278" s="32">
        <v>19.231111111111112</v>
      </c>
      <c r="N278" s="32">
        <v>8.8083333333333336</v>
      </c>
      <c r="O278" s="32">
        <v>9.0666666666666664</v>
      </c>
      <c r="P278" s="32">
        <v>47.322555555555553</v>
      </c>
      <c r="Q278" s="32">
        <v>47.322555555555553</v>
      </c>
      <c r="R278" s="32">
        <v>0</v>
      </c>
      <c r="S278" s="32">
        <v>170.24155555555558</v>
      </c>
      <c r="T278" s="32">
        <v>147.15822222222224</v>
      </c>
      <c r="U278" s="32">
        <v>7.1274444444444445</v>
      </c>
      <c r="V278" s="32">
        <v>15.955888888888889</v>
      </c>
      <c r="W278" s="32">
        <v>21.486111111111111</v>
      </c>
      <c r="X278" s="32">
        <v>2.1777777777777776</v>
      </c>
      <c r="Y278" s="32">
        <v>0</v>
      </c>
      <c r="Z278" s="32">
        <v>0</v>
      </c>
      <c r="AA278" s="32">
        <v>4.1277777777777782</v>
      </c>
      <c r="AB278" s="32">
        <v>0</v>
      </c>
      <c r="AC278" s="32">
        <v>15.180555555555555</v>
      </c>
      <c r="AD278" s="32">
        <v>0</v>
      </c>
      <c r="AE278" s="32">
        <v>0</v>
      </c>
      <c r="AF278" t="s">
        <v>189</v>
      </c>
      <c r="AG278">
        <v>4</v>
      </c>
      <c r="AH278"/>
    </row>
    <row r="279" spans="1:34" x14ac:dyDescent="0.25">
      <c r="A279" t="s">
        <v>1149</v>
      </c>
      <c r="B279" t="s">
        <v>555</v>
      </c>
      <c r="C279" t="s">
        <v>848</v>
      </c>
      <c r="D279" t="s">
        <v>1093</v>
      </c>
      <c r="E279" s="32">
        <v>103.82222222222222</v>
      </c>
      <c r="F279" s="32">
        <v>2.9524400684931509</v>
      </c>
      <c r="G279" s="32">
        <v>2.5504976455479453</v>
      </c>
      <c r="H279" s="32">
        <v>0.59495398116438369</v>
      </c>
      <c r="I279" s="32">
        <v>0.3535691352739726</v>
      </c>
      <c r="J279" s="32">
        <v>306.5288888888889</v>
      </c>
      <c r="K279" s="32">
        <v>264.79833333333335</v>
      </c>
      <c r="L279" s="32">
        <v>61.769444444444453</v>
      </c>
      <c r="M279" s="32">
        <v>36.708333333333336</v>
      </c>
      <c r="N279" s="32">
        <v>19.816666666666666</v>
      </c>
      <c r="O279" s="32">
        <v>5.2444444444444445</v>
      </c>
      <c r="P279" s="32">
        <v>83.39166666666668</v>
      </c>
      <c r="Q279" s="32">
        <v>66.722222222222229</v>
      </c>
      <c r="R279" s="32">
        <v>16.669444444444444</v>
      </c>
      <c r="S279" s="32">
        <v>161.36777777777777</v>
      </c>
      <c r="T279" s="32">
        <v>161.36777777777777</v>
      </c>
      <c r="U279" s="32">
        <v>0</v>
      </c>
      <c r="V279" s="32">
        <v>0</v>
      </c>
      <c r="W279" s="32">
        <v>0</v>
      </c>
      <c r="X279" s="32">
        <v>0</v>
      </c>
      <c r="Y279" s="32">
        <v>0</v>
      </c>
      <c r="Z279" s="32">
        <v>0</v>
      </c>
      <c r="AA279" s="32">
        <v>0</v>
      </c>
      <c r="AB279" s="32">
        <v>0</v>
      </c>
      <c r="AC279" s="32">
        <v>0</v>
      </c>
      <c r="AD279" s="32">
        <v>0</v>
      </c>
      <c r="AE279" s="32">
        <v>0</v>
      </c>
      <c r="AF279" t="s">
        <v>142</v>
      </c>
      <c r="AG279">
        <v>4</v>
      </c>
      <c r="AH279"/>
    </row>
    <row r="280" spans="1:34" x14ac:dyDescent="0.25">
      <c r="A280" t="s">
        <v>1149</v>
      </c>
      <c r="B280" t="s">
        <v>778</v>
      </c>
      <c r="C280" t="s">
        <v>877</v>
      </c>
      <c r="D280" t="s">
        <v>1055</v>
      </c>
      <c r="E280" s="32">
        <v>40.4</v>
      </c>
      <c r="F280" s="32">
        <v>6.4855528052805287</v>
      </c>
      <c r="G280" s="32">
        <v>5.4858305830583056</v>
      </c>
      <c r="H280" s="32">
        <v>0.821034103410341</v>
      </c>
      <c r="I280" s="32">
        <v>0.44699669966996686</v>
      </c>
      <c r="J280" s="32">
        <v>262.01633333333336</v>
      </c>
      <c r="K280" s="32">
        <v>221.62755555555555</v>
      </c>
      <c r="L280" s="32">
        <v>33.169777777777774</v>
      </c>
      <c r="M280" s="32">
        <v>18.05866666666666</v>
      </c>
      <c r="N280" s="32">
        <v>9.7777777777777786</v>
      </c>
      <c r="O280" s="32">
        <v>5.333333333333333</v>
      </c>
      <c r="P280" s="32">
        <v>80.725555555555559</v>
      </c>
      <c r="Q280" s="32">
        <v>55.44788888888889</v>
      </c>
      <c r="R280" s="32">
        <v>25.277666666666669</v>
      </c>
      <c r="S280" s="32">
        <v>148.12100000000001</v>
      </c>
      <c r="T280" s="32">
        <v>148.12100000000001</v>
      </c>
      <c r="U280" s="32">
        <v>0</v>
      </c>
      <c r="V280" s="32">
        <v>0</v>
      </c>
      <c r="W280" s="32">
        <v>0</v>
      </c>
      <c r="X280" s="32">
        <v>0</v>
      </c>
      <c r="Y280" s="32">
        <v>0</v>
      </c>
      <c r="Z280" s="32">
        <v>0</v>
      </c>
      <c r="AA280" s="32">
        <v>0</v>
      </c>
      <c r="AB280" s="32">
        <v>0</v>
      </c>
      <c r="AC280" s="32">
        <v>0</v>
      </c>
      <c r="AD280" s="32">
        <v>0</v>
      </c>
      <c r="AE280" s="32">
        <v>0</v>
      </c>
      <c r="AF280" t="s">
        <v>365</v>
      </c>
      <c r="AG280">
        <v>4</v>
      </c>
      <c r="AH280"/>
    </row>
    <row r="281" spans="1:34" x14ac:dyDescent="0.25">
      <c r="A281" t="s">
        <v>1149</v>
      </c>
      <c r="B281" t="s">
        <v>544</v>
      </c>
      <c r="C281" t="s">
        <v>848</v>
      </c>
      <c r="D281" t="s">
        <v>1093</v>
      </c>
      <c r="E281" s="32">
        <v>106.88888888888889</v>
      </c>
      <c r="F281" s="32">
        <v>3.2272318087318084</v>
      </c>
      <c r="G281" s="32">
        <v>2.9605935550935545</v>
      </c>
      <c r="H281" s="32">
        <v>0.49256029106029109</v>
      </c>
      <c r="I281" s="32">
        <v>0.2259220374220374</v>
      </c>
      <c r="J281" s="32">
        <v>344.95522222222218</v>
      </c>
      <c r="K281" s="32">
        <v>316.45455555555549</v>
      </c>
      <c r="L281" s="32">
        <v>52.649222222222221</v>
      </c>
      <c r="M281" s="32">
        <v>24.148555555555554</v>
      </c>
      <c r="N281" s="32">
        <v>23.789555555555559</v>
      </c>
      <c r="O281" s="32">
        <v>4.7111111111111112</v>
      </c>
      <c r="P281" s="32">
        <v>57.048333333333325</v>
      </c>
      <c r="Q281" s="32">
        <v>57.048333333333325</v>
      </c>
      <c r="R281" s="32">
        <v>0</v>
      </c>
      <c r="S281" s="32">
        <v>235.25766666666667</v>
      </c>
      <c r="T281" s="32">
        <v>145.65411111111109</v>
      </c>
      <c r="U281" s="32">
        <v>77.414666666666662</v>
      </c>
      <c r="V281" s="32">
        <v>12.188888888888888</v>
      </c>
      <c r="W281" s="32">
        <v>48.708333333333336</v>
      </c>
      <c r="X281" s="32">
        <v>4.302777777777778</v>
      </c>
      <c r="Y281" s="32">
        <v>0</v>
      </c>
      <c r="Z281" s="32">
        <v>0</v>
      </c>
      <c r="AA281" s="32">
        <v>8.4499999999999993</v>
      </c>
      <c r="AB281" s="32">
        <v>0</v>
      </c>
      <c r="AC281" s="32">
        <v>23.766666666666666</v>
      </c>
      <c r="AD281" s="32">
        <v>0</v>
      </c>
      <c r="AE281" s="32">
        <v>12.188888888888888</v>
      </c>
      <c r="AF281" t="s">
        <v>131</v>
      </c>
      <c r="AG281">
        <v>4</v>
      </c>
      <c r="AH281"/>
    </row>
    <row r="282" spans="1:34" x14ac:dyDescent="0.25">
      <c r="A282" t="s">
        <v>1149</v>
      </c>
      <c r="B282" t="s">
        <v>541</v>
      </c>
      <c r="C282" t="s">
        <v>948</v>
      </c>
      <c r="D282" t="s">
        <v>1092</v>
      </c>
      <c r="E282" s="32">
        <v>88.322222222222223</v>
      </c>
      <c r="F282" s="32">
        <v>3.0590451629135749</v>
      </c>
      <c r="G282" s="32">
        <v>2.7292288338155744</v>
      </c>
      <c r="H282" s="32">
        <v>0.51136369354635791</v>
      </c>
      <c r="I282" s="32">
        <v>0.37197760724619439</v>
      </c>
      <c r="J282" s="32">
        <v>270.18166666666673</v>
      </c>
      <c r="K282" s="32">
        <v>241.05155555555558</v>
      </c>
      <c r="L282" s="32">
        <v>45.164777777777772</v>
      </c>
      <c r="M282" s="32">
        <v>32.853888888888882</v>
      </c>
      <c r="N282" s="32">
        <v>7.2442222222222226</v>
      </c>
      <c r="O282" s="32">
        <v>5.0666666666666664</v>
      </c>
      <c r="P282" s="32">
        <v>76.060333333333318</v>
      </c>
      <c r="Q282" s="32">
        <v>59.241111111111096</v>
      </c>
      <c r="R282" s="32">
        <v>16.819222222222223</v>
      </c>
      <c r="S282" s="32">
        <v>148.95655555555561</v>
      </c>
      <c r="T282" s="32">
        <v>131.53655555555562</v>
      </c>
      <c r="U282" s="32">
        <v>16.191666666666666</v>
      </c>
      <c r="V282" s="32">
        <v>1.2283333333333333</v>
      </c>
      <c r="W282" s="32">
        <v>0</v>
      </c>
      <c r="X282" s="32">
        <v>0</v>
      </c>
      <c r="Y282" s="32">
        <v>0</v>
      </c>
      <c r="Z282" s="32">
        <v>0</v>
      </c>
      <c r="AA282" s="32">
        <v>0</v>
      </c>
      <c r="AB282" s="32">
        <v>0</v>
      </c>
      <c r="AC282" s="32">
        <v>0</v>
      </c>
      <c r="AD282" s="32">
        <v>0</v>
      </c>
      <c r="AE282" s="32">
        <v>0</v>
      </c>
      <c r="AF282" t="s">
        <v>128</v>
      </c>
      <c r="AG282">
        <v>4</v>
      </c>
      <c r="AH282"/>
    </row>
    <row r="283" spans="1:34" x14ac:dyDescent="0.25">
      <c r="A283" t="s">
        <v>1149</v>
      </c>
      <c r="B283" t="s">
        <v>577</v>
      </c>
      <c r="C283" t="s">
        <v>924</v>
      </c>
      <c r="D283" t="s">
        <v>1098</v>
      </c>
      <c r="E283" s="32">
        <v>98.077777777777783</v>
      </c>
      <c r="F283" s="32">
        <v>3.8386201427438542</v>
      </c>
      <c r="G283" s="32">
        <v>3.5822759714512289</v>
      </c>
      <c r="H283" s="32">
        <v>0.40885918205505833</v>
      </c>
      <c r="I283" s="32">
        <v>0.25549450549450547</v>
      </c>
      <c r="J283" s="32">
        <v>376.48333333333335</v>
      </c>
      <c r="K283" s="32">
        <v>351.34166666666664</v>
      </c>
      <c r="L283" s="32">
        <v>40.1</v>
      </c>
      <c r="M283" s="32">
        <v>25.058333333333334</v>
      </c>
      <c r="N283" s="32">
        <v>9.8861111111111111</v>
      </c>
      <c r="O283" s="32">
        <v>5.1555555555555559</v>
      </c>
      <c r="P283" s="32">
        <v>113.75555555555555</v>
      </c>
      <c r="Q283" s="32">
        <v>103.65555555555555</v>
      </c>
      <c r="R283" s="32">
        <v>10.1</v>
      </c>
      <c r="S283" s="32">
        <v>222.62777777777777</v>
      </c>
      <c r="T283" s="32">
        <v>222.62777777777777</v>
      </c>
      <c r="U283" s="32">
        <v>0</v>
      </c>
      <c r="V283" s="32">
        <v>0</v>
      </c>
      <c r="W283" s="32">
        <v>0</v>
      </c>
      <c r="X283" s="32">
        <v>0</v>
      </c>
      <c r="Y283" s="32">
        <v>0</v>
      </c>
      <c r="Z283" s="32">
        <v>0</v>
      </c>
      <c r="AA283" s="32">
        <v>0</v>
      </c>
      <c r="AB283" s="32">
        <v>0</v>
      </c>
      <c r="AC283" s="32">
        <v>0</v>
      </c>
      <c r="AD283" s="32">
        <v>0</v>
      </c>
      <c r="AE283" s="32">
        <v>0</v>
      </c>
      <c r="AF283" t="s">
        <v>164</v>
      </c>
      <c r="AG283">
        <v>4</v>
      </c>
      <c r="AH283"/>
    </row>
    <row r="284" spans="1:34" x14ac:dyDescent="0.25">
      <c r="A284" t="s">
        <v>1149</v>
      </c>
      <c r="B284" t="s">
        <v>616</v>
      </c>
      <c r="C284" t="s">
        <v>896</v>
      </c>
      <c r="D284" t="s">
        <v>1054</v>
      </c>
      <c r="E284" s="32">
        <v>84.544444444444451</v>
      </c>
      <c r="F284" s="32">
        <v>2.8765199106321453</v>
      </c>
      <c r="G284" s="32">
        <v>2.7285504008411081</v>
      </c>
      <c r="H284" s="32">
        <v>0.34729925088710739</v>
      </c>
      <c r="I284" s="32">
        <v>0.19932974109607043</v>
      </c>
      <c r="J284" s="32">
        <v>243.19377777777774</v>
      </c>
      <c r="K284" s="32">
        <v>230.68377777777772</v>
      </c>
      <c r="L284" s="32">
        <v>29.362222222222226</v>
      </c>
      <c r="M284" s="32">
        <v>16.852222222222224</v>
      </c>
      <c r="N284" s="32">
        <v>5.1444444444444448</v>
      </c>
      <c r="O284" s="32">
        <v>7.365555555555555</v>
      </c>
      <c r="P284" s="32">
        <v>58.067111111111103</v>
      </c>
      <c r="Q284" s="32">
        <v>58.067111111111103</v>
      </c>
      <c r="R284" s="32">
        <v>0</v>
      </c>
      <c r="S284" s="32">
        <v>155.76444444444439</v>
      </c>
      <c r="T284" s="32">
        <v>143.75111111111104</v>
      </c>
      <c r="U284" s="32">
        <v>3.4455555555555537</v>
      </c>
      <c r="V284" s="32">
        <v>8.5677777777777795</v>
      </c>
      <c r="W284" s="32">
        <v>107.3182222222222</v>
      </c>
      <c r="X284" s="32">
        <v>6.3844444444444459</v>
      </c>
      <c r="Y284" s="32">
        <v>0</v>
      </c>
      <c r="Z284" s="32">
        <v>0</v>
      </c>
      <c r="AA284" s="32">
        <v>29.092666666666663</v>
      </c>
      <c r="AB284" s="32">
        <v>0</v>
      </c>
      <c r="AC284" s="32">
        <v>71.84111111111109</v>
      </c>
      <c r="AD284" s="32">
        <v>0</v>
      </c>
      <c r="AE284" s="32">
        <v>0</v>
      </c>
      <c r="AF284" t="s">
        <v>203</v>
      </c>
      <c r="AG284">
        <v>4</v>
      </c>
      <c r="AH284"/>
    </row>
    <row r="285" spans="1:34" x14ac:dyDescent="0.25">
      <c r="A285" t="s">
        <v>1149</v>
      </c>
      <c r="B285" t="s">
        <v>428</v>
      </c>
      <c r="C285" t="s">
        <v>891</v>
      </c>
      <c r="D285" t="s">
        <v>1056</v>
      </c>
      <c r="E285" s="32">
        <v>119.24444444444444</v>
      </c>
      <c r="F285" s="32">
        <v>3.0775158404770777</v>
      </c>
      <c r="G285" s="32">
        <v>2.9191576593365633</v>
      </c>
      <c r="H285" s="32">
        <v>0.46000745434215429</v>
      </c>
      <c r="I285" s="32">
        <v>0.30164927320163998</v>
      </c>
      <c r="J285" s="32">
        <v>366.97666666666663</v>
      </c>
      <c r="K285" s="32">
        <v>348.09333333333331</v>
      </c>
      <c r="L285" s="32">
        <v>54.853333333333332</v>
      </c>
      <c r="M285" s="32">
        <v>35.97</v>
      </c>
      <c r="N285" s="32">
        <v>11.635555555555555</v>
      </c>
      <c r="O285" s="32">
        <v>7.2477777777777783</v>
      </c>
      <c r="P285" s="32">
        <v>110.64222222222222</v>
      </c>
      <c r="Q285" s="32">
        <v>110.64222222222222</v>
      </c>
      <c r="R285" s="32">
        <v>0</v>
      </c>
      <c r="S285" s="32">
        <v>201.48111111111109</v>
      </c>
      <c r="T285" s="32">
        <v>177.24555555555554</v>
      </c>
      <c r="U285" s="32">
        <v>0</v>
      </c>
      <c r="V285" s="32">
        <v>24.235555555555553</v>
      </c>
      <c r="W285" s="32">
        <v>22.076666666666664</v>
      </c>
      <c r="X285" s="32">
        <v>0.38333333333333336</v>
      </c>
      <c r="Y285" s="32">
        <v>0</v>
      </c>
      <c r="Z285" s="32">
        <v>4.6955555555555559</v>
      </c>
      <c r="AA285" s="32">
        <v>7.4144444444444435</v>
      </c>
      <c r="AB285" s="32">
        <v>0</v>
      </c>
      <c r="AC285" s="32">
        <v>9.5833333333333321</v>
      </c>
      <c r="AD285" s="32">
        <v>0</v>
      </c>
      <c r="AE285" s="32">
        <v>0</v>
      </c>
      <c r="AF285" t="s">
        <v>14</v>
      </c>
      <c r="AG285">
        <v>4</v>
      </c>
      <c r="AH285"/>
    </row>
    <row r="286" spans="1:34" x14ac:dyDescent="0.25">
      <c r="A286" t="s">
        <v>1149</v>
      </c>
      <c r="B286" t="s">
        <v>431</v>
      </c>
      <c r="C286" t="s">
        <v>903</v>
      </c>
      <c r="D286" t="s">
        <v>1061</v>
      </c>
      <c r="E286" s="32">
        <v>56.477777777777774</v>
      </c>
      <c r="F286" s="32">
        <v>4.2865335431831602</v>
      </c>
      <c r="G286" s="32">
        <v>3.9560200668896321</v>
      </c>
      <c r="H286" s="32">
        <v>0.92140468227424754</v>
      </c>
      <c r="I286" s="32">
        <v>0.59089120598072009</v>
      </c>
      <c r="J286" s="32">
        <v>242.0938888888889</v>
      </c>
      <c r="K286" s="32">
        <v>223.42722222222221</v>
      </c>
      <c r="L286" s="32">
        <v>52.038888888888891</v>
      </c>
      <c r="M286" s="32">
        <v>33.37222222222222</v>
      </c>
      <c r="N286" s="32">
        <v>13.511111111111111</v>
      </c>
      <c r="O286" s="32">
        <v>5.1555555555555559</v>
      </c>
      <c r="P286" s="32">
        <v>56.028888888888872</v>
      </c>
      <c r="Q286" s="32">
        <v>56.028888888888872</v>
      </c>
      <c r="R286" s="32">
        <v>0</v>
      </c>
      <c r="S286" s="32">
        <v>134.02611111111113</v>
      </c>
      <c r="T286" s="32">
        <v>134.02611111111113</v>
      </c>
      <c r="U286" s="32">
        <v>0</v>
      </c>
      <c r="V286" s="32">
        <v>0</v>
      </c>
      <c r="W286" s="32">
        <v>0</v>
      </c>
      <c r="X286" s="32">
        <v>0</v>
      </c>
      <c r="Y286" s="32">
        <v>0</v>
      </c>
      <c r="Z286" s="32">
        <v>0</v>
      </c>
      <c r="AA286" s="32">
        <v>0</v>
      </c>
      <c r="AB286" s="32">
        <v>0</v>
      </c>
      <c r="AC286" s="32">
        <v>0</v>
      </c>
      <c r="AD286" s="32">
        <v>0</v>
      </c>
      <c r="AE286" s="32">
        <v>0</v>
      </c>
      <c r="AF286" t="s">
        <v>17</v>
      </c>
      <c r="AG286">
        <v>4</v>
      </c>
      <c r="AH286"/>
    </row>
    <row r="287" spans="1:34" x14ac:dyDescent="0.25">
      <c r="A287" t="s">
        <v>1149</v>
      </c>
      <c r="B287" t="s">
        <v>742</v>
      </c>
      <c r="C287" t="s">
        <v>963</v>
      </c>
      <c r="D287" t="s">
        <v>1044</v>
      </c>
      <c r="E287" s="32">
        <v>85.3</v>
      </c>
      <c r="F287" s="32">
        <v>6.4459163735834331</v>
      </c>
      <c r="G287" s="32">
        <v>6.2026247231991691</v>
      </c>
      <c r="H287" s="32">
        <v>0.30552950371238768</v>
      </c>
      <c r="I287" s="32">
        <v>0.15453302071121536</v>
      </c>
      <c r="J287" s="32">
        <v>549.83666666666682</v>
      </c>
      <c r="K287" s="32">
        <v>529.08388888888908</v>
      </c>
      <c r="L287" s="32">
        <v>26.061666666666671</v>
      </c>
      <c r="M287" s="32">
        <v>13.181666666666668</v>
      </c>
      <c r="N287" s="32">
        <v>10.124444444444448</v>
      </c>
      <c r="O287" s="32">
        <v>2.7555555555555555</v>
      </c>
      <c r="P287" s="32">
        <v>150.27211111111106</v>
      </c>
      <c r="Q287" s="32">
        <v>142.39933333333329</v>
      </c>
      <c r="R287" s="32">
        <v>7.8727777777777757</v>
      </c>
      <c r="S287" s="32">
        <v>373.50288888888906</v>
      </c>
      <c r="T287" s="32">
        <v>373.50288888888906</v>
      </c>
      <c r="U287" s="32">
        <v>0</v>
      </c>
      <c r="V287" s="32">
        <v>0</v>
      </c>
      <c r="W287" s="32">
        <v>59.691111111111105</v>
      </c>
      <c r="X287" s="32">
        <v>0</v>
      </c>
      <c r="Y287" s="32">
        <v>0</v>
      </c>
      <c r="Z287" s="32">
        <v>0</v>
      </c>
      <c r="AA287" s="32">
        <v>23.229666666666667</v>
      </c>
      <c r="AB287" s="32">
        <v>0</v>
      </c>
      <c r="AC287" s="32">
        <v>36.461444444444439</v>
      </c>
      <c r="AD287" s="32">
        <v>0</v>
      </c>
      <c r="AE287" s="32">
        <v>0</v>
      </c>
      <c r="AF287" t="s">
        <v>329</v>
      </c>
      <c r="AG287">
        <v>4</v>
      </c>
      <c r="AH287"/>
    </row>
    <row r="288" spans="1:34" x14ac:dyDescent="0.25">
      <c r="A288" t="s">
        <v>1149</v>
      </c>
      <c r="B288" t="s">
        <v>783</v>
      </c>
      <c r="C288" t="s">
        <v>849</v>
      </c>
      <c r="D288" t="s">
        <v>1027</v>
      </c>
      <c r="E288" s="32">
        <v>91.688888888888883</v>
      </c>
      <c r="F288" s="32">
        <v>3.5507828405235098</v>
      </c>
      <c r="G288" s="32">
        <v>3.202624818225885</v>
      </c>
      <c r="H288" s="32">
        <v>0.47398206495395062</v>
      </c>
      <c r="I288" s="32">
        <v>0.17914444983034419</v>
      </c>
      <c r="J288" s="32">
        <v>325.56733333333335</v>
      </c>
      <c r="K288" s="32">
        <v>293.64511111111113</v>
      </c>
      <c r="L288" s="32">
        <v>43.458888888888893</v>
      </c>
      <c r="M288" s="32">
        <v>16.425555555555558</v>
      </c>
      <c r="N288" s="32">
        <v>20.888888888888889</v>
      </c>
      <c r="O288" s="32">
        <v>6.1444444444444448</v>
      </c>
      <c r="P288" s="32">
        <v>57.462333333333319</v>
      </c>
      <c r="Q288" s="32">
        <v>52.573444444444434</v>
      </c>
      <c r="R288" s="32">
        <v>4.8888888888888893</v>
      </c>
      <c r="S288" s="32">
        <v>224.64611111111114</v>
      </c>
      <c r="T288" s="32">
        <v>154.70366666666669</v>
      </c>
      <c r="U288" s="32">
        <v>24.013222222222218</v>
      </c>
      <c r="V288" s="32">
        <v>45.929222222222215</v>
      </c>
      <c r="W288" s="32">
        <v>33.257444444444445</v>
      </c>
      <c r="X288" s="32">
        <v>5.1531111111111105</v>
      </c>
      <c r="Y288" s="32">
        <v>15.2</v>
      </c>
      <c r="Z288" s="32">
        <v>0</v>
      </c>
      <c r="AA288" s="32">
        <v>0.51033333333333331</v>
      </c>
      <c r="AB288" s="32">
        <v>0</v>
      </c>
      <c r="AC288" s="32">
        <v>12.393999999999998</v>
      </c>
      <c r="AD288" s="32">
        <v>0</v>
      </c>
      <c r="AE288" s="32">
        <v>0</v>
      </c>
      <c r="AF288" t="s">
        <v>370</v>
      </c>
      <c r="AG288">
        <v>4</v>
      </c>
      <c r="AH288"/>
    </row>
    <row r="289" spans="1:34" x14ac:dyDescent="0.25">
      <c r="A289" t="s">
        <v>1149</v>
      </c>
      <c r="B289" t="s">
        <v>631</v>
      </c>
      <c r="C289" t="s">
        <v>897</v>
      </c>
      <c r="D289" t="s">
        <v>1056</v>
      </c>
      <c r="E289" s="32">
        <v>66.233333333333334</v>
      </c>
      <c r="F289" s="32">
        <v>3.2940177822513017</v>
      </c>
      <c r="G289" s="32">
        <v>2.7833501090421082</v>
      </c>
      <c r="H289" s="32">
        <v>1.0016322764636807</v>
      </c>
      <c r="I289" s="32">
        <v>0.49096460325448738</v>
      </c>
      <c r="J289" s="32">
        <v>218.1737777777779</v>
      </c>
      <c r="K289" s="32">
        <v>184.35055555555564</v>
      </c>
      <c r="L289" s="32">
        <v>66.341444444444448</v>
      </c>
      <c r="M289" s="32">
        <v>32.518222222222214</v>
      </c>
      <c r="N289" s="32">
        <v>29.289888888888896</v>
      </c>
      <c r="O289" s="32">
        <v>4.5333333333333332</v>
      </c>
      <c r="P289" s="32">
        <v>43.385333333333328</v>
      </c>
      <c r="Q289" s="32">
        <v>43.385333333333328</v>
      </c>
      <c r="R289" s="32">
        <v>0</v>
      </c>
      <c r="S289" s="32">
        <v>108.4470000000001</v>
      </c>
      <c r="T289" s="32">
        <v>108.4470000000001</v>
      </c>
      <c r="U289" s="32">
        <v>0</v>
      </c>
      <c r="V289" s="32">
        <v>0</v>
      </c>
      <c r="W289" s="32">
        <v>12.084444444444443</v>
      </c>
      <c r="X289" s="32">
        <v>2.8166666666666669</v>
      </c>
      <c r="Y289" s="32">
        <v>0</v>
      </c>
      <c r="Z289" s="32">
        <v>0</v>
      </c>
      <c r="AA289" s="32">
        <v>2.3620000000000001</v>
      </c>
      <c r="AB289" s="32">
        <v>0</v>
      </c>
      <c r="AC289" s="32">
        <v>6.9057777777777778</v>
      </c>
      <c r="AD289" s="32">
        <v>0</v>
      </c>
      <c r="AE289" s="32">
        <v>0</v>
      </c>
      <c r="AF289" t="s">
        <v>218</v>
      </c>
      <c r="AG289">
        <v>4</v>
      </c>
      <c r="AH289"/>
    </row>
    <row r="290" spans="1:34" x14ac:dyDescent="0.25">
      <c r="A290" t="s">
        <v>1149</v>
      </c>
      <c r="B290" t="s">
        <v>747</v>
      </c>
      <c r="C290" t="s">
        <v>897</v>
      </c>
      <c r="D290" t="s">
        <v>1056</v>
      </c>
      <c r="E290" s="32">
        <v>88.066666666666663</v>
      </c>
      <c r="F290" s="32">
        <v>2.8599558415341906</v>
      </c>
      <c r="G290" s="32">
        <v>2.6438001514004532</v>
      </c>
      <c r="H290" s="32">
        <v>0.18548952813525107</v>
      </c>
      <c r="I290" s="32">
        <v>0.12190133737067879</v>
      </c>
      <c r="J290" s="32">
        <v>251.86677777777771</v>
      </c>
      <c r="K290" s="32">
        <v>232.83066666666659</v>
      </c>
      <c r="L290" s="32">
        <v>16.335444444444445</v>
      </c>
      <c r="M290" s="32">
        <v>10.735444444444445</v>
      </c>
      <c r="N290" s="32">
        <v>0</v>
      </c>
      <c r="O290" s="32">
        <v>5.6</v>
      </c>
      <c r="P290" s="32">
        <v>90.498111111111086</v>
      </c>
      <c r="Q290" s="32">
        <v>77.061999999999969</v>
      </c>
      <c r="R290" s="32">
        <v>13.436111111111112</v>
      </c>
      <c r="S290" s="32">
        <v>145.03322222222218</v>
      </c>
      <c r="T290" s="32">
        <v>132.0153333333333</v>
      </c>
      <c r="U290" s="32">
        <v>0.17222222222222222</v>
      </c>
      <c r="V290" s="32">
        <v>12.845666666666666</v>
      </c>
      <c r="W290" s="32">
        <v>94.50566666666667</v>
      </c>
      <c r="X290" s="32">
        <v>9.5243333333333347</v>
      </c>
      <c r="Y290" s="32">
        <v>0</v>
      </c>
      <c r="Z290" s="32">
        <v>1.0666666666666667</v>
      </c>
      <c r="AA290" s="32">
        <v>27.475888888888893</v>
      </c>
      <c r="AB290" s="32">
        <v>0</v>
      </c>
      <c r="AC290" s="32">
        <v>54.387555555555558</v>
      </c>
      <c r="AD290" s="32">
        <v>0</v>
      </c>
      <c r="AE290" s="32">
        <v>2.0512222222222221</v>
      </c>
      <c r="AF290" t="s">
        <v>334</v>
      </c>
      <c r="AG290">
        <v>4</v>
      </c>
      <c r="AH290"/>
    </row>
    <row r="291" spans="1:34" x14ac:dyDescent="0.25">
      <c r="A291" t="s">
        <v>1149</v>
      </c>
      <c r="B291" t="s">
        <v>605</v>
      </c>
      <c r="C291" t="s">
        <v>968</v>
      </c>
      <c r="D291" t="s">
        <v>1108</v>
      </c>
      <c r="E291" s="32">
        <v>41.466666666666669</v>
      </c>
      <c r="F291" s="32">
        <v>5.717644694533762</v>
      </c>
      <c r="G291" s="32">
        <v>4.852960878885316</v>
      </c>
      <c r="H291" s="32">
        <v>1.5066747052518756</v>
      </c>
      <c r="I291" s="32">
        <v>0.64199088960342976</v>
      </c>
      <c r="J291" s="32">
        <v>237.09166666666667</v>
      </c>
      <c r="K291" s="32">
        <v>201.23611111111111</v>
      </c>
      <c r="L291" s="32">
        <v>62.476777777777777</v>
      </c>
      <c r="M291" s="32">
        <v>26.621222222222222</v>
      </c>
      <c r="N291" s="32">
        <v>30.772222222222222</v>
      </c>
      <c r="O291" s="32">
        <v>5.083333333333333</v>
      </c>
      <c r="P291" s="32">
        <v>46.922444444444473</v>
      </c>
      <c r="Q291" s="32">
        <v>46.922444444444473</v>
      </c>
      <c r="R291" s="32">
        <v>0</v>
      </c>
      <c r="S291" s="32">
        <v>127.69244444444443</v>
      </c>
      <c r="T291" s="32">
        <v>103.70333333333332</v>
      </c>
      <c r="U291" s="32">
        <v>20.656555555555556</v>
      </c>
      <c r="V291" s="32">
        <v>3.3325555555555564</v>
      </c>
      <c r="W291" s="32">
        <v>0</v>
      </c>
      <c r="X291" s="32">
        <v>0</v>
      </c>
      <c r="Y291" s="32">
        <v>0</v>
      </c>
      <c r="Z291" s="32">
        <v>0</v>
      </c>
      <c r="AA291" s="32">
        <v>0</v>
      </c>
      <c r="AB291" s="32">
        <v>0</v>
      </c>
      <c r="AC291" s="32">
        <v>0</v>
      </c>
      <c r="AD291" s="32">
        <v>0</v>
      </c>
      <c r="AE291" s="32">
        <v>0</v>
      </c>
      <c r="AF291" t="s">
        <v>192</v>
      </c>
      <c r="AG291">
        <v>4</v>
      </c>
      <c r="AH291"/>
    </row>
    <row r="292" spans="1:34" x14ac:dyDescent="0.25">
      <c r="A292" t="s">
        <v>1149</v>
      </c>
      <c r="B292" t="s">
        <v>670</v>
      </c>
      <c r="C292" t="s">
        <v>968</v>
      </c>
      <c r="D292" t="s">
        <v>1108</v>
      </c>
      <c r="E292" s="32">
        <v>92.233333333333334</v>
      </c>
      <c r="F292" s="32">
        <v>4.2676364293458606</v>
      </c>
      <c r="G292" s="32">
        <v>3.8491025177689417</v>
      </c>
      <c r="H292" s="32">
        <v>0.28821226358270086</v>
      </c>
      <c r="I292" s="32">
        <v>0.11281170943259849</v>
      </c>
      <c r="J292" s="32">
        <v>393.61833333333323</v>
      </c>
      <c r="K292" s="32">
        <v>355.01555555555541</v>
      </c>
      <c r="L292" s="32">
        <v>26.582777777777778</v>
      </c>
      <c r="M292" s="32">
        <v>10.405000000000001</v>
      </c>
      <c r="N292" s="32">
        <v>10.688888888888888</v>
      </c>
      <c r="O292" s="32">
        <v>5.4888888888888889</v>
      </c>
      <c r="P292" s="32">
        <v>136.80199999999996</v>
      </c>
      <c r="Q292" s="32">
        <v>114.37699999999994</v>
      </c>
      <c r="R292" s="32">
        <v>22.425000000000011</v>
      </c>
      <c r="S292" s="32">
        <v>230.23355555555548</v>
      </c>
      <c r="T292" s="32">
        <v>197.47222222222217</v>
      </c>
      <c r="U292" s="32">
        <v>0</v>
      </c>
      <c r="V292" s="32">
        <v>32.761333333333326</v>
      </c>
      <c r="W292" s="32">
        <v>0</v>
      </c>
      <c r="X292" s="32">
        <v>0</v>
      </c>
      <c r="Y292" s="32">
        <v>0</v>
      </c>
      <c r="Z292" s="32">
        <v>0</v>
      </c>
      <c r="AA292" s="32">
        <v>0</v>
      </c>
      <c r="AB292" s="32">
        <v>0</v>
      </c>
      <c r="AC292" s="32">
        <v>0</v>
      </c>
      <c r="AD292" s="32">
        <v>0</v>
      </c>
      <c r="AE292" s="32">
        <v>0</v>
      </c>
      <c r="AF292" t="s">
        <v>257</v>
      </c>
      <c r="AG292">
        <v>4</v>
      </c>
      <c r="AH292"/>
    </row>
    <row r="293" spans="1:34" x14ac:dyDescent="0.25">
      <c r="A293" t="s">
        <v>1149</v>
      </c>
      <c r="B293" t="s">
        <v>620</v>
      </c>
      <c r="C293" t="s">
        <v>872</v>
      </c>
      <c r="D293" t="s">
        <v>1112</v>
      </c>
      <c r="E293" s="32">
        <v>44.911111111111111</v>
      </c>
      <c r="F293" s="32">
        <v>1.1249455714992576</v>
      </c>
      <c r="G293" s="32">
        <v>1.0974468085106381</v>
      </c>
      <c r="H293" s="32">
        <v>5.3443839683325084E-2</v>
      </c>
      <c r="I293" s="32">
        <v>2.5945076694705596E-2</v>
      </c>
      <c r="J293" s="32">
        <v>50.522555555555549</v>
      </c>
      <c r="K293" s="32">
        <v>49.287555555555549</v>
      </c>
      <c r="L293" s="32">
        <v>2.4002222222222223</v>
      </c>
      <c r="M293" s="32">
        <v>1.1652222222222224</v>
      </c>
      <c r="N293" s="32">
        <v>0.32388888888888889</v>
      </c>
      <c r="O293" s="32">
        <v>0.91111111111111109</v>
      </c>
      <c r="P293" s="32">
        <v>15.388444444444442</v>
      </c>
      <c r="Q293" s="32">
        <v>15.388444444444442</v>
      </c>
      <c r="R293" s="32">
        <v>0</v>
      </c>
      <c r="S293" s="32">
        <v>32.733888888888885</v>
      </c>
      <c r="T293" s="32">
        <v>30.082555555555555</v>
      </c>
      <c r="U293" s="32">
        <v>0</v>
      </c>
      <c r="V293" s="32">
        <v>2.6513333333333335</v>
      </c>
      <c r="W293" s="32">
        <v>48.809777777777775</v>
      </c>
      <c r="X293" s="32">
        <v>0.68744444444444441</v>
      </c>
      <c r="Y293" s="32">
        <v>0</v>
      </c>
      <c r="Z293" s="32">
        <v>0</v>
      </c>
      <c r="AA293" s="32">
        <v>15.388444444444442</v>
      </c>
      <c r="AB293" s="32">
        <v>0</v>
      </c>
      <c r="AC293" s="32">
        <v>30.082555555555555</v>
      </c>
      <c r="AD293" s="32">
        <v>0</v>
      </c>
      <c r="AE293" s="32">
        <v>2.6513333333333335</v>
      </c>
      <c r="AF293" t="s">
        <v>207</v>
      </c>
      <c r="AG293">
        <v>4</v>
      </c>
      <c r="AH293"/>
    </row>
    <row r="294" spans="1:34" x14ac:dyDescent="0.25">
      <c r="A294" t="s">
        <v>1149</v>
      </c>
      <c r="B294" t="s">
        <v>745</v>
      </c>
      <c r="C294" t="s">
        <v>925</v>
      </c>
      <c r="D294" t="s">
        <v>1050</v>
      </c>
      <c r="E294" s="32">
        <v>48.277777777777779</v>
      </c>
      <c r="F294" s="32">
        <v>4.3637491369390107</v>
      </c>
      <c r="G294" s="32">
        <v>3.973588032220944</v>
      </c>
      <c r="H294" s="32">
        <v>0.73883774453394702</v>
      </c>
      <c r="I294" s="32">
        <v>0.34867663981588032</v>
      </c>
      <c r="J294" s="32">
        <v>210.67211111111112</v>
      </c>
      <c r="K294" s="32">
        <v>191.83600000000001</v>
      </c>
      <c r="L294" s="32">
        <v>35.669444444444444</v>
      </c>
      <c r="M294" s="32">
        <v>16.833333333333332</v>
      </c>
      <c r="N294" s="32">
        <v>13.147222222222222</v>
      </c>
      <c r="O294" s="32">
        <v>5.6888888888888891</v>
      </c>
      <c r="P294" s="32">
        <v>49.105444444444444</v>
      </c>
      <c r="Q294" s="32">
        <v>49.105444444444444</v>
      </c>
      <c r="R294" s="32">
        <v>0</v>
      </c>
      <c r="S294" s="32">
        <v>125.89722222222223</v>
      </c>
      <c r="T294" s="32">
        <v>125.89722222222223</v>
      </c>
      <c r="U294" s="32">
        <v>0</v>
      </c>
      <c r="V294" s="32">
        <v>0</v>
      </c>
      <c r="W294" s="32">
        <v>0</v>
      </c>
      <c r="X294" s="32">
        <v>0</v>
      </c>
      <c r="Y294" s="32">
        <v>0</v>
      </c>
      <c r="Z294" s="32">
        <v>0</v>
      </c>
      <c r="AA294" s="32">
        <v>0</v>
      </c>
      <c r="AB294" s="32">
        <v>0</v>
      </c>
      <c r="AC294" s="32">
        <v>0</v>
      </c>
      <c r="AD294" s="32">
        <v>0</v>
      </c>
      <c r="AE294" s="32">
        <v>0</v>
      </c>
      <c r="AF294" t="s">
        <v>332</v>
      </c>
      <c r="AG294">
        <v>4</v>
      </c>
      <c r="AH294"/>
    </row>
    <row r="295" spans="1:34" x14ac:dyDescent="0.25">
      <c r="A295" t="s">
        <v>1149</v>
      </c>
      <c r="B295" t="s">
        <v>809</v>
      </c>
      <c r="C295" t="s">
        <v>897</v>
      </c>
      <c r="D295" t="s">
        <v>1056</v>
      </c>
      <c r="E295" s="32">
        <v>8.3333333333333339</v>
      </c>
      <c r="F295" s="32">
        <v>6.5352133333333349</v>
      </c>
      <c r="G295" s="32">
        <v>5.2872133333333347</v>
      </c>
      <c r="H295" s="32">
        <v>2.0535866666666664</v>
      </c>
      <c r="I295" s="32">
        <v>0.80558666666666667</v>
      </c>
      <c r="J295" s="32">
        <v>54.460111111111125</v>
      </c>
      <c r="K295" s="32">
        <v>44.060111111111127</v>
      </c>
      <c r="L295" s="32">
        <v>17.113222222222223</v>
      </c>
      <c r="M295" s="32">
        <v>6.7132222222222229</v>
      </c>
      <c r="N295" s="32">
        <v>5.1555555555555559</v>
      </c>
      <c r="O295" s="32">
        <v>5.2444444444444445</v>
      </c>
      <c r="P295" s="32">
        <v>14.837000000000005</v>
      </c>
      <c r="Q295" s="32">
        <v>14.837000000000005</v>
      </c>
      <c r="R295" s="32">
        <v>0</v>
      </c>
      <c r="S295" s="32">
        <v>22.509888888888895</v>
      </c>
      <c r="T295" s="32">
        <v>22.509888888888895</v>
      </c>
      <c r="U295" s="32">
        <v>0</v>
      </c>
      <c r="V295" s="32">
        <v>0</v>
      </c>
      <c r="W295" s="32">
        <v>5.9177777777777774</v>
      </c>
      <c r="X295" s="32">
        <v>9.4444444444444442E-2</v>
      </c>
      <c r="Y295" s="32">
        <v>0</v>
      </c>
      <c r="Z295" s="32">
        <v>0</v>
      </c>
      <c r="AA295" s="32">
        <v>5.7344444444444447</v>
      </c>
      <c r="AB295" s="32">
        <v>0</v>
      </c>
      <c r="AC295" s="32">
        <v>8.8888888888888892E-2</v>
      </c>
      <c r="AD295" s="32">
        <v>0</v>
      </c>
      <c r="AE295" s="32">
        <v>0</v>
      </c>
      <c r="AF295" t="s">
        <v>396</v>
      </c>
      <c r="AG295">
        <v>4</v>
      </c>
      <c r="AH295"/>
    </row>
    <row r="296" spans="1:34" x14ac:dyDescent="0.25">
      <c r="A296" t="s">
        <v>1149</v>
      </c>
      <c r="B296" t="s">
        <v>683</v>
      </c>
      <c r="C296" t="s">
        <v>946</v>
      </c>
      <c r="D296" t="s">
        <v>1087</v>
      </c>
      <c r="E296" s="32">
        <v>59.022222222222226</v>
      </c>
      <c r="F296" s="32">
        <v>3.0465549698795171</v>
      </c>
      <c r="G296" s="32">
        <v>2.796178463855421</v>
      </c>
      <c r="H296" s="32">
        <v>0.42319277108433723</v>
      </c>
      <c r="I296" s="32">
        <v>0.17281626506024089</v>
      </c>
      <c r="J296" s="32">
        <v>179.8144444444444</v>
      </c>
      <c r="K296" s="32">
        <v>165.03666666666663</v>
      </c>
      <c r="L296" s="32">
        <v>24.977777777777771</v>
      </c>
      <c r="M296" s="32">
        <v>10.199999999999996</v>
      </c>
      <c r="N296" s="32">
        <v>9.4988888888888869</v>
      </c>
      <c r="O296" s="32">
        <v>5.278888888888889</v>
      </c>
      <c r="P296" s="32">
        <v>35.332222222222221</v>
      </c>
      <c r="Q296" s="32">
        <v>35.332222222222221</v>
      </c>
      <c r="R296" s="32">
        <v>0</v>
      </c>
      <c r="S296" s="32">
        <v>119.50444444444446</v>
      </c>
      <c r="T296" s="32">
        <v>93.023333333333341</v>
      </c>
      <c r="U296" s="32">
        <v>3.2299999999999991</v>
      </c>
      <c r="V296" s="32">
        <v>23.251111111111111</v>
      </c>
      <c r="W296" s="32">
        <v>15.644444444444442</v>
      </c>
      <c r="X296" s="32">
        <v>0</v>
      </c>
      <c r="Y296" s="32">
        <v>0</v>
      </c>
      <c r="Z296" s="32">
        <v>0</v>
      </c>
      <c r="AA296" s="32">
        <v>11.99111111111111</v>
      </c>
      <c r="AB296" s="32">
        <v>0</v>
      </c>
      <c r="AC296" s="32">
        <v>3.26</v>
      </c>
      <c r="AD296" s="32">
        <v>0</v>
      </c>
      <c r="AE296" s="32">
        <v>0.39333333333333331</v>
      </c>
      <c r="AF296" t="s">
        <v>270</v>
      </c>
      <c r="AG296">
        <v>4</v>
      </c>
      <c r="AH296"/>
    </row>
    <row r="297" spans="1:34" x14ac:dyDescent="0.25">
      <c r="A297" t="s">
        <v>1149</v>
      </c>
      <c r="B297" t="s">
        <v>552</v>
      </c>
      <c r="C297" t="s">
        <v>944</v>
      </c>
      <c r="D297" t="s">
        <v>1035</v>
      </c>
      <c r="E297" s="32">
        <v>88.87777777777778</v>
      </c>
      <c r="F297" s="32">
        <v>3.3269646205775718</v>
      </c>
      <c r="G297" s="32">
        <v>2.9353294161770216</v>
      </c>
      <c r="H297" s="32">
        <v>0.62571321415176895</v>
      </c>
      <c r="I297" s="32">
        <v>0.36221027628453561</v>
      </c>
      <c r="J297" s="32">
        <v>295.69322222222218</v>
      </c>
      <c r="K297" s="32">
        <v>260.88555555555553</v>
      </c>
      <c r="L297" s="32">
        <v>55.612000000000002</v>
      </c>
      <c r="M297" s="32">
        <v>32.192444444444448</v>
      </c>
      <c r="N297" s="32">
        <v>17.730666666666668</v>
      </c>
      <c r="O297" s="32">
        <v>5.6888888888888891</v>
      </c>
      <c r="P297" s="32">
        <v>77.361777777777775</v>
      </c>
      <c r="Q297" s="32">
        <v>65.973666666666659</v>
      </c>
      <c r="R297" s="32">
        <v>11.388111111111112</v>
      </c>
      <c r="S297" s="32">
        <v>162.71944444444443</v>
      </c>
      <c r="T297" s="32">
        <v>146.43155555555555</v>
      </c>
      <c r="U297" s="32">
        <v>3.111111111111111E-2</v>
      </c>
      <c r="V297" s="32">
        <v>16.256777777777781</v>
      </c>
      <c r="W297" s="32">
        <v>64.710666666666668</v>
      </c>
      <c r="X297" s="32">
        <v>11.913111111111112</v>
      </c>
      <c r="Y297" s="32">
        <v>0</v>
      </c>
      <c r="Z297" s="32">
        <v>0</v>
      </c>
      <c r="AA297" s="32">
        <v>25.881333333333334</v>
      </c>
      <c r="AB297" s="32">
        <v>0.16944444444444445</v>
      </c>
      <c r="AC297" s="32">
        <v>26.74677777777778</v>
      </c>
      <c r="AD297" s="32">
        <v>0</v>
      </c>
      <c r="AE297" s="32">
        <v>0</v>
      </c>
      <c r="AF297" t="s">
        <v>139</v>
      </c>
      <c r="AG297">
        <v>4</v>
      </c>
      <c r="AH297"/>
    </row>
    <row r="298" spans="1:34" x14ac:dyDescent="0.25">
      <c r="A298" t="s">
        <v>1149</v>
      </c>
      <c r="B298" t="s">
        <v>657</v>
      </c>
      <c r="C298" t="s">
        <v>930</v>
      </c>
      <c r="D298" t="s">
        <v>1078</v>
      </c>
      <c r="E298" s="32">
        <v>77.37777777777778</v>
      </c>
      <c r="F298" s="32">
        <v>3.6496711659965539</v>
      </c>
      <c r="G298" s="32">
        <v>3.3702168294083856</v>
      </c>
      <c r="H298" s="32">
        <v>0.15623205054566341</v>
      </c>
      <c r="I298" s="32">
        <v>5.2706777713957494E-2</v>
      </c>
      <c r="J298" s="32">
        <v>282.40344444444446</v>
      </c>
      <c r="K298" s="32">
        <v>260.77988888888888</v>
      </c>
      <c r="L298" s="32">
        <v>12.088888888888889</v>
      </c>
      <c r="M298" s="32">
        <v>4.0783333333333331</v>
      </c>
      <c r="N298" s="32">
        <v>7.1216666666666661</v>
      </c>
      <c r="O298" s="32">
        <v>0.88888888888888884</v>
      </c>
      <c r="P298" s="32">
        <v>98.62433333333334</v>
      </c>
      <c r="Q298" s="32">
        <v>85.011333333333326</v>
      </c>
      <c r="R298" s="32">
        <v>13.613000000000007</v>
      </c>
      <c r="S298" s="32">
        <v>171.69022222222225</v>
      </c>
      <c r="T298" s="32">
        <v>157.36011111111111</v>
      </c>
      <c r="U298" s="32">
        <v>9.2304444444444478</v>
      </c>
      <c r="V298" s="32">
        <v>5.0996666666666659</v>
      </c>
      <c r="W298" s="32">
        <v>52.171333333333337</v>
      </c>
      <c r="X298" s="32">
        <v>2.2222222222222223E-2</v>
      </c>
      <c r="Y298" s="32">
        <v>0</v>
      </c>
      <c r="Z298" s="32">
        <v>0</v>
      </c>
      <c r="AA298" s="32">
        <v>33.370555555555555</v>
      </c>
      <c r="AB298" s="32">
        <v>0.18888888888888888</v>
      </c>
      <c r="AC298" s="32">
        <v>18.589666666666666</v>
      </c>
      <c r="AD298" s="32">
        <v>0</v>
      </c>
      <c r="AE298" s="32">
        <v>0</v>
      </c>
      <c r="AF298" t="s">
        <v>244</v>
      </c>
      <c r="AG298">
        <v>4</v>
      </c>
      <c r="AH298"/>
    </row>
    <row r="299" spans="1:34" x14ac:dyDescent="0.25">
      <c r="A299" t="s">
        <v>1149</v>
      </c>
      <c r="B299" t="s">
        <v>635</v>
      </c>
      <c r="C299" t="s">
        <v>973</v>
      </c>
      <c r="D299" t="s">
        <v>1110</v>
      </c>
      <c r="E299" s="32">
        <v>78.400000000000006</v>
      </c>
      <c r="F299" s="32">
        <v>3.3130598072562361</v>
      </c>
      <c r="G299" s="32">
        <v>3.0621088435374153</v>
      </c>
      <c r="H299" s="32">
        <v>0.33191893424036278</v>
      </c>
      <c r="I299" s="32">
        <v>0.14640306122448976</v>
      </c>
      <c r="J299" s="32">
        <v>259.74388888888893</v>
      </c>
      <c r="K299" s="32">
        <v>240.06933333333336</v>
      </c>
      <c r="L299" s="32">
        <v>26.022444444444446</v>
      </c>
      <c r="M299" s="32">
        <v>11.477999999999998</v>
      </c>
      <c r="N299" s="32">
        <v>10.533333333333333</v>
      </c>
      <c r="O299" s="32">
        <v>4.0111111111111111</v>
      </c>
      <c r="P299" s="32">
        <v>78.444222222222237</v>
      </c>
      <c r="Q299" s="32">
        <v>73.314111111111131</v>
      </c>
      <c r="R299" s="32">
        <v>5.1301111111111117</v>
      </c>
      <c r="S299" s="32">
        <v>155.27722222222224</v>
      </c>
      <c r="T299" s="32">
        <v>149.5637777777778</v>
      </c>
      <c r="U299" s="32">
        <v>0</v>
      </c>
      <c r="V299" s="32">
        <v>5.7134444444444465</v>
      </c>
      <c r="W299" s="32">
        <v>31.501222222222218</v>
      </c>
      <c r="X299" s="32">
        <v>3.3333333333333333E-2</v>
      </c>
      <c r="Y299" s="32">
        <v>0</v>
      </c>
      <c r="Z299" s="32">
        <v>0</v>
      </c>
      <c r="AA299" s="32">
        <v>22.455777777777776</v>
      </c>
      <c r="AB299" s="32">
        <v>0.13333333333333333</v>
      </c>
      <c r="AC299" s="32">
        <v>8.8787777777777759</v>
      </c>
      <c r="AD299" s="32">
        <v>0</v>
      </c>
      <c r="AE299" s="32">
        <v>0</v>
      </c>
      <c r="AF299" t="s">
        <v>222</v>
      </c>
      <c r="AG299">
        <v>4</v>
      </c>
      <c r="AH299"/>
    </row>
    <row r="300" spans="1:34" x14ac:dyDescent="0.25">
      <c r="A300" t="s">
        <v>1149</v>
      </c>
      <c r="B300" t="s">
        <v>417</v>
      </c>
      <c r="C300" t="s">
        <v>895</v>
      </c>
      <c r="D300" t="s">
        <v>1044</v>
      </c>
      <c r="E300" s="32">
        <v>77.422222222222217</v>
      </c>
      <c r="F300" s="32">
        <v>3.1519446039035595</v>
      </c>
      <c r="G300" s="32">
        <v>2.8117465556831229</v>
      </c>
      <c r="H300" s="32">
        <v>0.47463404133180254</v>
      </c>
      <c r="I300" s="32">
        <v>0.2211179678530425</v>
      </c>
      <c r="J300" s="32">
        <v>244.03055555555557</v>
      </c>
      <c r="K300" s="32">
        <v>217.69166666666666</v>
      </c>
      <c r="L300" s="32">
        <v>36.74722222222222</v>
      </c>
      <c r="M300" s="32">
        <v>17.119444444444444</v>
      </c>
      <c r="N300" s="32">
        <v>14.027777777777779</v>
      </c>
      <c r="O300" s="32">
        <v>5.6</v>
      </c>
      <c r="P300" s="32">
        <v>75.63055555555556</v>
      </c>
      <c r="Q300" s="32">
        <v>68.919444444444451</v>
      </c>
      <c r="R300" s="32">
        <v>6.7111111111111112</v>
      </c>
      <c r="S300" s="32">
        <v>131.65277777777777</v>
      </c>
      <c r="T300" s="32">
        <v>131.65277777777777</v>
      </c>
      <c r="U300" s="32">
        <v>0</v>
      </c>
      <c r="V300" s="32">
        <v>0</v>
      </c>
      <c r="W300" s="32">
        <v>0</v>
      </c>
      <c r="X300" s="32">
        <v>0</v>
      </c>
      <c r="Y300" s="32">
        <v>0</v>
      </c>
      <c r="Z300" s="32">
        <v>0</v>
      </c>
      <c r="AA300" s="32">
        <v>0</v>
      </c>
      <c r="AB300" s="32">
        <v>0</v>
      </c>
      <c r="AC300" s="32">
        <v>0</v>
      </c>
      <c r="AD300" s="32">
        <v>0</v>
      </c>
      <c r="AE300" s="32">
        <v>0</v>
      </c>
      <c r="AF300" t="s">
        <v>3</v>
      </c>
      <c r="AG300">
        <v>4</v>
      </c>
      <c r="AH300"/>
    </row>
    <row r="301" spans="1:34" x14ac:dyDescent="0.25">
      <c r="A301" t="s">
        <v>1149</v>
      </c>
      <c r="B301" t="s">
        <v>484</v>
      </c>
      <c r="C301" t="s">
        <v>926</v>
      </c>
      <c r="D301" t="s">
        <v>1038</v>
      </c>
      <c r="E301" s="32">
        <v>136.44444444444446</v>
      </c>
      <c r="F301" s="32">
        <v>2.9874714983713355</v>
      </c>
      <c r="G301" s="32">
        <v>2.8236156351791535</v>
      </c>
      <c r="H301" s="32">
        <v>0.32494299674267091</v>
      </c>
      <c r="I301" s="32">
        <v>0.20530700325732898</v>
      </c>
      <c r="J301" s="32">
        <v>407.62388888888893</v>
      </c>
      <c r="K301" s="32">
        <v>385.26666666666677</v>
      </c>
      <c r="L301" s="32">
        <v>44.336666666666659</v>
      </c>
      <c r="M301" s="32">
        <v>28.013000000000002</v>
      </c>
      <c r="N301" s="32">
        <v>11.790333333333329</v>
      </c>
      <c r="O301" s="32">
        <v>4.5333333333333332</v>
      </c>
      <c r="P301" s="32">
        <v>125.11933333333334</v>
      </c>
      <c r="Q301" s="32">
        <v>119.08577777777779</v>
      </c>
      <c r="R301" s="32">
        <v>6.0335555555555551</v>
      </c>
      <c r="S301" s="32">
        <v>238.16788888888894</v>
      </c>
      <c r="T301" s="32">
        <v>238.16788888888894</v>
      </c>
      <c r="U301" s="32">
        <v>0</v>
      </c>
      <c r="V301" s="32">
        <v>0</v>
      </c>
      <c r="W301" s="32">
        <v>126.29488888888883</v>
      </c>
      <c r="X301" s="32">
        <v>0</v>
      </c>
      <c r="Y301" s="32">
        <v>0</v>
      </c>
      <c r="Z301" s="32">
        <v>0</v>
      </c>
      <c r="AA301" s="32">
        <v>23.57011111111111</v>
      </c>
      <c r="AB301" s="32">
        <v>0</v>
      </c>
      <c r="AC301" s="32">
        <v>102.72477777777772</v>
      </c>
      <c r="AD301" s="32">
        <v>0</v>
      </c>
      <c r="AE301" s="32">
        <v>0</v>
      </c>
      <c r="AF301" t="s">
        <v>70</v>
      </c>
      <c r="AG301">
        <v>4</v>
      </c>
      <c r="AH301"/>
    </row>
    <row r="302" spans="1:34" x14ac:dyDescent="0.25">
      <c r="A302" t="s">
        <v>1149</v>
      </c>
      <c r="B302" t="s">
        <v>639</v>
      </c>
      <c r="C302" t="s">
        <v>855</v>
      </c>
      <c r="D302" t="s">
        <v>1071</v>
      </c>
      <c r="E302" s="32">
        <v>103.87777777777778</v>
      </c>
      <c r="F302" s="32">
        <v>3.3898898277890686</v>
      </c>
      <c r="G302" s="32">
        <v>3.3898898277890686</v>
      </c>
      <c r="H302" s="32">
        <v>0.61570328377366557</v>
      </c>
      <c r="I302" s="32">
        <v>0.61570328377366557</v>
      </c>
      <c r="J302" s="32">
        <v>352.13422222222226</v>
      </c>
      <c r="K302" s="32">
        <v>352.13422222222226</v>
      </c>
      <c r="L302" s="32">
        <v>63.957888888888888</v>
      </c>
      <c r="M302" s="32">
        <v>63.957888888888888</v>
      </c>
      <c r="N302" s="32">
        <v>0</v>
      </c>
      <c r="O302" s="32">
        <v>0</v>
      </c>
      <c r="P302" s="32">
        <v>28.442555555555561</v>
      </c>
      <c r="Q302" s="32">
        <v>28.442555555555561</v>
      </c>
      <c r="R302" s="32">
        <v>0</v>
      </c>
      <c r="S302" s="32">
        <v>259.73377777777779</v>
      </c>
      <c r="T302" s="32">
        <v>213.37466666666671</v>
      </c>
      <c r="U302" s="32">
        <v>21.270666666666674</v>
      </c>
      <c r="V302" s="32">
        <v>25.088444444444431</v>
      </c>
      <c r="W302" s="32">
        <v>14.732333333333333</v>
      </c>
      <c r="X302" s="32">
        <v>1.7277777777777779</v>
      </c>
      <c r="Y302" s="32">
        <v>0</v>
      </c>
      <c r="Z302" s="32">
        <v>0</v>
      </c>
      <c r="AA302" s="32">
        <v>5.7921111111111117</v>
      </c>
      <c r="AB302" s="32">
        <v>0</v>
      </c>
      <c r="AC302" s="32">
        <v>7.2124444444444435</v>
      </c>
      <c r="AD302" s="32">
        <v>0</v>
      </c>
      <c r="AE302" s="32">
        <v>0</v>
      </c>
      <c r="AF302" t="s">
        <v>226</v>
      </c>
      <c r="AG302">
        <v>4</v>
      </c>
      <c r="AH302"/>
    </row>
    <row r="303" spans="1:34" x14ac:dyDescent="0.25">
      <c r="A303" t="s">
        <v>1149</v>
      </c>
      <c r="B303" t="s">
        <v>684</v>
      </c>
      <c r="C303" t="s">
        <v>969</v>
      </c>
      <c r="D303" t="s">
        <v>1020</v>
      </c>
      <c r="E303" s="32">
        <v>87.977777777777774</v>
      </c>
      <c r="F303" s="32">
        <v>3.7125221015407934</v>
      </c>
      <c r="G303" s="32">
        <v>3.6319777721646886</v>
      </c>
      <c r="H303" s="32">
        <v>0.65900479919171506</v>
      </c>
      <c r="I303" s="32">
        <v>0.57846046981561006</v>
      </c>
      <c r="J303" s="32">
        <v>326.61944444444447</v>
      </c>
      <c r="K303" s="32">
        <v>319.53333333333336</v>
      </c>
      <c r="L303" s="32">
        <v>57.977777777777774</v>
      </c>
      <c r="M303" s="32">
        <v>50.891666666666666</v>
      </c>
      <c r="N303" s="32">
        <v>0</v>
      </c>
      <c r="O303" s="32">
        <v>7.0861111111111112</v>
      </c>
      <c r="P303" s="32">
        <v>58.477777777777774</v>
      </c>
      <c r="Q303" s="32">
        <v>58.477777777777774</v>
      </c>
      <c r="R303" s="32">
        <v>0</v>
      </c>
      <c r="S303" s="32">
        <v>210.16388888888889</v>
      </c>
      <c r="T303" s="32">
        <v>192.81666666666666</v>
      </c>
      <c r="U303" s="32">
        <v>0</v>
      </c>
      <c r="V303" s="32">
        <v>17.347222222222221</v>
      </c>
      <c r="W303" s="32">
        <v>17.066666666666666</v>
      </c>
      <c r="X303" s="32">
        <v>3.8666666666666667</v>
      </c>
      <c r="Y303" s="32">
        <v>0</v>
      </c>
      <c r="Z303" s="32">
        <v>0</v>
      </c>
      <c r="AA303" s="32">
        <v>13.2</v>
      </c>
      <c r="AB303" s="32">
        <v>0</v>
      </c>
      <c r="AC303" s="32">
        <v>0</v>
      </c>
      <c r="AD303" s="32">
        <v>0</v>
      </c>
      <c r="AE303" s="32">
        <v>0</v>
      </c>
      <c r="AF303" t="s">
        <v>271</v>
      </c>
      <c r="AG303">
        <v>4</v>
      </c>
      <c r="AH303"/>
    </row>
    <row r="304" spans="1:34" x14ac:dyDescent="0.25">
      <c r="A304" t="s">
        <v>1149</v>
      </c>
      <c r="B304" t="s">
        <v>512</v>
      </c>
      <c r="C304" t="s">
        <v>937</v>
      </c>
      <c r="D304" t="s">
        <v>1086</v>
      </c>
      <c r="E304" s="32">
        <v>115.77777777777777</v>
      </c>
      <c r="F304" s="32">
        <v>3.8416266794625722</v>
      </c>
      <c r="G304" s="32">
        <v>3.7974808061420342</v>
      </c>
      <c r="H304" s="32">
        <v>0.61489251439539327</v>
      </c>
      <c r="I304" s="32">
        <v>0.57074664107485584</v>
      </c>
      <c r="J304" s="32">
        <v>444.77499999999998</v>
      </c>
      <c r="K304" s="32">
        <v>439.66388888888883</v>
      </c>
      <c r="L304" s="32">
        <v>71.190888888888864</v>
      </c>
      <c r="M304" s="32">
        <v>66.07977777777775</v>
      </c>
      <c r="N304" s="32">
        <v>0</v>
      </c>
      <c r="O304" s="32">
        <v>5.1111111111111107</v>
      </c>
      <c r="P304" s="32">
        <v>90.934000000000012</v>
      </c>
      <c r="Q304" s="32">
        <v>90.934000000000012</v>
      </c>
      <c r="R304" s="32">
        <v>0</v>
      </c>
      <c r="S304" s="32">
        <v>282.65011111111107</v>
      </c>
      <c r="T304" s="32">
        <v>282.65011111111107</v>
      </c>
      <c r="U304" s="32">
        <v>0</v>
      </c>
      <c r="V304" s="32">
        <v>0</v>
      </c>
      <c r="W304" s="32">
        <v>1.7361111111111112</v>
      </c>
      <c r="X304" s="32">
        <v>0</v>
      </c>
      <c r="Y304" s="32">
        <v>0</v>
      </c>
      <c r="Z304" s="32">
        <v>0</v>
      </c>
      <c r="AA304" s="32">
        <v>0</v>
      </c>
      <c r="AB304" s="32">
        <v>0</v>
      </c>
      <c r="AC304" s="32">
        <v>1.7361111111111112</v>
      </c>
      <c r="AD304" s="32">
        <v>0</v>
      </c>
      <c r="AE304" s="32">
        <v>0</v>
      </c>
      <c r="AF304" t="s">
        <v>98</v>
      </c>
      <c r="AG304">
        <v>4</v>
      </c>
      <c r="AH304"/>
    </row>
    <row r="305" spans="1:34" x14ac:dyDescent="0.25">
      <c r="A305" t="s">
        <v>1149</v>
      </c>
      <c r="B305" t="s">
        <v>682</v>
      </c>
      <c r="C305" t="s">
        <v>889</v>
      </c>
      <c r="D305" t="s">
        <v>1071</v>
      </c>
      <c r="E305" s="32">
        <v>36.255555555555553</v>
      </c>
      <c r="F305" s="32">
        <v>3.1695065890285017</v>
      </c>
      <c r="G305" s="32">
        <v>2.716932270916335</v>
      </c>
      <c r="H305" s="32">
        <v>0.64748697517621823</v>
      </c>
      <c r="I305" s="32">
        <v>0.1949126570640515</v>
      </c>
      <c r="J305" s="32">
        <v>114.91222222222223</v>
      </c>
      <c r="K305" s="32">
        <v>98.503888888888895</v>
      </c>
      <c r="L305" s="32">
        <v>23.474999999999998</v>
      </c>
      <c r="M305" s="32">
        <v>7.0666666666666664</v>
      </c>
      <c r="N305" s="32">
        <v>11.269444444444444</v>
      </c>
      <c r="O305" s="32">
        <v>5.1388888888888893</v>
      </c>
      <c r="P305" s="32">
        <v>23.302777777777777</v>
      </c>
      <c r="Q305" s="32">
        <v>23.302777777777777</v>
      </c>
      <c r="R305" s="32">
        <v>0</v>
      </c>
      <c r="S305" s="32">
        <v>68.134444444444455</v>
      </c>
      <c r="T305" s="32">
        <v>42.30833333333333</v>
      </c>
      <c r="U305" s="32">
        <v>23.031666666666666</v>
      </c>
      <c r="V305" s="32">
        <v>2.7944444444444443</v>
      </c>
      <c r="W305" s="32">
        <v>45.663888888888891</v>
      </c>
      <c r="X305" s="32">
        <v>2.85</v>
      </c>
      <c r="Y305" s="32">
        <v>0</v>
      </c>
      <c r="Z305" s="32">
        <v>0</v>
      </c>
      <c r="AA305" s="32">
        <v>14.366666666666667</v>
      </c>
      <c r="AB305" s="32">
        <v>0</v>
      </c>
      <c r="AC305" s="32">
        <v>28.447222222222223</v>
      </c>
      <c r="AD305" s="32">
        <v>0</v>
      </c>
      <c r="AE305" s="32">
        <v>0</v>
      </c>
      <c r="AF305" t="s">
        <v>269</v>
      </c>
      <c r="AG305">
        <v>4</v>
      </c>
      <c r="AH305"/>
    </row>
    <row r="306" spans="1:34" x14ac:dyDescent="0.25">
      <c r="A306" t="s">
        <v>1149</v>
      </c>
      <c r="B306" t="s">
        <v>611</v>
      </c>
      <c r="C306" t="s">
        <v>882</v>
      </c>
      <c r="D306" t="s">
        <v>1109</v>
      </c>
      <c r="E306" s="32">
        <v>74.900000000000006</v>
      </c>
      <c r="F306" s="32">
        <v>3.2739430351579872</v>
      </c>
      <c r="G306" s="32">
        <v>3.032962468476486</v>
      </c>
      <c r="H306" s="32">
        <v>0.76261385551105165</v>
      </c>
      <c r="I306" s="32">
        <v>0.52704791573950438</v>
      </c>
      <c r="J306" s="32">
        <v>245.21833333333328</v>
      </c>
      <c r="K306" s="32">
        <v>227.16888888888883</v>
      </c>
      <c r="L306" s="32">
        <v>57.11977777777777</v>
      </c>
      <c r="M306" s="32">
        <v>39.475888888888882</v>
      </c>
      <c r="N306" s="32">
        <v>11.940666666666665</v>
      </c>
      <c r="O306" s="32">
        <v>5.7032222222222222</v>
      </c>
      <c r="P306" s="32">
        <v>29.332000000000001</v>
      </c>
      <c r="Q306" s="32">
        <v>28.926444444444446</v>
      </c>
      <c r="R306" s="32">
        <v>0.40555555555555556</v>
      </c>
      <c r="S306" s="32">
        <v>158.76655555555553</v>
      </c>
      <c r="T306" s="32">
        <v>110.62833333333329</v>
      </c>
      <c r="U306" s="32">
        <v>36.114666666666672</v>
      </c>
      <c r="V306" s="32">
        <v>12.023555555555554</v>
      </c>
      <c r="W306" s="32">
        <v>0</v>
      </c>
      <c r="X306" s="32">
        <v>0</v>
      </c>
      <c r="Y306" s="32">
        <v>0</v>
      </c>
      <c r="Z306" s="32">
        <v>0</v>
      </c>
      <c r="AA306" s="32">
        <v>0</v>
      </c>
      <c r="AB306" s="32">
        <v>0</v>
      </c>
      <c r="AC306" s="32">
        <v>0</v>
      </c>
      <c r="AD306" s="32">
        <v>0</v>
      </c>
      <c r="AE306" s="32">
        <v>0</v>
      </c>
      <c r="AF306" t="s">
        <v>198</v>
      </c>
      <c r="AG306">
        <v>4</v>
      </c>
      <c r="AH306"/>
    </row>
    <row r="307" spans="1:34" x14ac:dyDescent="0.25">
      <c r="A307" t="s">
        <v>1149</v>
      </c>
      <c r="B307" t="s">
        <v>736</v>
      </c>
      <c r="C307" t="s">
        <v>838</v>
      </c>
      <c r="D307" t="s">
        <v>1094</v>
      </c>
      <c r="E307" s="32">
        <v>61.477777777777774</v>
      </c>
      <c r="F307" s="32">
        <v>3.4896132297126341</v>
      </c>
      <c r="G307" s="32">
        <v>3.2583101391650104</v>
      </c>
      <c r="H307" s="32">
        <v>0.56394361106090729</v>
      </c>
      <c r="I307" s="32">
        <v>0.33435749141514554</v>
      </c>
      <c r="J307" s="32">
        <v>214.5336666666667</v>
      </c>
      <c r="K307" s="32">
        <v>200.31366666666668</v>
      </c>
      <c r="L307" s="32">
        <v>34.67</v>
      </c>
      <c r="M307" s="32">
        <v>20.555555555555557</v>
      </c>
      <c r="N307" s="32">
        <v>8.8388888888888868</v>
      </c>
      <c r="O307" s="32">
        <v>5.275555555555556</v>
      </c>
      <c r="P307" s="32">
        <v>47.209111111111099</v>
      </c>
      <c r="Q307" s="32">
        <v>47.103555555555545</v>
      </c>
      <c r="R307" s="32">
        <v>0.10555555555555556</v>
      </c>
      <c r="S307" s="32">
        <v>132.65455555555559</v>
      </c>
      <c r="T307" s="32">
        <v>129.12066666666669</v>
      </c>
      <c r="U307" s="32">
        <v>0</v>
      </c>
      <c r="V307" s="32">
        <v>3.5338888888888897</v>
      </c>
      <c r="W307" s="32">
        <v>51.561444444444454</v>
      </c>
      <c r="X307" s="32">
        <v>0</v>
      </c>
      <c r="Y307" s="32">
        <v>0</v>
      </c>
      <c r="Z307" s="32">
        <v>0</v>
      </c>
      <c r="AA307" s="32">
        <v>4.5824444444444445</v>
      </c>
      <c r="AB307" s="32">
        <v>0.10555555555555556</v>
      </c>
      <c r="AC307" s="32">
        <v>46.159555555555563</v>
      </c>
      <c r="AD307" s="32">
        <v>0</v>
      </c>
      <c r="AE307" s="32">
        <v>0.71388888888888891</v>
      </c>
      <c r="AF307" t="s">
        <v>323</v>
      </c>
      <c r="AG307">
        <v>4</v>
      </c>
      <c r="AH307"/>
    </row>
    <row r="308" spans="1:34" x14ac:dyDescent="0.25">
      <c r="A308" t="s">
        <v>1149</v>
      </c>
      <c r="B308" t="s">
        <v>814</v>
      </c>
      <c r="C308" t="s">
        <v>858</v>
      </c>
      <c r="D308" t="s">
        <v>1086</v>
      </c>
      <c r="E308" s="32">
        <v>90.655555555555551</v>
      </c>
      <c r="F308" s="32">
        <v>3.2005331535727417</v>
      </c>
      <c r="G308" s="32">
        <v>3.0608297585488415</v>
      </c>
      <c r="H308" s="32">
        <v>0.36892879029292802</v>
      </c>
      <c r="I308" s="32">
        <v>0.22922539526902808</v>
      </c>
      <c r="J308" s="32">
        <v>290.14611111111111</v>
      </c>
      <c r="K308" s="32">
        <v>277.48122222222219</v>
      </c>
      <c r="L308" s="32">
        <v>33.445444444444441</v>
      </c>
      <c r="M308" s="32">
        <v>20.780555555555555</v>
      </c>
      <c r="N308" s="32">
        <v>10.981555555555556</v>
      </c>
      <c r="O308" s="32">
        <v>1.6833333333333333</v>
      </c>
      <c r="P308" s="32">
        <v>79.556888888888892</v>
      </c>
      <c r="Q308" s="32">
        <v>79.556888888888892</v>
      </c>
      <c r="R308" s="32">
        <v>0</v>
      </c>
      <c r="S308" s="32">
        <v>177.14377777777779</v>
      </c>
      <c r="T308" s="32">
        <v>145.4901111111111</v>
      </c>
      <c r="U308" s="32">
        <v>23.425888888888888</v>
      </c>
      <c r="V308" s="32">
        <v>8.2277777777777779</v>
      </c>
      <c r="W308" s="32">
        <v>142.96111111111111</v>
      </c>
      <c r="X308" s="32">
        <v>17.397222222222222</v>
      </c>
      <c r="Y308" s="32">
        <v>0.10833333333333334</v>
      </c>
      <c r="Z308" s="32">
        <v>0</v>
      </c>
      <c r="AA308" s="32">
        <v>39.830555555555556</v>
      </c>
      <c r="AB308" s="32">
        <v>0</v>
      </c>
      <c r="AC308" s="32">
        <v>77.566666666666663</v>
      </c>
      <c r="AD308" s="32">
        <v>0</v>
      </c>
      <c r="AE308" s="32">
        <v>8.0583333333333336</v>
      </c>
      <c r="AF308" t="s">
        <v>401</v>
      </c>
      <c r="AG308">
        <v>4</v>
      </c>
      <c r="AH308"/>
    </row>
    <row r="309" spans="1:34" x14ac:dyDescent="0.25">
      <c r="A309" t="s">
        <v>1149</v>
      </c>
      <c r="B309" t="s">
        <v>581</v>
      </c>
      <c r="C309" t="s">
        <v>958</v>
      </c>
      <c r="D309" t="s">
        <v>1079</v>
      </c>
      <c r="E309" s="32">
        <v>59.088888888888889</v>
      </c>
      <c r="F309" s="32">
        <v>3.3900902594960511</v>
      </c>
      <c r="G309" s="32">
        <v>2.7472546069951109</v>
      </c>
      <c r="H309" s="32">
        <v>0.61210981572019552</v>
      </c>
      <c r="I309" s="32">
        <v>0.23335840541556971</v>
      </c>
      <c r="J309" s="32">
        <v>200.31666666666666</v>
      </c>
      <c r="K309" s="32">
        <v>162.33222222222221</v>
      </c>
      <c r="L309" s="32">
        <v>36.168888888888887</v>
      </c>
      <c r="M309" s="32">
        <v>13.788888888888886</v>
      </c>
      <c r="N309" s="32">
        <v>22.380000000000003</v>
      </c>
      <c r="O309" s="32">
        <v>0</v>
      </c>
      <c r="P309" s="32">
        <v>45.646666666666647</v>
      </c>
      <c r="Q309" s="32">
        <v>30.042222222222208</v>
      </c>
      <c r="R309" s="32">
        <v>15.604444444444443</v>
      </c>
      <c r="S309" s="32">
        <v>118.50111111111111</v>
      </c>
      <c r="T309" s="32">
        <v>118.50111111111111</v>
      </c>
      <c r="U309" s="32">
        <v>0</v>
      </c>
      <c r="V309" s="32">
        <v>0</v>
      </c>
      <c r="W309" s="32">
        <v>0</v>
      </c>
      <c r="X309" s="32">
        <v>0</v>
      </c>
      <c r="Y309" s="32">
        <v>0</v>
      </c>
      <c r="Z309" s="32">
        <v>0</v>
      </c>
      <c r="AA309" s="32">
        <v>0</v>
      </c>
      <c r="AB309" s="32">
        <v>0</v>
      </c>
      <c r="AC309" s="32">
        <v>0</v>
      </c>
      <c r="AD309" s="32">
        <v>0</v>
      </c>
      <c r="AE309" s="32">
        <v>0</v>
      </c>
      <c r="AF309" t="s">
        <v>168</v>
      </c>
      <c r="AG309">
        <v>4</v>
      </c>
      <c r="AH309"/>
    </row>
    <row r="310" spans="1:34" x14ac:dyDescent="0.25">
      <c r="A310" t="s">
        <v>1149</v>
      </c>
      <c r="B310" t="s">
        <v>593</v>
      </c>
      <c r="C310" t="s">
        <v>915</v>
      </c>
      <c r="D310" t="s">
        <v>1072</v>
      </c>
      <c r="E310" s="32">
        <v>39.299999999999997</v>
      </c>
      <c r="F310" s="32">
        <v>3.6914164546225607</v>
      </c>
      <c r="G310" s="32">
        <v>3.3363104325699746</v>
      </c>
      <c r="H310" s="32">
        <v>0.43578173593440778</v>
      </c>
      <c r="I310" s="32">
        <v>8.0675713881820765E-2</v>
      </c>
      <c r="J310" s="32">
        <v>145.07266666666663</v>
      </c>
      <c r="K310" s="32">
        <v>131.11699999999999</v>
      </c>
      <c r="L310" s="32">
        <v>17.126222222222225</v>
      </c>
      <c r="M310" s="32">
        <v>3.170555555555556</v>
      </c>
      <c r="N310" s="32">
        <v>9.222333333333335</v>
      </c>
      <c r="O310" s="32">
        <v>4.7333333333333334</v>
      </c>
      <c r="P310" s="32">
        <v>45.237444444444435</v>
      </c>
      <c r="Q310" s="32">
        <v>45.237444444444435</v>
      </c>
      <c r="R310" s="32">
        <v>0</v>
      </c>
      <c r="S310" s="32">
        <v>82.708999999999989</v>
      </c>
      <c r="T310" s="32">
        <v>82.708999999999989</v>
      </c>
      <c r="U310" s="32">
        <v>0</v>
      </c>
      <c r="V310" s="32">
        <v>0</v>
      </c>
      <c r="W310" s="32">
        <v>4.9572222222222218</v>
      </c>
      <c r="X310" s="32">
        <v>0.6694444444444444</v>
      </c>
      <c r="Y310" s="32">
        <v>0</v>
      </c>
      <c r="Z310" s="32">
        <v>0</v>
      </c>
      <c r="AA310" s="32">
        <v>4.2877777777777775</v>
      </c>
      <c r="AB310" s="32">
        <v>0</v>
      </c>
      <c r="AC310" s="32">
        <v>0</v>
      </c>
      <c r="AD310" s="32">
        <v>0</v>
      </c>
      <c r="AE310" s="32">
        <v>0</v>
      </c>
      <c r="AF310" t="s">
        <v>180</v>
      </c>
      <c r="AG310">
        <v>4</v>
      </c>
      <c r="AH310"/>
    </row>
    <row r="311" spans="1:34" x14ac:dyDescent="0.25">
      <c r="A311" t="s">
        <v>1149</v>
      </c>
      <c r="B311" t="s">
        <v>503</v>
      </c>
      <c r="C311" t="s">
        <v>842</v>
      </c>
      <c r="D311" t="s">
        <v>1068</v>
      </c>
      <c r="E311" s="32">
        <v>38.37777777777778</v>
      </c>
      <c r="F311" s="32">
        <v>2.7865257672264034</v>
      </c>
      <c r="G311" s="32">
        <v>2.5288419224088003</v>
      </c>
      <c r="H311" s="32">
        <v>0.7097017950202662</v>
      </c>
      <c r="I311" s="32">
        <v>0.45578170237405902</v>
      </c>
      <c r="J311" s="32">
        <v>106.94066666666664</v>
      </c>
      <c r="K311" s="32">
        <v>97.051333333333304</v>
      </c>
      <c r="L311" s="32">
        <v>27.236777777777775</v>
      </c>
      <c r="M311" s="32">
        <v>17.491888888888887</v>
      </c>
      <c r="N311" s="32">
        <v>5.5274444444444422</v>
      </c>
      <c r="O311" s="32">
        <v>4.2174444444444452</v>
      </c>
      <c r="P311" s="32">
        <v>24.098222222222219</v>
      </c>
      <c r="Q311" s="32">
        <v>23.953777777777773</v>
      </c>
      <c r="R311" s="32">
        <v>0.14444444444444443</v>
      </c>
      <c r="S311" s="32">
        <v>55.60566666666665</v>
      </c>
      <c r="T311" s="32">
        <v>50.299999999999983</v>
      </c>
      <c r="U311" s="32">
        <v>5.3056666666666663</v>
      </c>
      <c r="V311" s="32">
        <v>0</v>
      </c>
      <c r="W311" s="32">
        <v>0.38333333333333336</v>
      </c>
      <c r="X311" s="32">
        <v>0</v>
      </c>
      <c r="Y311" s="32">
        <v>0</v>
      </c>
      <c r="Z311" s="32">
        <v>0</v>
      </c>
      <c r="AA311" s="32">
        <v>0</v>
      </c>
      <c r="AB311" s="32">
        <v>0</v>
      </c>
      <c r="AC311" s="32">
        <v>0.38333333333333336</v>
      </c>
      <c r="AD311" s="32">
        <v>0</v>
      </c>
      <c r="AE311" s="32">
        <v>0</v>
      </c>
      <c r="AF311" t="s">
        <v>89</v>
      </c>
      <c r="AG311">
        <v>4</v>
      </c>
      <c r="AH311"/>
    </row>
    <row r="312" spans="1:34" x14ac:dyDescent="0.25">
      <c r="A312" t="s">
        <v>1149</v>
      </c>
      <c r="B312" t="s">
        <v>413</v>
      </c>
      <c r="C312" t="s">
        <v>898</v>
      </c>
      <c r="D312" t="s">
        <v>1058</v>
      </c>
      <c r="E312" s="32">
        <v>86.75555555555556</v>
      </c>
      <c r="F312" s="32">
        <v>2.5078086577868852</v>
      </c>
      <c r="G312" s="32">
        <v>2.322209272540984</v>
      </c>
      <c r="H312" s="32">
        <v>0.39250000000000002</v>
      </c>
      <c r="I312" s="32">
        <v>0.20690061475409841</v>
      </c>
      <c r="J312" s="32">
        <v>217.56633333333335</v>
      </c>
      <c r="K312" s="32">
        <v>201.46455555555559</v>
      </c>
      <c r="L312" s="32">
        <v>34.051555555555559</v>
      </c>
      <c r="M312" s="32">
        <v>17.949777777777783</v>
      </c>
      <c r="N312" s="32">
        <v>11.390666666666664</v>
      </c>
      <c r="O312" s="32">
        <v>4.7111111111111112</v>
      </c>
      <c r="P312" s="32">
        <v>43.626666666666665</v>
      </c>
      <c r="Q312" s="32">
        <v>43.626666666666665</v>
      </c>
      <c r="R312" s="32">
        <v>0</v>
      </c>
      <c r="S312" s="32">
        <v>139.88811111111113</v>
      </c>
      <c r="T312" s="32">
        <v>139.88811111111113</v>
      </c>
      <c r="U312" s="32">
        <v>0</v>
      </c>
      <c r="V312" s="32">
        <v>0</v>
      </c>
      <c r="W312" s="32">
        <v>3.7944444444444443</v>
      </c>
      <c r="X312" s="32">
        <v>2.5611111111111109</v>
      </c>
      <c r="Y312" s="32">
        <v>1.2333333333333334</v>
      </c>
      <c r="Z312" s="32">
        <v>0</v>
      </c>
      <c r="AA312" s="32">
        <v>0</v>
      </c>
      <c r="AB312" s="32">
        <v>0</v>
      </c>
      <c r="AC312" s="32">
        <v>0</v>
      </c>
      <c r="AD312" s="32">
        <v>0</v>
      </c>
      <c r="AE312" s="32">
        <v>0</v>
      </c>
      <c r="AF312" t="s">
        <v>121</v>
      </c>
      <c r="AG312">
        <v>4</v>
      </c>
      <c r="AH312"/>
    </row>
    <row r="313" spans="1:34" x14ac:dyDescent="0.25">
      <c r="A313" t="s">
        <v>1149</v>
      </c>
      <c r="B313" t="s">
        <v>430</v>
      </c>
      <c r="C313" t="s">
        <v>902</v>
      </c>
      <c r="D313" t="s">
        <v>1044</v>
      </c>
      <c r="E313" s="32">
        <v>65.933333333333337</v>
      </c>
      <c r="F313" s="32">
        <v>2.6569935962251434</v>
      </c>
      <c r="G313" s="32">
        <v>2.5391978429389956</v>
      </c>
      <c r="H313" s="32">
        <v>0.336113919784294</v>
      </c>
      <c r="I313" s="32">
        <v>0.21831816649814639</v>
      </c>
      <c r="J313" s="32">
        <v>175.18444444444447</v>
      </c>
      <c r="K313" s="32">
        <v>167.41777777777779</v>
      </c>
      <c r="L313" s="32">
        <v>22.161111111111119</v>
      </c>
      <c r="M313" s="32">
        <v>14.394444444444453</v>
      </c>
      <c r="N313" s="32">
        <v>2.5877777777777777</v>
      </c>
      <c r="O313" s="32">
        <v>5.1788888888888893</v>
      </c>
      <c r="P313" s="32">
        <v>52.296666666666646</v>
      </c>
      <c r="Q313" s="32">
        <v>52.296666666666646</v>
      </c>
      <c r="R313" s="32">
        <v>0</v>
      </c>
      <c r="S313" s="32">
        <v>100.72666666666669</v>
      </c>
      <c r="T313" s="32">
        <v>83.27222222222224</v>
      </c>
      <c r="U313" s="32">
        <v>12.46</v>
      </c>
      <c r="V313" s="32">
        <v>4.9944444444444436</v>
      </c>
      <c r="W313" s="32">
        <v>8.1133333333333333</v>
      </c>
      <c r="X313" s="32">
        <v>0</v>
      </c>
      <c r="Y313" s="32">
        <v>0</v>
      </c>
      <c r="Z313" s="32">
        <v>0</v>
      </c>
      <c r="AA313" s="32">
        <v>3.1622222222222223</v>
      </c>
      <c r="AB313" s="32">
        <v>0</v>
      </c>
      <c r="AC313" s="32">
        <v>4.9511111111111106</v>
      </c>
      <c r="AD313" s="32">
        <v>0</v>
      </c>
      <c r="AE313" s="32">
        <v>0</v>
      </c>
      <c r="AF313" t="s">
        <v>16</v>
      </c>
      <c r="AG313">
        <v>4</v>
      </c>
      <c r="AH313"/>
    </row>
    <row r="314" spans="1:34" x14ac:dyDescent="0.25">
      <c r="A314" t="s">
        <v>1149</v>
      </c>
      <c r="B314" t="s">
        <v>444</v>
      </c>
      <c r="C314" t="s">
        <v>888</v>
      </c>
      <c r="D314" t="s">
        <v>1057</v>
      </c>
      <c r="E314" s="32">
        <v>85.666666666666671</v>
      </c>
      <c r="F314" s="32">
        <v>3.2279182879377428</v>
      </c>
      <c r="G314" s="32">
        <v>3.0180609597924772</v>
      </c>
      <c r="H314" s="32">
        <v>0.31757457846952014</v>
      </c>
      <c r="I314" s="32">
        <v>0.11134889753566797</v>
      </c>
      <c r="J314" s="32">
        <v>276.52499999999998</v>
      </c>
      <c r="K314" s="32">
        <v>258.54722222222222</v>
      </c>
      <c r="L314" s="32">
        <v>27.205555555555559</v>
      </c>
      <c r="M314" s="32">
        <v>9.5388888888888896</v>
      </c>
      <c r="N314" s="32">
        <v>10.991666666666667</v>
      </c>
      <c r="O314" s="32">
        <v>6.6749999999999998</v>
      </c>
      <c r="P314" s="32">
        <v>88.461111111111123</v>
      </c>
      <c r="Q314" s="32">
        <v>88.15</v>
      </c>
      <c r="R314" s="32">
        <v>0.31111111111111112</v>
      </c>
      <c r="S314" s="32">
        <v>160.85833333333332</v>
      </c>
      <c r="T314" s="32">
        <v>160.85833333333332</v>
      </c>
      <c r="U314" s="32">
        <v>0</v>
      </c>
      <c r="V314" s="32">
        <v>0</v>
      </c>
      <c r="W314" s="32">
        <v>1.6666666666666666E-2</v>
      </c>
      <c r="X314" s="32">
        <v>0</v>
      </c>
      <c r="Y314" s="32">
        <v>1.6666666666666666E-2</v>
      </c>
      <c r="Z314" s="32">
        <v>0</v>
      </c>
      <c r="AA314" s="32">
        <v>0</v>
      </c>
      <c r="AB314" s="32">
        <v>0</v>
      </c>
      <c r="AC314" s="32">
        <v>0</v>
      </c>
      <c r="AD314" s="32">
        <v>0</v>
      </c>
      <c r="AE314" s="32">
        <v>0</v>
      </c>
      <c r="AF314" t="s">
        <v>30</v>
      </c>
      <c r="AG314">
        <v>4</v>
      </c>
      <c r="AH314"/>
    </row>
    <row r="315" spans="1:34" x14ac:dyDescent="0.25">
      <c r="A315" t="s">
        <v>1149</v>
      </c>
      <c r="B315" t="s">
        <v>524</v>
      </c>
      <c r="C315" t="s">
        <v>881</v>
      </c>
      <c r="D315" t="s">
        <v>1070</v>
      </c>
      <c r="E315" s="32">
        <v>85.9</v>
      </c>
      <c r="F315" s="32">
        <v>2.9547574699262706</v>
      </c>
      <c r="G315" s="32">
        <v>2.610849825378347</v>
      </c>
      <c r="H315" s="32">
        <v>0.72358039063510537</v>
      </c>
      <c r="I315" s="32">
        <v>0.47982149786573536</v>
      </c>
      <c r="J315" s="32">
        <v>253.81366666666665</v>
      </c>
      <c r="K315" s="32">
        <v>224.27200000000002</v>
      </c>
      <c r="L315" s="32">
        <v>62.155555555555551</v>
      </c>
      <c r="M315" s="32">
        <v>41.216666666666669</v>
      </c>
      <c r="N315" s="32">
        <v>16.494444444444444</v>
      </c>
      <c r="O315" s="32">
        <v>4.4444444444444446</v>
      </c>
      <c r="P315" s="32">
        <v>37.799999999999997</v>
      </c>
      <c r="Q315" s="32">
        <v>29.197222222222223</v>
      </c>
      <c r="R315" s="32">
        <v>8.6027777777777779</v>
      </c>
      <c r="S315" s="32">
        <v>153.85811111111113</v>
      </c>
      <c r="T315" s="32">
        <v>108.497</v>
      </c>
      <c r="U315" s="32">
        <v>23.388888888888889</v>
      </c>
      <c r="V315" s="32">
        <v>21.972222222222221</v>
      </c>
      <c r="W315" s="32">
        <v>7.4953333333333338</v>
      </c>
      <c r="X315" s="32">
        <v>0</v>
      </c>
      <c r="Y315" s="32">
        <v>0</v>
      </c>
      <c r="Z315" s="32">
        <v>0</v>
      </c>
      <c r="AA315" s="32">
        <v>0</v>
      </c>
      <c r="AB315" s="32">
        <v>0</v>
      </c>
      <c r="AC315" s="32">
        <v>7.4953333333333338</v>
      </c>
      <c r="AD315" s="32">
        <v>0</v>
      </c>
      <c r="AE315" s="32">
        <v>0</v>
      </c>
      <c r="AF315" t="s">
        <v>110</v>
      </c>
      <c r="AG315">
        <v>4</v>
      </c>
      <c r="AH315"/>
    </row>
    <row r="316" spans="1:34" x14ac:dyDescent="0.25">
      <c r="A316" t="s">
        <v>1149</v>
      </c>
      <c r="B316" t="s">
        <v>822</v>
      </c>
      <c r="C316" t="s">
        <v>990</v>
      </c>
      <c r="D316" t="s">
        <v>1057</v>
      </c>
      <c r="E316" s="32">
        <v>26.411111111111111</v>
      </c>
      <c r="F316" s="32">
        <v>4.1696255784602441</v>
      </c>
      <c r="G316" s="32">
        <v>3.6831299957930166</v>
      </c>
      <c r="H316" s="32">
        <v>1.3579722339082878</v>
      </c>
      <c r="I316" s="32">
        <v>0.87631468237273891</v>
      </c>
      <c r="J316" s="32">
        <v>110.12444444444445</v>
      </c>
      <c r="K316" s="32">
        <v>97.275555555555556</v>
      </c>
      <c r="L316" s="32">
        <v>35.865555555555559</v>
      </c>
      <c r="M316" s="32">
        <v>23.144444444444449</v>
      </c>
      <c r="N316" s="32">
        <v>10.957777777777777</v>
      </c>
      <c r="O316" s="32">
        <v>1.7633333333333332</v>
      </c>
      <c r="P316" s="32">
        <v>31.400000000000002</v>
      </c>
      <c r="Q316" s="32">
        <v>31.272222222222226</v>
      </c>
      <c r="R316" s="32">
        <v>0.12777777777777777</v>
      </c>
      <c r="S316" s="32">
        <v>42.858888888888885</v>
      </c>
      <c r="T316" s="32">
        <v>42.858888888888885</v>
      </c>
      <c r="U316" s="32">
        <v>0</v>
      </c>
      <c r="V316" s="32">
        <v>0</v>
      </c>
      <c r="W316" s="32">
        <v>1.0555555555555556</v>
      </c>
      <c r="X316" s="32">
        <v>0.25555555555555554</v>
      </c>
      <c r="Y316" s="32">
        <v>0</v>
      </c>
      <c r="Z316" s="32">
        <v>0</v>
      </c>
      <c r="AA316" s="32">
        <v>0.25555555555555554</v>
      </c>
      <c r="AB316" s="32">
        <v>0.12777777777777777</v>
      </c>
      <c r="AC316" s="32">
        <v>0.41666666666666669</v>
      </c>
      <c r="AD316" s="32">
        <v>0</v>
      </c>
      <c r="AE316" s="32">
        <v>0</v>
      </c>
      <c r="AF316" t="s">
        <v>409</v>
      </c>
      <c r="AG316">
        <v>4</v>
      </c>
      <c r="AH316"/>
    </row>
    <row r="317" spans="1:34" x14ac:dyDescent="0.25">
      <c r="A317" t="s">
        <v>1149</v>
      </c>
      <c r="B317" t="s">
        <v>817</v>
      </c>
      <c r="C317" t="s">
        <v>888</v>
      </c>
      <c r="D317" t="s">
        <v>1057</v>
      </c>
      <c r="E317" s="32">
        <v>12.866666666666667</v>
      </c>
      <c r="F317" s="32">
        <v>5.8408808290155427</v>
      </c>
      <c r="G317" s="32">
        <v>4.9911398963730562</v>
      </c>
      <c r="H317" s="32">
        <v>1.3859930915371328</v>
      </c>
      <c r="I317" s="32">
        <v>0.53625215889464584</v>
      </c>
      <c r="J317" s="32">
        <v>75.152666666666647</v>
      </c>
      <c r="K317" s="32">
        <v>64.219333333333324</v>
      </c>
      <c r="L317" s="32">
        <v>17.833111111111108</v>
      </c>
      <c r="M317" s="32">
        <v>6.8997777777777767</v>
      </c>
      <c r="N317" s="32">
        <v>5.333333333333333</v>
      </c>
      <c r="O317" s="32">
        <v>5.6</v>
      </c>
      <c r="P317" s="32">
        <v>18.050333333333334</v>
      </c>
      <c r="Q317" s="32">
        <v>18.050333333333334</v>
      </c>
      <c r="R317" s="32">
        <v>0</v>
      </c>
      <c r="S317" s="32">
        <v>39.269222222222211</v>
      </c>
      <c r="T317" s="32">
        <v>39.269222222222211</v>
      </c>
      <c r="U317" s="32">
        <v>0</v>
      </c>
      <c r="V317" s="32">
        <v>0</v>
      </c>
      <c r="W317" s="32">
        <v>6.352666666666666</v>
      </c>
      <c r="X317" s="32">
        <v>9.7222222222222224E-2</v>
      </c>
      <c r="Y317" s="32">
        <v>0</v>
      </c>
      <c r="Z317" s="32">
        <v>0</v>
      </c>
      <c r="AA317" s="32">
        <v>1.5883333333333332</v>
      </c>
      <c r="AB317" s="32">
        <v>0</v>
      </c>
      <c r="AC317" s="32">
        <v>4.6671111111111108</v>
      </c>
      <c r="AD317" s="32">
        <v>0</v>
      </c>
      <c r="AE317" s="32">
        <v>0</v>
      </c>
      <c r="AF317" t="s">
        <v>404</v>
      </c>
      <c r="AG317">
        <v>4</v>
      </c>
      <c r="AH317"/>
    </row>
    <row r="318" spans="1:34" x14ac:dyDescent="0.25">
      <c r="A318" t="s">
        <v>1149</v>
      </c>
      <c r="B318" t="s">
        <v>626</v>
      </c>
      <c r="C318" t="s">
        <v>972</v>
      </c>
      <c r="D318" t="s">
        <v>1085</v>
      </c>
      <c r="E318" s="32">
        <v>71.211111111111109</v>
      </c>
      <c r="F318" s="32">
        <v>3.8282774223747862</v>
      </c>
      <c r="G318" s="32">
        <v>3.6438711187392743</v>
      </c>
      <c r="H318" s="32">
        <v>0.32306288032454378</v>
      </c>
      <c r="I318" s="32">
        <v>0.24317522234357949</v>
      </c>
      <c r="J318" s="32">
        <v>272.61588888888895</v>
      </c>
      <c r="K318" s="32">
        <v>259.48411111111119</v>
      </c>
      <c r="L318" s="32">
        <v>23.005666666666677</v>
      </c>
      <c r="M318" s="32">
        <v>17.316777777777787</v>
      </c>
      <c r="N318" s="32">
        <v>0</v>
      </c>
      <c r="O318" s="32">
        <v>5.6888888888888891</v>
      </c>
      <c r="P318" s="32">
        <v>89.821777777777797</v>
      </c>
      <c r="Q318" s="32">
        <v>82.378888888888909</v>
      </c>
      <c r="R318" s="32">
        <v>7.4428888888888887</v>
      </c>
      <c r="S318" s="32">
        <v>159.78844444444445</v>
      </c>
      <c r="T318" s="32">
        <v>97.306888888888892</v>
      </c>
      <c r="U318" s="32">
        <v>53.430000000000007</v>
      </c>
      <c r="V318" s="32">
        <v>9.051555555555554</v>
      </c>
      <c r="W318" s="32">
        <v>0</v>
      </c>
      <c r="X318" s="32">
        <v>0</v>
      </c>
      <c r="Y318" s="32">
        <v>0</v>
      </c>
      <c r="Z318" s="32">
        <v>0</v>
      </c>
      <c r="AA318" s="32">
        <v>0</v>
      </c>
      <c r="AB318" s="32">
        <v>0</v>
      </c>
      <c r="AC318" s="32">
        <v>0</v>
      </c>
      <c r="AD318" s="32">
        <v>0</v>
      </c>
      <c r="AE318" s="32">
        <v>0</v>
      </c>
      <c r="AF318" t="s">
        <v>213</v>
      </c>
      <c r="AG318">
        <v>4</v>
      </c>
      <c r="AH318"/>
    </row>
    <row r="319" spans="1:34" x14ac:dyDescent="0.25">
      <c r="A319" t="s">
        <v>1149</v>
      </c>
      <c r="B319" t="s">
        <v>591</v>
      </c>
      <c r="C319" t="s">
        <v>924</v>
      </c>
      <c r="D319" t="s">
        <v>1098</v>
      </c>
      <c r="E319" s="32">
        <v>100.15555555555555</v>
      </c>
      <c r="F319" s="32">
        <v>3.8899789216773928</v>
      </c>
      <c r="G319" s="32">
        <v>2.6194364322165531</v>
      </c>
      <c r="H319" s="32">
        <v>0.39565009984468585</v>
      </c>
      <c r="I319" s="32">
        <v>0.27772354115819819</v>
      </c>
      <c r="J319" s="32">
        <v>389.60300000000018</v>
      </c>
      <c r="K319" s="32">
        <v>262.35111111111121</v>
      </c>
      <c r="L319" s="32">
        <v>39.626555555555534</v>
      </c>
      <c r="M319" s="32">
        <v>27.815555555555537</v>
      </c>
      <c r="N319" s="32">
        <v>5.2303333333333342</v>
      </c>
      <c r="O319" s="32">
        <v>6.5806666666666667</v>
      </c>
      <c r="P319" s="32">
        <v>124.1384444444445</v>
      </c>
      <c r="Q319" s="32">
        <v>8.6975555555555566</v>
      </c>
      <c r="R319" s="32">
        <v>115.44088888888895</v>
      </c>
      <c r="S319" s="32">
        <v>225.83800000000011</v>
      </c>
      <c r="T319" s="32">
        <v>193.10722222222233</v>
      </c>
      <c r="U319" s="32">
        <v>0</v>
      </c>
      <c r="V319" s="32">
        <v>32.730777777777782</v>
      </c>
      <c r="W319" s="32">
        <v>94.921333333333351</v>
      </c>
      <c r="X319" s="32">
        <v>6.3228888888888886</v>
      </c>
      <c r="Y319" s="32">
        <v>0</v>
      </c>
      <c r="Z319" s="32">
        <v>0</v>
      </c>
      <c r="AA319" s="32">
        <v>0</v>
      </c>
      <c r="AB319" s="32">
        <v>27.788555555555565</v>
      </c>
      <c r="AC319" s="32">
        <v>60.081555555555568</v>
      </c>
      <c r="AD319" s="32">
        <v>0</v>
      </c>
      <c r="AE319" s="32">
        <v>0.72833333333333328</v>
      </c>
      <c r="AF319" t="s">
        <v>178</v>
      </c>
      <c r="AG319">
        <v>4</v>
      </c>
      <c r="AH319"/>
    </row>
    <row r="320" spans="1:34" x14ac:dyDescent="0.25">
      <c r="A320" t="s">
        <v>1149</v>
      </c>
      <c r="B320" t="s">
        <v>583</v>
      </c>
      <c r="C320" t="s">
        <v>845</v>
      </c>
      <c r="D320" t="s">
        <v>1024</v>
      </c>
      <c r="E320" s="32">
        <v>79.533333333333331</v>
      </c>
      <c r="F320" s="32">
        <v>3.4594453758032975</v>
      </c>
      <c r="G320" s="32">
        <v>2.4416149762503494</v>
      </c>
      <c r="H320" s="32">
        <v>0.41887957530036324</v>
      </c>
      <c r="I320" s="32">
        <v>0.18620983514948311</v>
      </c>
      <c r="J320" s="32">
        <v>275.14122222222227</v>
      </c>
      <c r="K320" s="32">
        <v>194.18977777777778</v>
      </c>
      <c r="L320" s="32">
        <v>33.314888888888888</v>
      </c>
      <c r="M320" s="32">
        <v>14.80988888888889</v>
      </c>
      <c r="N320" s="32">
        <v>12.816111111111111</v>
      </c>
      <c r="O320" s="32">
        <v>5.6888888888888891</v>
      </c>
      <c r="P320" s="32">
        <v>69.929888888888883</v>
      </c>
      <c r="Q320" s="32">
        <v>7.4834444444444417</v>
      </c>
      <c r="R320" s="32">
        <v>62.446444444444445</v>
      </c>
      <c r="S320" s="32">
        <v>171.89644444444446</v>
      </c>
      <c r="T320" s="32">
        <v>145.54255555555557</v>
      </c>
      <c r="U320" s="32">
        <v>14.397444444444442</v>
      </c>
      <c r="V320" s="32">
        <v>11.956444444444449</v>
      </c>
      <c r="W320" s="32">
        <v>74.517999999999972</v>
      </c>
      <c r="X320" s="32">
        <v>0</v>
      </c>
      <c r="Y320" s="32">
        <v>0</v>
      </c>
      <c r="Z320" s="32">
        <v>0</v>
      </c>
      <c r="AA320" s="32">
        <v>0</v>
      </c>
      <c r="AB320" s="32">
        <v>13.237555555555549</v>
      </c>
      <c r="AC320" s="32">
        <v>55.326555555555537</v>
      </c>
      <c r="AD320" s="32">
        <v>0</v>
      </c>
      <c r="AE320" s="32">
        <v>5.9538888888888879</v>
      </c>
      <c r="AF320" t="s">
        <v>170</v>
      </c>
      <c r="AG320">
        <v>4</v>
      </c>
      <c r="AH320"/>
    </row>
    <row r="321" spans="1:34" x14ac:dyDescent="0.25">
      <c r="A321" t="s">
        <v>1149</v>
      </c>
      <c r="B321" t="s">
        <v>486</v>
      </c>
      <c r="C321" t="s">
        <v>927</v>
      </c>
      <c r="D321" t="s">
        <v>1036</v>
      </c>
      <c r="E321" s="32">
        <v>88.988888888888894</v>
      </c>
      <c r="F321" s="32">
        <v>3.0990598077163187</v>
      </c>
      <c r="G321" s="32">
        <v>2.6143263828193279</v>
      </c>
      <c r="H321" s="32">
        <v>0.48625421400923957</v>
      </c>
      <c r="I321" s="32">
        <v>0.32083905606193025</v>
      </c>
      <c r="J321" s="32">
        <v>275.78188888888889</v>
      </c>
      <c r="K321" s="32">
        <v>232.64599999999999</v>
      </c>
      <c r="L321" s="32">
        <v>43.271222222222221</v>
      </c>
      <c r="M321" s="32">
        <v>28.551111111111105</v>
      </c>
      <c r="N321" s="32">
        <v>8.7867777777777807</v>
      </c>
      <c r="O321" s="32">
        <v>5.9333333333333336</v>
      </c>
      <c r="P321" s="32">
        <v>38.064222222222227</v>
      </c>
      <c r="Q321" s="32">
        <v>9.6484444444444453</v>
      </c>
      <c r="R321" s="32">
        <v>28.41577777777778</v>
      </c>
      <c r="S321" s="32">
        <v>194.44644444444444</v>
      </c>
      <c r="T321" s="32">
        <v>168.97022222222222</v>
      </c>
      <c r="U321" s="32">
        <v>4.4256666666666664</v>
      </c>
      <c r="V321" s="32">
        <v>21.050555555555558</v>
      </c>
      <c r="W321" s="32">
        <v>122.25111111111114</v>
      </c>
      <c r="X321" s="32">
        <v>11.585888888888892</v>
      </c>
      <c r="Y321" s="32">
        <v>0</v>
      </c>
      <c r="Z321" s="32">
        <v>0</v>
      </c>
      <c r="AA321" s="32">
        <v>0</v>
      </c>
      <c r="AB321" s="32">
        <v>6.8081111111111117</v>
      </c>
      <c r="AC321" s="32">
        <v>93.912555555555585</v>
      </c>
      <c r="AD321" s="32">
        <v>0</v>
      </c>
      <c r="AE321" s="32">
        <v>9.9445555555555565</v>
      </c>
      <c r="AF321" t="s">
        <v>72</v>
      </c>
      <c r="AG321">
        <v>4</v>
      </c>
      <c r="AH321"/>
    </row>
    <row r="322" spans="1:34" x14ac:dyDescent="0.25">
      <c r="A322" t="s">
        <v>1149</v>
      </c>
      <c r="B322" t="s">
        <v>420</v>
      </c>
      <c r="C322" t="s">
        <v>897</v>
      </c>
      <c r="D322" t="s">
        <v>1056</v>
      </c>
      <c r="E322" s="32">
        <v>81.3</v>
      </c>
      <c r="F322" s="32">
        <v>2.909576329096625</v>
      </c>
      <c r="G322" s="32">
        <v>2.4920281536148701</v>
      </c>
      <c r="H322" s="32">
        <v>0.37453327866612002</v>
      </c>
      <c r="I322" s="32">
        <v>0.16461117944512779</v>
      </c>
      <c r="J322" s="32">
        <v>236.54855555555559</v>
      </c>
      <c r="K322" s="32">
        <v>202.60188888888894</v>
      </c>
      <c r="L322" s="32">
        <v>30.449555555555555</v>
      </c>
      <c r="M322" s="32">
        <v>13.382888888888889</v>
      </c>
      <c r="N322" s="32">
        <v>11.377777777777778</v>
      </c>
      <c r="O322" s="32">
        <v>5.6888888888888891</v>
      </c>
      <c r="P322" s="32">
        <v>70.237666666666698</v>
      </c>
      <c r="Q322" s="32">
        <v>53.357666666666695</v>
      </c>
      <c r="R322" s="32">
        <v>16.880000000000003</v>
      </c>
      <c r="S322" s="32">
        <v>135.86133333333333</v>
      </c>
      <c r="T322" s="32">
        <v>135.86133333333333</v>
      </c>
      <c r="U322" s="32">
        <v>0</v>
      </c>
      <c r="V322" s="32">
        <v>0</v>
      </c>
      <c r="W322" s="32">
        <v>63.001444444444452</v>
      </c>
      <c r="X322" s="32">
        <v>9.041888888888888</v>
      </c>
      <c r="Y322" s="32">
        <v>0</v>
      </c>
      <c r="Z322" s="32">
        <v>0</v>
      </c>
      <c r="AA322" s="32">
        <v>13.436999999999999</v>
      </c>
      <c r="AB322" s="32">
        <v>0</v>
      </c>
      <c r="AC322" s="32">
        <v>40.522555555555563</v>
      </c>
      <c r="AD322" s="32">
        <v>0</v>
      </c>
      <c r="AE322" s="32">
        <v>0</v>
      </c>
      <c r="AF322" t="s">
        <v>6</v>
      </c>
      <c r="AG322">
        <v>4</v>
      </c>
      <c r="AH322"/>
    </row>
    <row r="323" spans="1:34" x14ac:dyDescent="0.25">
      <c r="A323" t="s">
        <v>1149</v>
      </c>
      <c r="B323" t="s">
        <v>453</v>
      </c>
      <c r="C323" t="s">
        <v>895</v>
      </c>
      <c r="D323" t="s">
        <v>1044</v>
      </c>
      <c r="E323" s="32">
        <v>160.36666666666667</v>
      </c>
      <c r="F323" s="32">
        <v>3.5271523591768861</v>
      </c>
      <c r="G323" s="32">
        <v>3.3125919767200163</v>
      </c>
      <c r="H323" s="32">
        <v>0.27815700131642762</v>
      </c>
      <c r="I323" s="32">
        <v>0.1570151735605903</v>
      </c>
      <c r="J323" s="32">
        <v>565.63766666666663</v>
      </c>
      <c r="K323" s="32">
        <v>531.22933333333333</v>
      </c>
      <c r="L323" s="32">
        <v>44.607111111111109</v>
      </c>
      <c r="M323" s="32">
        <v>25.18</v>
      </c>
      <c r="N323" s="32">
        <v>13.82711111111111</v>
      </c>
      <c r="O323" s="32">
        <v>5.6</v>
      </c>
      <c r="P323" s="32">
        <v>154.81588888888888</v>
      </c>
      <c r="Q323" s="32">
        <v>139.83466666666666</v>
      </c>
      <c r="R323" s="32">
        <v>14.981222222222222</v>
      </c>
      <c r="S323" s="32">
        <v>366.21466666666663</v>
      </c>
      <c r="T323" s="32">
        <v>321.0912222222222</v>
      </c>
      <c r="U323" s="32">
        <v>0</v>
      </c>
      <c r="V323" s="32">
        <v>45.123444444444445</v>
      </c>
      <c r="W323" s="32">
        <v>315.1389999999999</v>
      </c>
      <c r="X323" s="32">
        <v>3.568111111111111</v>
      </c>
      <c r="Y323" s="32">
        <v>0</v>
      </c>
      <c r="Z323" s="32">
        <v>0</v>
      </c>
      <c r="AA323" s="32">
        <v>91.411444444444456</v>
      </c>
      <c r="AB323" s="32">
        <v>0</v>
      </c>
      <c r="AC323" s="32">
        <v>214.64366666666658</v>
      </c>
      <c r="AD323" s="32">
        <v>0</v>
      </c>
      <c r="AE323" s="32">
        <v>5.5157777777777772</v>
      </c>
      <c r="AF323" t="s">
        <v>39</v>
      </c>
      <c r="AG323">
        <v>4</v>
      </c>
      <c r="AH323"/>
    </row>
    <row r="324" spans="1:34" x14ac:dyDescent="0.25">
      <c r="A324" t="s">
        <v>1149</v>
      </c>
      <c r="B324" t="s">
        <v>595</v>
      </c>
      <c r="C324" t="s">
        <v>861</v>
      </c>
      <c r="D324" t="s">
        <v>1073</v>
      </c>
      <c r="E324" s="32">
        <v>86.544444444444451</v>
      </c>
      <c r="F324" s="32">
        <v>3.2157452818076773</v>
      </c>
      <c r="G324" s="32">
        <v>3.0104134035177816</v>
      </c>
      <c r="H324" s="32">
        <v>0.36873411220952612</v>
      </c>
      <c r="I324" s="32">
        <v>0.22989985877519564</v>
      </c>
      <c r="J324" s="32">
        <v>278.30488888888891</v>
      </c>
      <c r="K324" s="32">
        <v>260.53455555555558</v>
      </c>
      <c r="L324" s="32">
        <v>31.911888888888882</v>
      </c>
      <c r="M324" s="32">
        <v>19.896555555555544</v>
      </c>
      <c r="N324" s="32">
        <v>6.3046666666666678</v>
      </c>
      <c r="O324" s="32">
        <v>5.7106666666666674</v>
      </c>
      <c r="P324" s="32">
        <v>85.039666666666648</v>
      </c>
      <c r="Q324" s="32">
        <v>79.284666666666652</v>
      </c>
      <c r="R324" s="32">
        <v>5.7550000000000008</v>
      </c>
      <c r="S324" s="32">
        <v>161.35333333333338</v>
      </c>
      <c r="T324" s="32">
        <v>148.06833333333338</v>
      </c>
      <c r="U324" s="32">
        <v>0</v>
      </c>
      <c r="V324" s="32">
        <v>13.284999999999998</v>
      </c>
      <c r="W324" s="32">
        <v>208.02455555555557</v>
      </c>
      <c r="X324" s="32">
        <v>10.578888888888887</v>
      </c>
      <c r="Y324" s="32">
        <v>0</v>
      </c>
      <c r="Z324" s="32">
        <v>3.1328888888888886</v>
      </c>
      <c r="AA324" s="32">
        <v>62.285555555555561</v>
      </c>
      <c r="AB324" s="32">
        <v>0</v>
      </c>
      <c r="AC324" s="32">
        <v>129.22811111111113</v>
      </c>
      <c r="AD324" s="32">
        <v>0</v>
      </c>
      <c r="AE324" s="32">
        <v>2.7991111111111104</v>
      </c>
      <c r="AF324" t="s">
        <v>182</v>
      </c>
      <c r="AG324">
        <v>4</v>
      </c>
      <c r="AH324"/>
    </row>
    <row r="325" spans="1:34" x14ac:dyDescent="0.25">
      <c r="A325" t="s">
        <v>1149</v>
      </c>
      <c r="B325" t="s">
        <v>432</v>
      </c>
      <c r="C325" t="s">
        <v>904</v>
      </c>
      <c r="D325" t="s">
        <v>1062</v>
      </c>
      <c r="E325" s="32">
        <v>71.400000000000006</v>
      </c>
      <c r="F325" s="32">
        <v>4.5107065048241521</v>
      </c>
      <c r="G325" s="32">
        <v>4.3295051353874889</v>
      </c>
      <c r="H325" s="32">
        <v>0.36025521319638959</v>
      </c>
      <c r="I325" s="32">
        <v>0.17905384375972605</v>
      </c>
      <c r="J325" s="32">
        <v>322.06444444444452</v>
      </c>
      <c r="K325" s="32">
        <v>309.12666666666672</v>
      </c>
      <c r="L325" s="32">
        <v>25.722222222222218</v>
      </c>
      <c r="M325" s="32">
        <v>12.784444444444441</v>
      </c>
      <c r="N325" s="32">
        <v>8.1688888888888886</v>
      </c>
      <c r="O325" s="32">
        <v>4.7688888888888892</v>
      </c>
      <c r="P325" s="32">
        <v>111.88888888888891</v>
      </c>
      <c r="Q325" s="32">
        <v>111.88888888888891</v>
      </c>
      <c r="R325" s="32">
        <v>0</v>
      </c>
      <c r="S325" s="32">
        <v>184.45333333333332</v>
      </c>
      <c r="T325" s="32">
        <v>176.20222222222222</v>
      </c>
      <c r="U325" s="32">
        <v>1.7811111111111113</v>
      </c>
      <c r="V325" s="32">
        <v>6.4700000000000006</v>
      </c>
      <c r="W325" s="32">
        <v>187.95333333333338</v>
      </c>
      <c r="X325" s="32">
        <v>4.0666666666666682</v>
      </c>
      <c r="Y325" s="32">
        <v>0</v>
      </c>
      <c r="Z325" s="32">
        <v>0</v>
      </c>
      <c r="AA325" s="32">
        <v>77.466666666666669</v>
      </c>
      <c r="AB325" s="32">
        <v>0</v>
      </c>
      <c r="AC325" s="32">
        <v>106.42000000000003</v>
      </c>
      <c r="AD325" s="32">
        <v>0</v>
      </c>
      <c r="AE325" s="32">
        <v>0</v>
      </c>
      <c r="AF325" t="s">
        <v>18</v>
      </c>
      <c r="AG325">
        <v>4</v>
      </c>
      <c r="AH325"/>
    </row>
    <row r="326" spans="1:34" x14ac:dyDescent="0.25">
      <c r="A326" t="s">
        <v>1149</v>
      </c>
      <c r="B326" t="s">
        <v>788</v>
      </c>
      <c r="C326" t="s">
        <v>846</v>
      </c>
      <c r="D326" t="s">
        <v>1052</v>
      </c>
      <c r="E326" s="32">
        <v>2.3222222222222224</v>
      </c>
      <c r="F326" s="32">
        <v>1.6331100478468896</v>
      </c>
      <c r="G326" s="32">
        <v>1.6331100478468896</v>
      </c>
      <c r="H326" s="32">
        <v>0.28110047846889952</v>
      </c>
      <c r="I326" s="32">
        <v>0.28110047846889952</v>
      </c>
      <c r="J326" s="32">
        <v>3.7924444444444441</v>
      </c>
      <c r="K326" s="32">
        <v>3.7924444444444441</v>
      </c>
      <c r="L326" s="32">
        <v>0.65277777777777779</v>
      </c>
      <c r="M326" s="32">
        <v>0.65277777777777779</v>
      </c>
      <c r="N326" s="32">
        <v>0</v>
      </c>
      <c r="O326" s="32">
        <v>0</v>
      </c>
      <c r="P326" s="32">
        <v>1.5702222222222222</v>
      </c>
      <c r="Q326" s="32">
        <v>1.5702222222222222</v>
      </c>
      <c r="R326" s="32">
        <v>0</v>
      </c>
      <c r="S326" s="32">
        <v>1.5694444444444444</v>
      </c>
      <c r="T326" s="32">
        <v>1.5305555555555554</v>
      </c>
      <c r="U326" s="32">
        <v>0</v>
      </c>
      <c r="V326" s="32">
        <v>3.888888888888889E-2</v>
      </c>
      <c r="W326" s="32">
        <v>0</v>
      </c>
      <c r="X326" s="32">
        <v>0</v>
      </c>
      <c r="Y326" s="32">
        <v>0</v>
      </c>
      <c r="Z326" s="32">
        <v>0</v>
      </c>
      <c r="AA326" s="32">
        <v>0</v>
      </c>
      <c r="AB326" s="32">
        <v>0</v>
      </c>
      <c r="AC326" s="32">
        <v>0</v>
      </c>
      <c r="AD326" s="32">
        <v>0</v>
      </c>
      <c r="AE326" s="32">
        <v>0</v>
      </c>
      <c r="AF326" t="s">
        <v>375</v>
      </c>
      <c r="AG326">
        <v>4</v>
      </c>
      <c r="AH326"/>
    </row>
    <row r="327" spans="1:34" x14ac:dyDescent="0.25">
      <c r="A327" t="s">
        <v>1149</v>
      </c>
      <c r="B327" t="s">
        <v>566</v>
      </c>
      <c r="C327" t="s">
        <v>943</v>
      </c>
      <c r="D327" t="s">
        <v>1076</v>
      </c>
      <c r="E327" s="32">
        <v>33.033333333333331</v>
      </c>
      <c r="F327" s="32">
        <v>3.7899932727884291</v>
      </c>
      <c r="G327" s="32">
        <v>3.2431651530440639</v>
      </c>
      <c r="H327" s="32">
        <v>0.59715438950555</v>
      </c>
      <c r="I327" s="32">
        <v>5.0326269761183991E-2</v>
      </c>
      <c r="J327" s="32">
        <v>125.19611111111111</v>
      </c>
      <c r="K327" s="32">
        <v>107.13255555555557</v>
      </c>
      <c r="L327" s="32">
        <v>19.725999999999999</v>
      </c>
      <c r="M327" s="32">
        <v>1.6624444444444444</v>
      </c>
      <c r="N327" s="32">
        <v>12.330222222222222</v>
      </c>
      <c r="O327" s="32">
        <v>5.7333333333333334</v>
      </c>
      <c r="P327" s="32">
        <v>44.991333333333337</v>
      </c>
      <c r="Q327" s="32">
        <v>44.991333333333337</v>
      </c>
      <c r="R327" s="32">
        <v>0</v>
      </c>
      <c r="S327" s="32">
        <v>60.478777777777786</v>
      </c>
      <c r="T327" s="32">
        <v>60.264888888888898</v>
      </c>
      <c r="U327" s="32">
        <v>0</v>
      </c>
      <c r="V327" s="32">
        <v>0.21388888888888888</v>
      </c>
      <c r="W327" s="32">
        <v>18.322999999999993</v>
      </c>
      <c r="X327" s="32">
        <v>8.7555555555555553E-2</v>
      </c>
      <c r="Y327" s="32">
        <v>0</v>
      </c>
      <c r="Z327" s="32">
        <v>0</v>
      </c>
      <c r="AA327" s="32">
        <v>0.54877777777777781</v>
      </c>
      <c r="AB327" s="32">
        <v>0</v>
      </c>
      <c r="AC327" s="32">
        <v>17.68666666666666</v>
      </c>
      <c r="AD327" s="32">
        <v>0</v>
      </c>
      <c r="AE327" s="32">
        <v>0</v>
      </c>
      <c r="AF327" t="s">
        <v>153</v>
      </c>
      <c r="AG327">
        <v>4</v>
      </c>
      <c r="AH327"/>
    </row>
    <row r="328" spans="1:34" x14ac:dyDescent="0.25">
      <c r="A328" t="s">
        <v>1149</v>
      </c>
      <c r="B328" t="s">
        <v>630</v>
      </c>
      <c r="C328" t="s">
        <v>850</v>
      </c>
      <c r="D328" t="s">
        <v>1026</v>
      </c>
      <c r="E328" s="32">
        <v>85.3</v>
      </c>
      <c r="F328" s="32">
        <v>3.5146294125309367</v>
      </c>
      <c r="G328" s="32">
        <v>3.3812439755112678</v>
      </c>
      <c r="H328" s="32">
        <v>0.4575680604402762</v>
      </c>
      <c r="I328" s="32">
        <v>0.32418262342060705</v>
      </c>
      <c r="J328" s="32">
        <v>299.79788888888891</v>
      </c>
      <c r="K328" s="32">
        <v>288.42011111111111</v>
      </c>
      <c r="L328" s="32">
        <v>39.030555555555559</v>
      </c>
      <c r="M328" s="32">
        <v>27.652777777777779</v>
      </c>
      <c r="N328" s="32">
        <v>5.6888888888888891</v>
      </c>
      <c r="O328" s="32">
        <v>5.6888888888888891</v>
      </c>
      <c r="P328" s="32">
        <v>77.63066666666667</v>
      </c>
      <c r="Q328" s="32">
        <v>77.63066666666667</v>
      </c>
      <c r="R328" s="32">
        <v>0</v>
      </c>
      <c r="S328" s="32">
        <v>183.13666666666668</v>
      </c>
      <c r="T328" s="32">
        <v>178.86722222222224</v>
      </c>
      <c r="U328" s="32">
        <v>0</v>
      </c>
      <c r="V328" s="32">
        <v>4.2694444444444448</v>
      </c>
      <c r="W328" s="32">
        <v>53.708999999999996</v>
      </c>
      <c r="X328" s="32">
        <v>9.094444444444445</v>
      </c>
      <c r="Y328" s="32">
        <v>0</v>
      </c>
      <c r="Z328" s="32">
        <v>0</v>
      </c>
      <c r="AA328" s="32">
        <v>8.6945555555555547</v>
      </c>
      <c r="AB328" s="32">
        <v>0</v>
      </c>
      <c r="AC328" s="32">
        <v>35.919999999999995</v>
      </c>
      <c r="AD328" s="32">
        <v>0</v>
      </c>
      <c r="AE328" s="32">
        <v>0</v>
      </c>
      <c r="AF328" t="s">
        <v>217</v>
      </c>
      <c r="AG328">
        <v>4</v>
      </c>
      <c r="AH328"/>
    </row>
    <row r="329" spans="1:34" x14ac:dyDescent="0.25">
      <c r="A329" t="s">
        <v>1149</v>
      </c>
      <c r="B329" t="s">
        <v>513</v>
      </c>
      <c r="C329" t="s">
        <v>903</v>
      </c>
      <c r="D329" t="s">
        <v>1061</v>
      </c>
      <c r="E329" s="32">
        <v>78.188888888888883</v>
      </c>
      <c r="F329" s="32">
        <v>3.1100881057268723</v>
      </c>
      <c r="G329" s="32">
        <v>2.8326261190848374</v>
      </c>
      <c r="H329" s="32">
        <v>0.55573681966747213</v>
      </c>
      <c r="I329" s="32">
        <v>0.46635213869546688</v>
      </c>
      <c r="J329" s="32">
        <v>243.17433333333332</v>
      </c>
      <c r="K329" s="32">
        <v>221.47988888888887</v>
      </c>
      <c r="L329" s="32">
        <v>43.452444444444453</v>
      </c>
      <c r="M329" s="32">
        <v>36.463555555555558</v>
      </c>
      <c r="N329" s="32">
        <v>1.6555555555555554</v>
      </c>
      <c r="O329" s="32">
        <v>5.333333333333333</v>
      </c>
      <c r="P329" s="32">
        <v>65.602444444444444</v>
      </c>
      <c r="Q329" s="32">
        <v>50.896888888888888</v>
      </c>
      <c r="R329" s="32">
        <v>14.705555555555556</v>
      </c>
      <c r="S329" s="32">
        <v>134.11944444444444</v>
      </c>
      <c r="T329" s="32">
        <v>127.58333333333333</v>
      </c>
      <c r="U329" s="32">
        <v>0</v>
      </c>
      <c r="V329" s="32">
        <v>6.5361111111111114</v>
      </c>
      <c r="W329" s="32">
        <v>23.924333333333333</v>
      </c>
      <c r="X329" s="32">
        <v>0.32188888888888889</v>
      </c>
      <c r="Y329" s="32">
        <v>0</v>
      </c>
      <c r="Z329" s="32">
        <v>0</v>
      </c>
      <c r="AA329" s="32">
        <v>6.9330000000000007</v>
      </c>
      <c r="AB329" s="32">
        <v>0.4777777777777778</v>
      </c>
      <c r="AC329" s="32">
        <v>16.191666666666666</v>
      </c>
      <c r="AD329" s="32">
        <v>0</v>
      </c>
      <c r="AE329" s="32">
        <v>0</v>
      </c>
      <c r="AF329" t="s">
        <v>99</v>
      </c>
      <c r="AG329">
        <v>4</v>
      </c>
      <c r="AH329"/>
    </row>
    <row r="330" spans="1:34" x14ac:dyDescent="0.25">
      <c r="A330" t="s">
        <v>1149</v>
      </c>
      <c r="B330" t="s">
        <v>613</v>
      </c>
      <c r="C330" t="s">
        <v>932</v>
      </c>
      <c r="D330" t="s">
        <v>1079</v>
      </c>
      <c r="E330" s="32">
        <v>39.911111111111111</v>
      </c>
      <c r="F330" s="32">
        <v>3.1471046770601325</v>
      </c>
      <c r="G330" s="32">
        <v>2.8522828507795093</v>
      </c>
      <c r="H330" s="32">
        <v>0.61077394209354108</v>
      </c>
      <c r="I330" s="32">
        <v>0.52516703786191532</v>
      </c>
      <c r="J330" s="32">
        <v>125.6044444444444</v>
      </c>
      <c r="K330" s="32">
        <v>113.83777777777775</v>
      </c>
      <c r="L330" s="32">
        <v>24.376666666666662</v>
      </c>
      <c r="M330" s="32">
        <v>20.959999999999997</v>
      </c>
      <c r="N330" s="32">
        <v>0.28888888888888886</v>
      </c>
      <c r="O330" s="32">
        <v>3.1277777777777778</v>
      </c>
      <c r="P330" s="32">
        <v>33.387777777777785</v>
      </c>
      <c r="Q330" s="32">
        <v>25.03777777777778</v>
      </c>
      <c r="R330" s="32">
        <v>8.3500000000000014</v>
      </c>
      <c r="S330" s="32">
        <v>67.839999999999961</v>
      </c>
      <c r="T330" s="32">
        <v>67.839999999999961</v>
      </c>
      <c r="U330" s="32">
        <v>0</v>
      </c>
      <c r="V330" s="32">
        <v>0</v>
      </c>
      <c r="W330" s="32">
        <v>0.47333333333333333</v>
      </c>
      <c r="X330" s="32">
        <v>0</v>
      </c>
      <c r="Y330" s="32">
        <v>0</v>
      </c>
      <c r="Z330" s="32">
        <v>0</v>
      </c>
      <c r="AA330" s="32">
        <v>0.47333333333333333</v>
      </c>
      <c r="AB330" s="32">
        <v>0</v>
      </c>
      <c r="AC330" s="32">
        <v>0</v>
      </c>
      <c r="AD330" s="32">
        <v>0</v>
      </c>
      <c r="AE330" s="32">
        <v>0</v>
      </c>
      <c r="AF330" t="s">
        <v>200</v>
      </c>
      <c r="AG330">
        <v>4</v>
      </c>
      <c r="AH330"/>
    </row>
    <row r="331" spans="1:34" x14ac:dyDescent="0.25">
      <c r="A331" t="s">
        <v>1149</v>
      </c>
      <c r="B331" t="s">
        <v>703</v>
      </c>
      <c r="C331" t="s">
        <v>995</v>
      </c>
      <c r="D331" t="s">
        <v>1038</v>
      </c>
      <c r="E331" s="32">
        <v>111.64444444444445</v>
      </c>
      <c r="F331" s="32">
        <v>3.8767943869426751</v>
      </c>
      <c r="G331" s="32">
        <v>3.770011942675159</v>
      </c>
      <c r="H331" s="32">
        <v>0.40189191878980879</v>
      </c>
      <c r="I331" s="32">
        <v>0.29510947452229286</v>
      </c>
      <c r="J331" s="32">
        <v>432.82255555555554</v>
      </c>
      <c r="K331" s="32">
        <v>420.90088888888886</v>
      </c>
      <c r="L331" s="32">
        <v>44.868999999999986</v>
      </c>
      <c r="M331" s="32">
        <v>32.947333333333319</v>
      </c>
      <c r="N331" s="32">
        <v>6.2327777777777769</v>
      </c>
      <c r="O331" s="32">
        <v>5.6888888888888891</v>
      </c>
      <c r="P331" s="32">
        <v>90.75588888888889</v>
      </c>
      <c r="Q331" s="32">
        <v>90.75588888888889</v>
      </c>
      <c r="R331" s="32">
        <v>0</v>
      </c>
      <c r="S331" s="32">
        <v>297.19766666666663</v>
      </c>
      <c r="T331" s="32">
        <v>296.0622222222222</v>
      </c>
      <c r="U331" s="32">
        <v>1.1354444444444445</v>
      </c>
      <c r="V331" s="32">
        <v>0</v>
      </c>
      <c r="W331" s="32">
        <v>0</v>
      </c>
      <c r="X331" s="32">
        <v>0</v>
      </c>
      <c r="Y331" s="32">
        <v>0</v>
      </c>
      <c r="Z331" s="32">
        <v>0</v>
      </c>
      <c r="AA331" s="32">
        <v>0</v>
      </c>
      <c r="AB331" s="32">
        <v>0</v>
      </c>
      <c r="AC331" s="32">
        <v>0</v>
      </c>
      <c r="AD331" s="32">
        <v>0</v>
      </c>
      <c r="AE331" s="32">
        <v>0</v>
      </c>
      <c r="AF331" t="s">
        <v>290</v>
      </c>
      <c r="AG331">
        <v>4</v>
      </c>
      <c r="AH331"/>
    </row>
    <row r="332" spans="1:34" x14ac:dyDescent="0.25">
      <c r="A332" t="s">
        <v>1149</v>
      </c>
      <c r="B332" t="s">
        <v>675</v>
      </c>
      <c r="C332" t="s">
        <v>866</v>
      </c>
      <c r="D332" t="s">
        <v>1057</v>
      </c>
      <c r="E332" s="32">
        <v>108.52222222222223</v>
      </c>
      <c r="F332" s="32">
        <v>3.6324971843964371</v>
      </c>
      <c r="G332" s="32">
        <v>3.4635230879492171</v>
      </c>
      <c r="H332" s="32">
        <v>0.4530746390908158</v>
      </c>
      <c r="I332" s="32">
        <v>0.3300071669908875</v>
      </c>
      <c r="J332" s="32">
        <v>394.20666666666671</v>
      </c>
      <c r="K332" s="32">
        <v>375.86922222222228</v>
      </c>
      <c r="L332" s="32">
        <v>49.168666666666645</v>
      </c>
      <c r="M332" s="32">
        <v>35.813111111111091</v>
      </c>
      <c r="N332" s="32">
        <v>7.666666666666667</v>
      </c>
      <c r="O332" s="32">
        <v>5.6888888888888891</v>
      </c>
      <c r="P332" s="32">
        <v>104.941</v>
      </c>
      <c r="Q332" s="32">
        <v>99.959111111111113</v>
      </c>
      <c r="R332" s="32">
        <v>4.9818888888888893</v>
      </c>
      <c r="S332" s="32">
        <v>240.09700000000007</v>
      </c>
      <c r="T332" s="32">
        <v>240.09700000000007</v>
      </c>
      <c r="U332" s="32">
        <v>0</v>
      </c>
      <c r="V332" s="32">
        <v>0</v>
      </c>
      <c r="W332" s="32">
        <v>11.847222222222221</v>
      </c>
      <c r="X332" s="32">
        <v>0</v>
      </c>
      <c r="Y332" s="32">
        <v>0</v>
      </c>
      <c r="Z332" s="32">
        <v>0</v>
      </c>
      <c r="AA332" s="32">
        <v>2.5083333333333333</v>
      </c>
      <c r="AB332" s="32">
        <v>0</v>
      </c>
      <c r="AC332" s="32">
        <v>9.3388888888888886</v>
      </c>
      <c r="AD332" s="32">
        <v>0</v>
      </c>
      <c r="AE332" s="32">
        <v>0</v>
      </c>
      <c r="AF332" t="s">
        <v>262</v>
      </c>
      <c r="AG332">
        <v>4</v>
      </c>
      <c r="AH332"/>
    </row>
    <row r="333" spans="1:34" x14ac:dyDescent="0.25">
      <c r="A333" t="s">
        <v>1149</v>
      </c>
      <c r="B333" t="s">
        <v>609</v>
      </c>
      <c r="C333" t="s">
        <v>898</v>
      </c>
      <c r="D333" t="s">
        <v>1058</v>
      </c>
      <c r="E333" s="32">
        <v>88.466666666666669</v>
      </c>
      <c r="F333" s="32">
        <v>3.4857887465460942</v>
      </c>
      <c r="G333" s="32">
        <v>3.2982780708364738</v>
      </c>
      <c r="H333" s="32">
        <v>0.71543205224817874</v>
      </c>
      <c r="I333" s="32">
        <v>0.58572218035669421</v>
      </c>
      <c r="J333" s="32">
        <v>308.37611111111113</v>
      </c>
      <c r="K333" s="32">
        <v>291.78766666666672</v>
      </c>
      <c r="L333" s="32">
        <v>63.291888888888884</v>
      </c>
      <c r="M333" s="32">
        <v>51.816888888888883</v>
      </c>
      <c r="N333" s="32">
        <v>5.7861111111111114</v>
      </c>
      <c r="O333" s="32">
        <v>5.6888888888888891</v>
      </c>
      <c r="P333" s="32">
        <v>60.794333333333356</v>
      </c>
      <c r="Q333" s="32">
        <v>55.680888888888916</v>
      </c>
      <c r="R333" s="32">
        <v>5.1134444444444433</v>
      </c>
      <c r="S333" s="32">
        <v>184.2898888888889</v>
      </c>
      <c r="T333" s="32">
        <v>184.2898888888889</v>
      </c>
      <c r="U333" s="32">
        <v>0</v>
      </c>
      <c r="V333" s="32">
        <v>0</v>
      </c>
      <c r="W333" s="32">
        <v>17.925000000000001</v>
      </c>
      <c r="X333" s="32">
        <v>0.22222222222222221</v>
      </c>
      <c r="Y333" s="32">
        <v>0.71944444444444444</v>
      </c>
      <c r="Z333" s="32">
        <v>0</v>
      </c>
      <c r="AA333" s="32">
        <v>15.044444444444444</v>
      </c>
      <c r="AB333" s="32">
        <v>0</v>
      </c>
      <c r="AC333" s="32">
        <v>1.9388888888888889</v>
      </c>
      <c r="AD333" s="32">
        <v>0</v>
      </c>
      <c r="AE333" s="32">
        <v>0</v>
      </c>
      <c r="AF333" t="s">
        <v>196</v>
      </c>
      <c r="AG333">
        <v>4</v>
      </c>
      <c r="AH333"/>
    </row>
    <row r="334" spans="1:34" x14ac:dyDescent="0.25">
      <c r="A334" t="s">
        <v>1149</v>
      </c>
      <c r="B334" t="s">
        <v>624</v>
      </c>
      <c r="C334" t="s">
        <v>917</v>
      </c>
      <c r="D334" t="s">
        <v>1047</v>
      </c>
      <c r="E334" s="32">
        <v>94.788888888888891</v>
      </c>
      <c r="F334" s="32">
        <v>3.4690786543195409</v>
      </c>
      <c r="G334" s="32">
        <v>3.2769710467706012</v>
      </c>
      <c r="H334" s="32">
        <v>0.55840112530770147</v>
      </c>
      <c r="I334" s="32">
        <v>0.36629351775876223</v>
      </c>
      <c r="J334" s="32">
        <v>328.83011111111114</v>
      </c>
      <c r="K334" s="32">
        <v>310.62044444444444</v>
      </c>
      <c r="L334" s="32">
        <v>52.930222222222234</v>
      </c>
      <c r="M334" s="32">
        <v>34.720555555555563</v>
      </c>
      <c r="N334" s="32">
        <v>12.520777777777777</v>
      </c>
      <c r="O334" s="32">
        <v>5.6888888888888891</v>
      </c>
      <c r="P334" s="32">
        <v>61.40599999999997</v>
      </c>
      <c r="Q334" s="32">
        <v>61.40599999999997</v>
      </c>
      <c r="R334" s="32">
        <v>0</v>
      </c>
      <c r="S334" s="32">
        <v>214.4938888888889</v>
      </c>
      <c r="T334" s="32">
        <v>214.4938888888889</v>
      </c>
      <c r="U334" s="32">
        <v>0</v>
      </c>
      <c r="V334" s="32">
        <v>0</v>
      </c>
      <c r="W334" s="32">
        <v>0.10477777777777778</v>
      </c>
      <c r="X334" s="32">
        <v>0</v>
      </c>
      <c r="Y334" s="32">
        <v>0</v>
      </c>
      <c r="Z334" s="32">
        <v>0</v>
      </c>
      <c r="AA334" s="32">
        <v>0.10477777777777778</v>
      </c>
      <c r="AB334" s="32">
        <v>0</v>
      </c>
      <c r="AC334" s="32">
        <v>0</v>
      </c>
      <c r="AD334" s="32">
        <v>0</v>
      </c>
      <c r="AE334" s="32">
        <v>0</v>
      </c>
      <c r="AF334" t="s">
        <v>211</v>
      </c>
      <c r="AG334">
        <v>4</v>
      </c>
      <c r="AH334"/>
    </row>
    <row r="335" spans="1:34" x14ac:dyDescent="0.25">
      <c r="A335" t="s">
        <v>1149</v>
      </c>
      <c r="B335" t="s">
        <v>606</v>
      </c>
      <c r="C335" t="s">
        <v>953</v>
      </c>
      <c r="D335" t="s">
        <v>1096</v>
      </c>
      <c r="E335" s="32">
        <v>89.644444444444446</v>
      </c>
      <c r="F335" s="32">
        <v>2.9356494794248884</v>
      </c>
      <c r="G335" s="32">
        <v>2.7796393158155674</v>
      </c>
      <c r="H335" s="32">
        <v>0.66211452652454117</v>
      </c>
      <c r="I335" s="32">
        <v>0.50610436291522043</v>
      </c>
      <c r="J335" s="32">
        <v>263.16466666666668</v>
      </c>
      <c r="K335" s="32">
        <v>249.17922222222222</v>
      </c>
      <c r="L335" s="32">
        <v>59.354888888888873</v>
      </c>
      <c r="M335" s="32">
        <v>45.369444444444426</v>
      </c>
      <c r="N335" s="32">
        <v>8.296555555555555</v>
      </c>
      <c r="O335" s="32">
        <v>5.6888888888888891</v>
      </c>
      <c r="P335" s="32">
        <v>81.773888888888891</v>
      </c>
      <c r="Q335" s="32">
        <v>81.773888888888891</v>
      </c>
      <c r="R335" s="32">
        <v>0</v>
      </c>
      <c r="S335" s="32">
        <v>122.03588888888891</v>
      </c>
      <c r="T335" s="32">
        <v>122.03588888888891</v>
      </c>
      <c r="U335" s="32">
        <v>0</v>
      </c>
      <c r="V335" s="32">
        <v>0</v>
      </c>
      <c r="W335" s="32">
        <v>0</v>
      </c>
      <c r="X335" s="32">
        <v>0</v>
      </c>
      <c r="Y335" s="32">
        <v>0</v>
      </c>
      <c r="Z335" s="32">
        <v>0</v>
      </c>
      <c r="AA335" s="32">
        <v>0</v>
      </c>
      <c r="AB335" s="32">
        <v>0</v>
      </c>
      <c r="AC335" s="32">
        <v>0</v>
      </c>
      <c r="AD335" s="32">
        <v>0</v>
      </c>
      <c r="AE335" s="32">
        <v>0</v>
      </c>
      <c r="AF335" t="s">
        <v>193</v>
      </c>
      <c r="AG335">
        <v>4</v>
      </c>
      <c r="AH335"/>
    </row>
    <row r="336" spans="1:34" x14ac:dyDescent="0.25">
      <c r="A336" t="s">
        <v>1149</v>
      </c>
      <c r="B336" t="s">
        <v>707</v>
      </c>
      <c r="C336" t="s">
        <v>844</v>
      </c>
      <c r="D336" t="s">
        <v>1049</v>
      </c>
      <c r="E336" s="32">
        <v>73.144444444444446</v>
      </c>
      <c r="F336" s="32">
        <v>2.9549430350903849</v>
      </c>
      <c r="G336" s="32">
        <v>2.7852635576484892</v>
      </c>
      <c r="H336" s="32">
        <v>0.36764696946680836</v>
      </c>
      <c r="I336" s="32">
        <v>0.19796749202491257</v>
      </c>
      <c r="J336" s="32">
        <v>216.13766666666672</v>
      </c>
      <c r="K336" s="32">
        <v>203.72655555555562</v>
      </c>
      <c r="L336" s="32">
        <v>26.891333333333328</v>
      </c>
      <c r="M336" s="32">
        <v>14.480222222222217</v>
      </c>
      <c r="N336" s="32">
        <v>6.7222222222222223</v>
      </c>
      <c r="O336" s="32">
        <v>5.6888888888888891</v>
      </c>
      <c r="P336" s="32">
        <v>59.418777777777805</v>
      </c>
      <c r="Q336" s="32">
        <v>59.418777777777805</v>
      </c>
      <c r="R336" s="32">
        <v>0</v>
      </c>
      <c r="S336" s="32">
        <v>129.82755555555559</v>
      </c>
      <c r="T336" s="32">
        <v>129.82755555555559</v>
      </c>
      <c r="U336" s="32">
        <v>0</v>
      </c>
      <c r="V336" s="32">
        <v>0</v>
      </c>
      <c r="W336" s="32">
        <v>32.037000000000006</v>
      </c>
      <c r="X336" s="32">
        <v>3.8035555555555556</v>
      </c>
      <c r="Y336" s="32">
        <v>0</v>
      </c>
      <c r="Z336" s="32">
        <v>0</v>
      </c>
      <c r="AA336" s="32">
        <v>11.878888888888888</v>
      </c>
      <c r="AB336" s="32">
        <v>0</v>
      </c>
      <c r="AC336" s="32">
        <v>16.35455555555556</v>
      </c>
      <c r="AD336" s="32">
        <v>0</v>
      </c>
      <c r="AE336" s="32">
        <v>0</v>
      </c>
      <c r="AF336" t="s">
        <v>294</v>
      </c>
      <c r="AG336">
        <v>4</v>
      </c>
      <c r="AH336"/>
    </row>
    <row r="337" spans="1:34" x14ac:dyDescent="0.25">
      <c r="A337" t="s">
        <v>1149</v>
      </c>
      <c r="B337" t="s">
        <v>714</v>
      </c>
      <c r="C337" t="s">
        <v>898</v>
      </c>
      <c r="D337" t="s">
        <v>1058</v>
      </c>
      <c r="E337" s="32">
        <v>58.388888888888886</v>
      </c>
      <c r="F337" s="32">
        <v>5.0440570884871558</v>
      </c>
      <c r="G337" s="32">
        <v>4.8304509990485256</v>
      </c>
      <c r="H337" s="32">
        <v>1.1357164605137964</v>
      </c>
      <c r="I337" s="32">
        <v>0.93581160799238838</v>
      </c>
      <c r="J337" s="32">
        <v>294.5168888888889</v>
      </c>
      <c r="K337" s="32">
        <v>282.04466666666667</v>
      </c>
      <c r="L337" s="32">
        <v>66.313222222222223</v>
      </c>
      <c r="M337" s="32">
        <v>54.641000000000005</v>
      </c>
      <c r="N337" s="32">
        <v>5.9833333333333334</v>
      </c>
      <c r="O337" s="32">
        <v>5.6888888888888891</v>
      </c>
      <c r="P337" s="32">
        <v>50.549999999999976</v>
      </c>
      <c r="Q337" s="32">
        <v>49.749999999999979</v>
      </c>
      <c r="R337" s="32">
        <v>0.8</v>
      </c>
      <c r="S337" s="32">
        <v>177.65366666666668</v>
      </c>
      <c r="T337" s="32">
        <v>177.65366666666668</v>
      </c>
      <c r="U337" s="32">
        <v>0</v>
      </c>
      <c r="V337" s="32">
        <v>0</v>
      </c>
      <c r="W337" s="32">
        <v>35.322222222222223</v>
      </c>
      <c r="X337" s="32">
        <v>9.4666666666666668</v>
      </c>
      <c r="Y337" s="32">
        <v>0</v>
      </c>
      <c r="Z337" s="32">
        <v>0</v>
      </c>
      <c r="AA337" s="32">
        <v>25.055555555555557</v>
      </c>
      <c r="AB337" s="32">
        <v>0.8</v>
      </c>
      <c r="AC337" s="32">
        <v>0</v>
      </c>
      <c r="AD337" s="32">
        <v>0</v>
      </c>
      <c r="AE337" s="32">
        <v>0</v>
      </c>
      <c r="AF337" t="s">
        <v>301</v>
      </c>
      <c r="AG337">
        <v>4</v>
      </c>
      <c r="AH337"/>
    </row>
    <row r="338" spans="1:34" x14ac:dyDescent="0.25">
      <c r="A338" t="s">
        <v>1149</v>
      </c>
      <c r="B338" t="s">
        <v>573</v>
      </c>
      <c r="C338" t="s">
        <v>954</v>
      </c>
      <c r="D338" t="s">
        <v>1047</v>
      </c>
      <c r="E338" s="32">
        <v>38.244444444444447</v>
      </c>
      <c r="F338" s="32">
        <v>3.2777135386403256</v>
      </c>
      <c r="G338" s="32">
        <v>3.014785008715863</v>
      </c>
      <c r="H338" s="32">
        <v>1.2810807669959325</v>
      </c>
      <c r="I338" s="32">
        <v>1.0181522370714702</v>
      </c>
      <c r="J338" s="32">
        <v>125.35433333333334</v>
      </c>
      <c r="K338" s="32">
        <v>115.29877777777779</v>
      </c>
      <c r="L338" s="32">
        <v>48.994222222222227</v>
      </c>
      <c r="M338" s="32">
        <v>38.93866666666667</v>
      </c>
      <c r="N338" s="32">
        <v>4.3666666666666663</v>
      </c>
      <c r="O338" s="32">
        <v>5.6888888888888891</v>
      </c>
      <c r="P338" s="32">
        <v>16.992666666666668</v>
      </c>
      <c r="Q338" s="32">
        <v>16.992666666666668</v>
      </c>
      <c r="R338" s="32">
        <v>0</v>
      </c>
      <c r="S338" s="32">
        <v>59.367444444444445</v>
      </c>
      <c r="T338" s="32">
        <v>59.367444444444445</v>
      </c>
      <c r="U338" s="32">
        <v>0</v>
      </c>
      <c r="V338" s="32">
        <v>0</v>
      </c>
      <c r="W338" s="32">
        <v>0</v>
      </c>
      <c r="X338" s="32">
        <v>0</v>
      </c>
      <c r="Y338" s="32">
        <v>0</v>
      </c>
      <c r="Z338" s="32">
        <v>0</v>
      </c>
      <c r="AA338" s="32">
        <v>0</v>
      </c>
      <c r="AB338" s="32">
        <v>0</v>
      </c>
      <c r="AC338" s="32">
        <v>0</v>
      </c>
      <c r="AD338" s="32">
        <v>0</v>
      </c>
      <c r="AE338" s="32">
        <v>0</v>
      </c>
      <c r="AF338" t="s">
        <v>160</v>
      </c>
      <c r="AG338">
        <v>4</v>
      </c>
      <c r="AH338"/>
    </row>
    <row r="339" spans="1:34" x14ac:dyDescent="0.25">
      <c r="A339" t="s">
        <v>1149</v>
      </c>
      <c r="B339" t="s">
        <v>480</v>
      </c>
      <c r="C339" t="s">
        <v>924</v>
      </c>
      <c r="D339" t="s">
        <v>1076</v>
      </c>
      <c r="E339" s="32">
        <v>88.066666666666663</v>
      </c>
      <c r="F339" s="32">
        <v>3.6652422407267222</v>
      </c>
      <c r="G339" s="32">
        <v>3.3299041130456724</v>
      </c>
      <c r="H339" s="32">
        <v>0.61713348473378749</v>
      </c>
      <c r="I339" s="32">
        <v>0.35174867524602565</v>
      </c>
      <c r="J339" s="32">
        <v>322.78566666666666</v>
      </c>
      <c r="K339" s="32">
        <v>293.25355555555552</v>
      </c>
      <c r="L339" s="32">
        <v>54.348888888888887</v>
      </c>
      <c r="M339" s="32">
        <v>30.977333333333327</v>
      </c>
      <c r="N339" s="32">
        <v>17.68266666666667</v>
      </c>
      <c r="O339" s="32">
        <v>5.6888888888888891</v>
      </c>
      <c r="P339" s="32">
        <v>56.571999999999996</v>
      </c>
      <c r="Q339" s="32">
        <v>50.411444444444442</v>
      </c>
      <c r="R339" s="32">
        <v>6.1605555555555549</v>
      </c>
      <c r="S339" s="32">
        <v>211.86477777777776</v>
      </c>
      <c r="T339" s="32">
        <v>175.62044444444444</v>
      </c>
      <c r="U339" s="32">
        <v>0</v>
      </c>
      <c r="V339" s="32">
        <v>36.244333333333323</v>
      </c>
      <c r="W339" s="32">
        <v>0.3888888888888889</v>
      </c>
      <c r="X339" s="32">
        <v>0.3888888888888889</v>
      </c>
      <c r="Y339" s="32">
        <v>0</v>
      </c>
      <c r="Z339" s="32">
        <v>0</v>
      </c>
      <c r="AA339" s="32">
        <v>0</v>
      </c>
      <c r="AB339" s="32">
        <v>0</v>
      </c>
      <c r="AC339" s="32">
        <v>0</v>
      </c>
      <c r="AD339" s="32">
        <v>0</v>
      </c>
      <c r="AE339" s="32">
        <v>0</v>
      </c>
      <c r="AF339" t="s">
        <v>66</v>
      </c>
      <c r="AG339">
        <v>4</v>
      </c>
      <c r="AH339"/>
    </row>
    <row r="340" spans="1:34" x14ac:dyDescent="0.25">
      <c r="A340" t="s">
        <v>1149</v>
      </c>
      <c r="B340" t="s">
        <v>596</v>
      </c>
      <c r="C340" t="s">
        <v>963</v>
      </c>
      <c r="D340" t="s">
        <v>1044</v>
      </c>
      <c r="E340" s="32">
        <v>98.944444444444443</v>
      </c>
      <c r="F340" s="32">
        <v>3.4487366647950601</v>
      </c>
      <c r="G340" s="32">
        <v>3.2698596294216742</v>
      </c>
      <c r="H340" s="32">
        <v>0.298506457046603</v>
      </c>
      <c r="I340" s="32">
        <v>0.11962942167321727</v>
      </c>
      <c r="J340" s="32">
        <v>341.23333333333346</v>
      </c>
      <c r="K340" s="32">
        <v>323.53444444444455</v>
      </c>
      <c r="L340" s="32">
        <v>29.535555555555554</v>
      </c>
      <c r="M340" s="32">
        <v>11.836666666666664</v>
      </c>
      <c r="N340" s="32">
        <v>11.675555555555555</v>
      </c>
      <c r="O340" s="32">
        <v>6.0233333333333334</v>
      </c>
      <c r="P340" s="32">
        <v>97.882222222222225</v>
      </c>
      <c r="Q340" s="32">
        <v>97.882222222222225</v>
      </c>
      <c r="R340" s="32">
        <v>0</v>
      </c>
      <c r="S340" s="32">
        <v>213.81555555555565</v>
      </c>
      <c r="T340" s="32">
        <v>201.75111111111119</v>
      </c>
      <c r="U340" s="32">
        <v>3.8844444444444455</v>
      </c>
      <c r="V340" s="32">
        <v>8.18</v>
      </c>
      <c r="W340" s="32">
        <v>88.615555555555559</v>
      </c>
      <c r="X340" s="32">
        <v>0.84888888888888892</v>
      </c>
      <c r="Y340" s="32">
        <v>0</v>
      </c>
      <c r="Z340" s="32">
        <v>0</v>
      </c>
      <c r="AA340" s="32">
        <v>10.333333333333336</v>
      </c>
      <c r="AB340" s="32">
        <v>0</v>
      </c>
      <c r="AC340" s="32">
        <v>77.433333333333337</v>
      </c>
      <c r="AD340" s="32">
        <v>0</v>
      </c>
      <c r="AE340" s="32">
        <v>0</v>
      </c>
      <c r="AF340" t="s">
        <v>183</v>
      </c>
      <c r="AG340">
        <v>4</v>
      </c>
      <c r="AH340"/>
    </row>
    <row r="341" spans="1:34" x14ac:dyDescent="0.25">
      <c r="A341" t="s">
        <v>1149</v>
      </c>
      <c r="B341" t="s">
        <v>740</v>
      </c>
      <c r="C341" t="s">
        <v>1003</v>
      </c>
      <c r="D341" t="s">
        <v>1058</v>
      </c>
      <c r="E341" s="32">
        <v>79.166666666666671</v>
      </c>
      <c r="F341" s="32">
        <v>2.7680505263157897</v>
      </c>
      <c r="G341" s="32">
        <v>2.6232084210526319</v>
      </c>
      <c r="H341" s="32">
        <v>0.69061754385964913</v>
      </c>
      <c r="I341" s="32">
        <v>0.54577543859649114</v>
      </c>
      <c r="J341" s="32">
        <v>219.13733333333337</v>
      </c>
      <c r="K341" s="32">
        <v>207.6706666666667</v>
      </c>
      <c r="L341" s="32">
        <v>54.673888888888889</v>
      </c>
      <c r="M341" s="32">
        <v>43.207222222222221</v>
      </c>
      <c r="N341" s="32">
        <v>5.7777777777777777</v>
      </c>
      <c r="O341" s="32">
        <v>5.6888888888888891</v>
      </c>
      <c r="P341" s="32">
        <v>47.048111111111098</v>
      </c>
      <c r="Q341" s="32">
        <v>47.048111111111098</v>
      </c>
      <c r="R341" s="32">
        <v>0</v>
      </c>
      <c r="S341" s="32">
        <v>117.41533333333339</v>
      </c>
      <c r="T341" s="32">
        <v>113.51922222222228</v>
      </c>
      <c r="U341" s="32">
        <v>3.8961111111111113</v>
      </c>
      <c r="V341" s="32">
        <v>0</v>
      </c>
      <c r="W341" s="32">
        <v>15.559999999999999</v>
      </c>
      <c r="X341" s="32">
        <v>8.3199999999999985</v>
      </c>
      <c r="Y341" s="32">
        <v>0</v>
      </c>
      <c r="Z341" s="32">
        <v>0</v>
      </c>
      <c r="AA341" s="32">
        <v>1.7678888888888891</v>
      </c>
      <c r="AB341" s="32">
        <v>0</v>
      </c>
      <c r="AC341" s="32">
        <v>4.8464444444444448</v>
      </c>
      <c r="AD341" s="32">
        <v>0.62566666666666659</v>
      </c>
      <c r="AE341" s="32">
        <v>0</v>
      </c>
      <c r="AF341" t="s">
        <v>327</v>
      </c>
      <c r="AG341">
        <v>4</v>
      </c>
      <c r="AH341"/>
    </row>
    <row r="342" spans="1:34" x14ac:dyDescent="0.25">
      <c r="A342" t="s">
        <v>1149</v>
      </c>
      <c r="B342" t="s">
        <v>421</v>
      </c>
      <c r="C342" t="s">
        <v>888</v>
      </c>
      <c r="D342" t="s">
        <v>1057</v>
      </c>
      <c r="E342" s="32">
        <v>85.522222222222226</v>
      </c>
      <c r="F342" s="32">
        <v>3.4987787449655712</v>
      </c>
      <c r="G342" s="32">
        <v>3.2736780563856049</v>
      </c>
      <c r="H342" s="32">
        <v>0.33777445758087565</v>
      </c>
      <c r="I342" s="32">
        <v>0.11267376900090945</v>
      </c>
      <c r="J342" s="32">
        <v>299.22333333333336</v>
      </c>
      <c r="K342" s="32">
        <v>279.97222222222223</v>
      </c>
      <c r="L342" s="32">
        <v>28.887222222222224</v>
      </c>
      <c r="M342" s="32">
        <v>9.6361111111111111</v>
      </c>
      <c r="N342" s="32">
        <v>16.584444444444447</v>
      </c>
      <c r="O342" s="32">
        <v>2.6666666666666665</v>
      </c>
      <c r="P342" s="32">
        <v>96.291666666666671</v>
      </c>
      <c r="Q342" s="32">
        <v>96.291666666666671</v>
      </c>
      <c r="R342" s="32">
        <v>0</v>
      </c>
      <c r="S342" s="32">
        <v>174.04444444444442</v>
      </c>
      <c r="T342" s="32">
        <v>173.12777777777777</v>
      </c>
      <c r="U342" s="32">
        <v>0.91666666666666663</v>
      </c>
      <c r="V342" s="32">
        <v>0</v>
      </c>
      <c r="W342" s="32">
        <v>0</v>
      </c>
      <c r="X342" s="32">
        <v>0</v>
      </c>
      <c r="Y342" s="32">
        <v>0</v>
      </c>
      <c r="Z342" s="32">
        <v>0</v>
      </c>
      <c r="AA342" s="32">
        <v>0</v>
      </c>
      <c r="AB342" s="32">
        <v>0</v>
      </c>
      <c r="AC342" s="32">
        <v>0</v>
      </c>
      <c r="AD342" s="32">
        <v>0</v>
      </c>
      <c r="AE342" s="32">
        <v>0</v>
      </c>
      <c r="AF342" t="s">
        <v>7</v>
      </c>
      <c r="AG342">
        <v>4</v>
      </c>
      <c r="AH342"/>
    </row>
    <row r="343" spans="1:34" x14ac:dyDescent="0.25">
      <c r="A343" t="s">
        <v>1149</v>
      </c>
      <c r="B343" t="s">
        <v>729</v>
      </c>
      <c r="C343" t="s">
        <v>947</v>
      </c>
      <c r="D343" t="s">
        <v>1090</v>
      </c>
      <c r="E343" s="32">
        <v>69.955555555555549</v>
      </c>
      <c r="F343" s="32">
        <v>3.8269234434561628</v>
      </c>
      <c r="G343" s="32">
        <v>3.5624904701397715</v>
      </c>
      <c r="H343" s="32">
        <v>1.1824761753494284</v>
      </c>
      <c r="I343" s="32">
        <v>0.91804320203303702</v>
      </c>
      <c r="J343" s="32">
        <v>267.71455555555553</v>
      </c>
      <c r="K343" s="32">
        <v>249.21599999999998</v>
      </c>
      <c r="L343" s="32">
        <v>82.720777777777784</v>
      </c>
      <c r="M343" s="32">
        <v>64.222222222222229</v>
      </c>
      <c r="N343" s="32">
        <v>14.231888888888887</v>
      </c>
      <c r="O343" s="32">
        <v>4.2666666666666666</v>
      </c>
      <c r="P343" s="32">
        <v>50.266777777777769</v>
      </c>
      <c r="Q343" s="32">
        <v>50.266777777777769</v>
      </c>
      <c r="R343" s="32">
        <v>0</v>
      </c>
      <c r="S343" s="32">
        <v>134.72699999999998</v>
      </c>
      <c r="T343" s="32">
        <v>134.72699999999998</v>
      </c>
      <c r="U343" s="32">
        <v>0</v>
      </c>
      <c r="V343" s="32">
        <v>0</v>
      </c>
      <c r="W343" s="32">
        <v>0</v>
      </c>
      <c r="X343" s="32">
        <v>0</v>
      </c>
      <c r="Y343" s="32">
        <v>0</v>
      </c>
      <c r="Z343" s="32">
        <v>0</v>
      </c>
      <c r="AA343" s="32">
        <v>0</v>
      </c>
      <c r="AB343" s="32">
        <v>0</v>
      </c>
      <c r="AC343" s="32">
        <v>0</v>
      </c>
      <c r="AD343" s="32">
        <v>0</v>
      </c>
      <c r="AE343" s="32">
        <v>0</v>
      </c>
      <c r="AF343" t="s">
        <v>316</v>
      </c>
      <c r="AG343">
        <v>4</v>
      </c>
      <c r="AH343"/>
    </row>
    <row r="344" spans="1:34" x14ac:dyDescent="0.25">
      <c r="A344" t="s">
        <v>1149</v>
      </c>
      <c r="B344" t="s">
        <v>791</v>
      </c>
      <c r="C344" t="s">
        <v>888</v>
      </c>
      <c r="D344" t="s">
        <v>1057</v>
      </c>
      <c r="E344" s="32">
        <v>45.144444444444446</v>
      </c>
      <c r="F344" s="32">
        <v>5.3991582574452375</v>
      </c>
      <c r="G344" s="32">
        <v>5.0548117154811711</v>
      </c>
      <c r="H344" s="32">
        <v>0.71224218557716001</v>
      </c>
      <c r="I344" s="32">
        <v>0.36789564361309385</v>
      </c>
      <c r="J344" s="32">
        <v>243.74200000000002</v>
      </c>
      <c r="K344" s="32">
        <v>228.19666666666666</v>
      </c>
      <c r="L344" s="32">
        <v>32.15377777777779</v>
      </c>
      <c r="M344" s="32">
        <v>16.608444444444448</v>
      </c>
      <c r="N344" s="32">
        <v>5.3191111111111162</v>
      </c>
      <c r="O344" s="32">
        <v>10.22622222222223</v>
      </c>
      <c r="P344" s="32">
        <v>80.943222222222232</v>
      </c>
      <c r="Q344" s="32">
        <v>80.943222222222232</v>
      </c>
      <c r="R344" s="32">
        <v>0</v>
      </c>
      <c r="S344" s="32">
        <v>130.64499999999998</v>
      </c>
      <c r="T344" s="32">
        <v>130.64499999999998</v>
      </c>
      <c r="U344" s="32">
        <v>0</v>
      </c>
      <c r="V344" s="32">
        <v>0</v>
      </c>
      <c r="W344" s="32">
        <v>1.9946666666666664</v>
      </c>
      <c r="X344" s="32">
        <v>0</v>
      </c>
      <c r="Y344" s="32">
        <v>0</v>
      </c>
      <c r="Z344" s="32">
        <v>1.9946666666666664</v>
      </c>
      <c r="AA344" s="32">
        <v>0</v>
      </c>
      <c r="AB344" s="32">
        <v>0</v>
      </c>
      <c r="AC344" s="32">
        <v>0</v>
      </c>
      <c r="AD344" s="32">
        <v>0</v>
      </c>
      <c r="AE344" s="32">
        <v>0</v>
      </c>
      <c r="AF344" t="s">
        <v>378</v>
      </c>
      <c r="AG344">
        <v>4</v>
      </c>
      <c r="AH344"/>
    </row>
    <row r="345" spans="1:34" x14ac:dyDescent="0.25">
      <c r="A345" t="s">
        <v>1149</v>
      </c>
      <c r="B345" t="s">
        <v>797</v>
      </c>
      <c r="C345" t="s">
        <v>874</v>
      </c>
      <c r="D345" t="s">
        <v>1055</v>
      </c>
      <c r="E345" s="32">
        <v>78.388888888888886</v>
      </c>
      <c r="F345" s="32">
        <v>3.9031141034727144</v>
      </c>
      <c r="G345" s="32">
        <v>3.7410191353649891</v>
      </c>
      <c r="H345" s="32">
        <v>0.66142168674698798</v>
      </c>
      <c r="I345" s="32">
        <v>0.49932671863926292</v>
      </c>
      <c r="J345" s="32">
        <v>305.96077777777776</v>
      </c>
      <c r="K345" s="32">
        <v>293.25433333333331</v>
      </c>
      <c r="L345" s="32">
        <v>51.848111111111109</v>
      </c>
      <c r="M345" s="32">
        <v>39.141666666666666</v>
      </c>
      <c r="N345" s="32">
        <v>7.0175555555555551</v>
      </c>
      <c r="O345" s="32">
        <v>5.6888888888888891</v>
      </c>
      <c r="P345" s="32">
        <v>72.510111111111115</v>
      </c>
      <c r="Q345" s="32">
        <v>72.510111111111115</v>
      </c>
      <c r="R345" s="32">
        <v>0</v>
      </c>
      <c r="S345" s="32">
        <v>181.60255555555554</v>
      </c>
      <c r="T345" s="32">
        <v>181.60255555555554</v>
      </c>
      <c r="U345" s="32">
        <v>0</v>
      </c>
      <c r="V345" s="32">
        <v>0</v>
      </c>
      <c r="W345" s="32">
        <v>60.412888888888887</v>
      </c>
      <c r="X345" s="32">
        <v>13.372222222222222</v>
      </c>
      <c r="Y345" s="32">
        <v>0</v>
      </c>
      <c r="Z345" s="32">
        <v>0</v>
      </c>
      <c r="AA345" s="32">
        <v>5.5837777777777777</v>
      </c>
      <c r="AB345" s="32">
        <v>0</v>
      </c>
      <c r="AC345" s="32">
        <v>41.456888888888891</v>
      </c>
      <c r="AD345" s="32">
        <v>0</v>
      </c>
      <c r="AE345" s="32">
        <v>0</v>
      </c>
      <c r="AF345" t="s">
        <v>384</v>
      </c>
      <c r="AG345">
        <v>4</v>
      </c>
      <c r="AH345"/>
    </row>
    <row r="346" spans="1:34" x14ac:dyDescent="0.25">
      <c r="A346" t="s">
        <v>1149</v>
      </c>
      <c r="B346" t="s">
        <v>753</v>
      </c>
      <c r="C346" t="s">
        <v>897</v>
      </c>
      <c r="D346" t="s">
        <v>1056</v>
      </c>
      <c r="E346" s="32">
        <v>44.277777777777779</v>
      </c>
      <c r="F346" s="32">
        <v>4.4974930991217068</v>
      </c>
      <c r="G346" s="32">
        <v>4.2184466750313687</v>
      </c>
      <c r="H346" s="32">
        <v>0.67304893350062733</v>
      </c>
      <c r="I346" s="32">
        <v>0.39400250941028864</v>
      </c>
      <c r="J346" s="32">
        <v>199.13900000000004</v>
      </c>
      <c r="K346" s="32">
        <v>186.78344444444448</v>
      </c>
      <c r="L346" s="32">
        <v>29.801111111111112</v>
      </c>
      <c r="M346" s="32">
        <v>17.445555555555558</v>
      </c>
      <c r="N346" s="32">
        <v>0.97777777777777775</v>
      </c>
      <c r="O346" s="32">
        <v>11.377777777777778</v>
      </c>
      <c r="P346" s="32">
        <v>58.7028888888889</v>
      </c>
      <c r="Q346" s="32">
        <v>58.7028888888889</v>
      </c>
      <c r="R346" s="32">
        <v>0</v>
      </c>
      <c r="S346" s="32">
        <v>110.63500000000002</v>
      </c>
      <c r="T346" s="32">
        <v>110.63500000000002</v>
      </c>
      <c r="U346" s="32">
        <v>0</v>
      </c>
      <c r="V346" s="32">
        <v>0</v>
      </c>
      <c r="W346" s="32">
        <v>1.3627777777777779</v>
      </c>
      <c r="X346" s="32">
        <v>0</v>
      </c>
      <c r="Y346" s="32">
        <v>0</v>
      </c>
      <c r="Z346" s="32">
        <v>0</v>
      </c>
      <c r="AA346" s="32">
        <v>0.80166666666666675</v>
      </c>
      <c r="AB346" s="32">
        <v>0</v>
      </c>
      <c r="AC346" s="32">
        <v>0.56111111111111112</v>
      </c>
      <c r="AD346" s="32">
        <v>0</v>
      </c>
      <c r="AE346" s="32">
        <v>0</v>
      </c>
      <c r="AF346" t="s">
        <v>340</v>
      </c>
      <c r="AG346">
        <v>4</v>
      </c>
      <c r="AH346"/>
    </row>
    <row r="347" spans="1:34" x14ac:dyDescent="0.25">
      <c r="A347" t="s">
        <v>1149</v>
      </c>
      <c r="B347" t="s">
        <v>687</v>
      </c>
      <c r="C347" t="s">
        <v>840</v>
      </c>
      <c r="D347" t="s">
        <v>1113</v>
      </c>
      <c r="E347" s="32">
        <v>50.37777777777778</v>
      </c>
      <c r="F347" s="32">
        <v>3.137340097044552</v>
      </c>
      <c r="G347" s="32">
        <v>3.0138288486987204</v>
      </c>
      <c r="H347" s="32">
        <v>0.44858844287604743</v>
      </c>
      <c r="I347" s="32">
        <v>0.32507719453021594</v>
      </c>
      <c r="J347" s="32">
        <v>158.05222222222221</v>
      </c>
      <c r="K347" s="32">
        <v>151.82999999999998</v>
      </c>
      <c r="L347" s="32">
        <v>22.598888888888879</v>
      </c>
      <c r="M347" s="32">
        <v>16.376666666666658</v>
      </c>
      <c r="N347" s="32">
        <v>1.6522222222222225</v>
      </c>
      <c r="O347" s="32">
        <v>4.5699999999999994</v>
      </c>
      <c r="P347" s="32">
        <v>49.192222222222206</v>
      </c>
      <c r="Q347" s="32">
        <v>49.192222222222206</v>
      </c>
      <c r="R347" s="32">
        <v>0</v>
      </c>
      <c r="S347" s="32">
        <v>86.261111111111148</v>
      </c>
      <c r="T347" s="32">
        <v>73.160000000000039</v>
      </c>
      <c r="U347" s="32">
        <v>0</v>
      </c>
      <c r="V347" s="32">
        <v>13.101111111111107</v>
      </c>
      <c r="W347" s="32">
        <v>4.6577777777777776</v>
      </c>
      <c r="X347" s="32">
        <v>0</v>
      </c>
      <c r="Y347" s="32">
        <v>0</v>
      </c>
      <c r="Z347" s="32">
        <v>0</v>
      </c>
      <c r="AA347" s="32">
        <v>0</v>
      </c>
      <c r="AB347" s="32">
        <v>0</v>
      </c>
      <c r="AC347" s="32">
        <v>4.6577777777777776</v>
      </c>
      <c r="AD347" s="32">
        <v>0</v>
      </c>
      <c r="AE347" s="32">
        <v>0</v>
      </c>
      <c r="AF347" t="s">
        <v>274</v>
      </c>
      <c r="AG347">
        <v>4</v>
      </c>
      <c r="AH347"/>
    </row>
    <row r="348" spans="1:34" x14ac:dyDescent="0.25">
      <c r="A348" t="s">
        <v>1149</v>
      </c>
      <c r="B348" t="s">
        <v>768</v>
      </c>
      <c r="C348" t="s">
        <v>888</v>
      </c>
      <c r="D348" t="s">
        <v>1057</v>
      </c>
      <c r="E348" s="32">
        <v>62.177777777777777</v>
      </c>
      <c r="F348" s="32">
        <v>3.5510578984989274</v>
      </c>
      <c r="G348" s="32">
        <v>3.3058434596140103</v>
      </c>
      <c r="H348" s="32">
        <v>1.1815082201572553</v>
      </c>
      <c r="I348" s="32">
        <v>0.93629378127233742</v>
      </c>
      <c r="J348" s="32">
        <v>220.79688888888887</v>
      </c>
      <c r="K348" s="32">
        <v>205.55</v>
      </c>
      <c r="L348" s="32">
        <v>73.463555555555558</v>
      </c>
      <c r="M348" s="32">
        <v>58.216666666666669</v>
      </c>
      <c r="N348" s="32">
        <v>10.024666666666665</v>
      </c>
      <c r="O348" s="32">
        <v>5.2222222222222223</v>
      </c>
      <c r="P348" s="32">
        <v>58.205555555555556</v>
      </c>
      <c r="Q348" s="32">
        <v>58.205555555555556</v>
      </c>
      <c r="R348" s="32">
        <v>0</v>
      </c>
      <c r="S348" s="32">
        <v>89.12777777777778</v>
      </c>
      <c r="T348" s="32">
        <v>89.12777777777778</v>
      </c>
      <c r="U348" s="32">
        <v>0</v>
      </c>
      <c r="V348" s="32">
        <v>0</v>
      </c>
      <c r="W348" s="32">
        <v>70.658333333333331</v>
      </c>
      <c r="X348" s="32">
        <v>14.725</v>
      </c>
      <c r="Y348" s="32">
        <v>0</v>
      </c>
      <c r="Z348" s="32">
        <v>0</v>
      </c>
      <c r="AA348" s="32">
        <v>28.852777777777778</v>
      </c>
      <c r="AB348" s="32">
        <v>0</v>
      </c>
      <c r="AC348" s="32">
        <v>27.080555555555556</v>
      </c>
      <c r="AD348" s="32">
        <v>0</v>
      </c>
      <c r="AE348" s="32">
        <v>0</v>
      </c>
      <c r="AF348" t="s">
        <v>355</v>
      </c>
      <c r="AG348">
        <v>4</v>
      </c>
      <c r="AH348"/>
    </row>
    <row r="349" spans="1:34" x14ac:dyDescent="0.25">
      <c r="A349" t="s">
        <v>1149</v>
      </c>
      <c r="B349" t="s">
        <v>576</v>
      </c>
      <c r="C349" t="s">
        <v>956</v>
      </c>
      <c r="D349" t="s">
        <v>1075</v>
      </c>
      <c r="E349" s="32">
        <v>75.944444444444443</v>
      </c>
      <c r="F349" s="32">
        <v>3.4341097293343097</v>
      </c>
      <c r="G349" s="32">
        <v>3.0985325530358461</v>
      </c>
      <c r="H349" s="32">
        <v>0.4393299195318216</v>
      </c>
      <c r="I349" s="32">
        <v>0.23195318215069502</v>
      </c>
      <c r="J349" s="32">
        <v>260.80155555555564</v>
      </c>
      <c r="K349" s="32">
        <v>235.3163333333334</v>
      </c>
      <c r="L349" s="32">
        <v>33.364666666666672</v>
      </c>
      <c r="M349" s="32">
        <v>17.615555555555559</v>
      </c>
      <c r="N349" s="32">
        <v>10.504666666666667</v>
      </c>
      <c r="O349" s="32">
        <v>5.2444444444444445</v>
      </c>
      <c r="P349" s="32">
        <v>85.513444444444445</v>
      </c>
      <c r="Q349" s="32">
        <v>75.777333333333331</v>
      </c>
      <c r="R349" s="32">
        <v>9.7361111111111143</v>
      </c>
      <c r="S349" s="32">
        <v>141.9234444444445</v>
      </c>
      <c r="T349" s="32">
        <v>76.576222222222242</v>
      </c>
      <c r="U349" s="32">
        <v>62.369777777777813</v>
      </c>
      <c r="V349" s="32">
        <v>2.9774444444444446</v>
      </c>
      <c r="W349" s="32">
        <v>26.885777777777776</v>
      </c>
      <c r="X349" s="32">
        <v>0.5885555555555555</v>
      </c>
      <c r="Y349" s="32">
        <v>0</v>
      </c>
      <c r="Z349" s="32">
        <v>0</v>
      </c>
      <c r="AA349" s="32">
        <v>9.9159999999999986</v>
      </c>
      <c r="AB349" s="32">
        <v>0</v>
      </c>
      <c r="AC349" s="32">
        <v>16.38122222222222</v>
      </c>
      <c r="AD349" s="32">
        <v>0</v>
      </c>
      <c r="AE349" s="32">
        <v>0</v>
      </c>
      <c r="AF349" t="s">
        <v>163</v>
      </c>
      <c r="AG349">
        <v>4</v>
      </c>
      <c r="AH349"/>
    </row>
    <row r="350" spans="1:34" x14ac:dyDescent="0.25">
      <c r="A350" t="s">
        <v>1149</v>
      </c>
      <c r="B350" t="s">
        <v>726</v>
      </c>
      <c r="C350" t="s">
        <v>846</v>
      </c>
      <c r="D350" t="s">
        <v>1052</v>
      </c>
      <c r="E350" s="32">
        <v>105.4</v>
      </c>
      <c r="F350" s="32">
        <v>3.0293063461943914</v>
      </c>
      <c r="G350" s="32">
        <v>2.8597143158338603</v>
      </c>
      <c r="H350" s="32">
        <v>0.31844296858528359</v>
      </c>
      <c r="I350" s="32">
        <v>0.18303289057558508</v>
      </c>
      <c r="J350" s="32">
        <v>319.28888888888889</v>
      </c>
      <c r="K350" s="32">
        <v>301.41388888888889</v>
      </c>
      <c r="L350" s="32">
        <v>33.56388888888889</v>
      </c>
      <c r="M350" s="32">
        <v>19.291666666666668</v>
      </c>
      <c r="N350" s="32">
        <v>8.5833333333333339</v>
      </c>
      <c r="O350" s="32">
        <v>5.6888888888888891</v>
      </c>
      <c r="P350" s="32">
        <v>100.28888888888889</v>
      </c>
      <c r="Q350" s="32">
        <v>96.686111111111117</v>
      </c>
      <c r="R350" s="32">
        <v>3.6027777777777779</v>
      </c>
      <c r="S350" s="32">
        <v>185.4361111111111</v>
      </c>
      <c r="T350" s="32">
        <v>181.00277777777777</v>
      </c>
      <c r="U350" s="32">
        <v>4.4333333333333336</v>
      </c>
      <c r="V350" s="32">
        <v>0</v>
      </c>
      <c r="W350" s="32">
        <v>7.7777777777777779E-2</v>
      </c>
      <c r="X350" s="32">
        <v>7.7777777777777779E-2</v>
      </c>
      <c r="Y350" s="32">
        <v>0</v>
      </c>
      <c r="Z350" s="32">
        <v>0</v>
      </c>
      <c r="AA350" s="32">
        <v>0</v>
      </c>
      <c r="AB350" s="32">
        <v>0</v>
      </c>
      <c r="AC350" s="32">
        <v>0</v>
      </c>
      <c r="AD350" s="32">
        <v>0</v>
      </c>
      <c r="AE350" s="32">
        <v>0</v>
      </c>
      <c r="AF350" t="s">
        <v>313</v>
      </c>
      <c r="AG350">
        <v>4</v>
      </c>
      <c r="AH350"/>
    </row>
    <row r="351" spans="1:34" x14ac:dyDescent="0.25">
      <c r="A351" t="s">
        <v>1149</v>
      </c>
      <c r="B351" t="s">
        <v>810</v>
      </c>
      <c r="C351" t="s">
        <v>922</v>
      </c>
      <c r="D351" t="s">
        <v>1044</v>
      </c>
      <c r="E351" s="32">
        <v>83.855555555555554</v>
      </c>
      <c r="F351" s="32">
        <v>3.5862899165231217</v>
      </c>
      <c r="G351" s="32">
        <v>3.2160434609778719</v>
      </c>
      <c r="H351" s="32">
        <v>0.56820590963296669</v>
      </c>
      <c r="I351" s="32">
        <v>0.30561812640784419</v>
      </c>
      <c r="J351" s="32">
        <v>300.73033333333331</v>
      </c>
      <c r="K351" s="32">
        <v>269.68311111111109</v>
      </c>
      <c r="L351" s="32">
        <v>47.647222222222219</v>
      </c>
      <c r="M351" s="32">
        <v>25.627777777777776</v>
      </c>
      <c r="N351" s="32">
        <v>17.219444444444445</v>
      </c>
      <c r="O351" s="32">
        <v>4.8</v>
      </c>
      <c r="P351" s="32">
        <v>75.019444444444446</v>
      </c>
      <c r="Q351" s="32">
        <v>65.99166666666666</v>
      </c>
      <c r="R351" s="32">
        <v>9.0277777777777786</v>
      </c>
      <c r="S351" s="32">
        <v>178.06366666666668</v>
      </c>
      <c r="T351" s="32">
        <v>155.20255555555556</v>
      </c>
      <c r="U351" s="32">
        <v>0</v>
      </c>
      <c r="V351" s="32">
        <v>22.861111111111111</v>
      </c>
      <c r="W351" s="32">
        <v>0</v>
      </c>
      <c r="X351" s="32">
        <v>0</v>
      </c>
      <c r="Y351" s="32">
        <v>0</v>
      </c>
      <c r="Z351" s="32">
        <v>0</v>
      </c>
      <c r="AA351" s="32">
        <v>0</v>
      </c>
      <c r="AB351" s="32">
        <v>0</v>
      </c>
      <c r="AC351" s="32">
        <v>0</v>
      </c>
      <c r="AD351" s="32">
        <v>0</v>
      </c>
      <c r="AE351" s="32">
        <v>0</v>
      </c>
      <c r="AF351" t="s">
        <v>397</v>
      </c>
      <c r="AG351">
        <v>4</v>
      </c>
      <c r="AH351"/>
    </row>
    <row r="352" spans="1:34" x14ac:dyDescent="0.25">
      <c r="A352" t="s">
        <v>1149</v>
      </c>
      <c r="B352" t="s">
        <v>449</v>
      </c>
      <c r="C352" t="s">
        <v>895</v>
      </c>
      <c r="D352" t="s">
        <v>1044</v>
      </c>
      <c r="E352" s="32">
        <v>99.6</v>
      </c>
      <c r="F352" s="32">
        <v>3.7966711289602859</v>
      </c>
      <c r="G352" s="32">
        <v>3.5000401606425711</v>
      </c>
      <c r="H352" s="32">
        <v>0.55594600624721102</v>
      </c>
      <c r="I352" s="32">
        <v>0.26065372601517184</v>
      </c>
      <c r="J352" s="32">
        <v>378.14844444444446</v>
      </c>
      <c r="K352" s="32">
        <v>348.60400000000004</v>
      </c>
      <c r="L352" s="32">
        <v>55.37222222222222</v>
      </c>
      <c r="M352" s="32">
        <v>25.961111111111112</v>
      </c>
      <c r="N352" s="32">
        <v>24.594444444444445</v>
      </c>
      <c r="O352" s="32">
        <v>4.8166666666666664</v>
      </c>
      <c r="P352" s="32">
        <v>65.922222222222231</v>
      </c>
      <c r="Q352" s="32">
        <v>65.788888888888891</v>
      </c>
      <c r="R352" s="32">
        <v>0.13333333333333333</v>
      </c>
      <c r="S352" s="32">
        <v>256.85400000000004</v>
      </c>
      <c r="T352" s="32">
        <v>225.19500000000002</v>
      </c>
      <c r="U352" s="32">
        <v>0</v>
      </c>
      <c r="V352" s="32">
        <v>31.659000000000006</v>
      </c>
      <c r="W352" s="32">
        <v>0</v>
      </c>
      <c r="X352" s="32">
        <v>0</v>
      </c>
      <c r="Y352" s="32">
        <v>0</v>
      </c>
      <c r="Z352" s="32">
        <v>0</v>
      </c>
      <c r="AA352" s="32">
        <v>0</v>
      </c>
      <c r="AB352" s="32">
        <v>0</v>
      </c>
      <c r="AC352" s="32">
        <v>0</v>
      </c>
      <c r="AD352" s="32">
        <v>0</v>
      </c>
      <c r="AE352" s="32">
        <v>0</v>
      </c>
      <c r="AF352" t="s">
        <v>35</v>
      </c>
      <c r="AG352">
        <v>4</v>
      </c>
      <c r="AH352"/>
    </row>
    <row r="353" spans="1:34" x14ac:dyDescent="0.25">
      <c r="A353" t="s">
        <v>1149</v>
      </c>
      <c r="B353" t="s">
        <v>799</v>
      </c>
      <c r="C353" t="s">
        <v>847</v>
      </c>
      <c r="D353" t="s">
        <v>1053</v>
      </c>
      <c r="E353" s="32">
        <v>89.933333333333337</v>
      </c>
      <c r="F353" s="32">
        <v>4.2875166790214969</v>
      </c>
      <c r="G353" s="32">
        <v>3.9601544353842351</v>
      </c>
      <c r="H353" s="32">
        <v>0.51210649864096858</v>
      </c>
      <c r="I353" s="32">
        <v>0.25215221151470218</v>
      </c>
      <c r="J353" s="32">
        <v>385.59066666666666</v>
      </c>
      <c r="K353" s="32">
        <v>356.14988888888888</v>
      </c>
      <c r="L353" s="32">
        <v>46.05544444444444</v>
      </c>
      <c r="M353" s="32">
        <v>22.676888888888886</v>
      </c>
      <c r="N353" s="32">
        <v>17.221888888888888</v>
      </c>
      <c r="O353" s="32">
        <v>6.1566666666666672</v>
      </c>
      <c r="P353" s="32">
        <v>103.01488888888888</v>
      </c>
      <c r="Q353" s="32">
        <v>96.952666666666659</v>
      </c>
      <c r="R353" s="32">
        <v>6.0622222222222213</v>
      </c>
      <c r="S353" s="32">
        <v>236.52033333333335</v>
      </c>
      <c r="T353" s="32">
        <v>224.40922222222224</v>
      </c>
      <c r="U353" s="32">
        <v>11.363888888888889</v>
      </c>
      <c r="V353" s="32">
        <v>0.74722222222222223</v>
      </c>
      <c r="W353" s="32">
        <v>0</v>
      </c>
      <c r="X353" s="32">
        <v>0</v>
      </c>
      <c r="Y353" s="32">
        <v>0</v>
      </c>
      <c r="Z353" s="32">
        <v>0</v>
      </c>
      <c r="AA353" s="32">
        <v>0</v>
      </c>
      <c r="AB353" s="32">
        <v>0</v>
      </c>
      <c r="AC353" s="32">
        <v>0</v>
      </c>
      <c r="AD353" s="32">
        <v>0</v>
      </c>
      <c r="AE353" s="32">
        <v>0</v>
      </c>
      <c r="AF353" t="s">
        <v>386</v>
      </c>
      <c r="AG353">
        <v>4</v>
      </c>
      <c r="AH353"/>
    </row>
    <row r="354" spans="1:34" x14ac:dyDescent="0.25">
      <c r="A354" t="s">
        <v>1149</v>
      </c>
      <c r="B354" t="s">
        <v>493</v>
      </c>
      <c r="C354" t="s">
        <v>844</v>
      </c>
      <c r="D354" t="s">
        <v>1049</v>
      </c>
      <c r="E354" s="32">
        <v>102.24444444444444</v>
      </c>
      <c r="F354" s="32">
        <v>2.8721908280808526</v>
      </c>
      <c r="G354" s="32">
        <v>2.6271680069550101</v>
      </c>
      <c r="H354" s="32">
        <v>0.83664420778091719</v>
      </c>
      <c r="I354" s="32">
        <v>0.59162138665507502</v>
      </c>
      <c r="J354" s="32">
        <v>293.66555555555561</v>
      </c>
      <c r="K354" s="32">
        <v>268.61333333333334</v>
      </c>
      <c r="L354" s="32">
        <v>85.542222222222222</v>
      </c>
      <c r="M354" s="32">
        <v>60.49</v>
      </c>
      <c r="N354" s="32">
        <v>19.31111111111111</v>
      </c>
      <c r="O354" s="32">
        <v>5.7411111111111115</v>
      </c>
      <c r="P354" s="32">
        <v>36.602777777777774</v>
      </c>
      <c r="Q354" s="32">
        <v>36.602777777777774</v>
      </c>
      <c r="R354" s="32">
        <v>0</v>
      </c>
      <c r="S354" s="32">
        <v>171.52055555555557</v>
      </c>
      <c r="T354" s="32">
        <v>144.85444444444445</v>
      </c>
      <c r="U354" s="32">
        <v>10.827222222222222</v>
      </c>
      <c r="V354" s="32">
        <v>15.838888888888889</v>
      </c>
      <c r="W354" s="32">
        <v>0</v>
      </c>
      <c r="X354" s="32">
        <v>0</v>
      </c>
      <c r="Y354" s="32">
        <v>0</v>
      </c>
      <c r="Z354" s="32">
        <v>0</v>
      </c>
      <c r="AA354" s="32">
        <v>0</v>
      </c>
      <c r="AB354" s="32">
        <v>0</v>
      </c>
      <c r="AC354" s="32">
        <v>0</v>
      </c>
      <c r="AD354" s="32">
        <v>0</v>
      </c>
      <c r="AE354" s="32">
        <v>0</v>
      </c>
      <c r="AF354" t="s">
        <v>79</v>
      </c>
      <c r="AG354">
        <v>4</v>
      </c>
      <c r="AH354"/>
    </row>
    <row r="355" spans="1:34" x14ac:dyDescent="0.25">
      <c r="A355" t="s">
        <v>1149</v>
      </c>
      <c r="B355" t="s">
        <v>462</v>
      </c>
      <c r="C355" t="s">
        <v>915</v>
      </c>
      <c r="D355" t="s">
        <v>1072</v>
      </c>
      <c r="E355" s="32">
        <v>62.06666666666667</v>
      </c>
      <c r="F355" s="32">
        <v>4.4163086287146438</v>
      </c>
      <c r="G355" s="32">
        <v>4.1278643036161835</v>
      </c>
      <c r="H355" s="32">
        <v>0.98330648048693159</v>
      </c>
      <c r="I355" s="32">
        <v>0.72542964554242739</v>
      </c>
      <c r="J355" s="32">
        <v>274.10555555555555</v>
      </c>
      <c r="K355" s="32">
        <v>256.20277777777778</v>
      </c>
      <c r="L355" s="32">
        <v>61.030555555555559</v>
      </c>
      <c r="M355" s="32">
        <v>45.024999999999999</v>
      </c>
      <c r="N355" s="32">
        <v>11.05</v>
      </c>
      <c r="O355" s="32">
        <v>4.9555555555555557</v>
      </c>
      <c r="P355" s="32">
        <v>58.394444444444446</v>
      </c>
      <c r="Q355" s="32">
        <v>56.49722222222222</v>
      </c>
      <c r="R355" s="32">
        <v>1.8972222222222221</v>
      </c>
      <c r="S355" s="32">
        <v>154.68055555555557</v>
      </c>
      <c r="T355" s="32">
        <v>148.14444444444445</v>
      </c>
      <c r="U355" s="32">
        <v>0.27500000000000002</v>
      </c>
      <c r="V355" s="32">
        <v>6.2611111111111111</v>
      </c>
      <c r="W355" s="32">
        <v>0</v>
      </c>
      <c r="X355" s="32">
        <v>0</v>
      </c>
      <c r="Y355" s="32">
        <v>0</v>
      </c>
      <c r="Z355" s="32">
        <v>0</v>
      </c>
      <c r="AA355" s="32">
        <v>0</v>
      </c>
      <c r="AB355" s="32">
        <v>0</v>
      </c>
      <c r="AC355" s="32">
        <v>0</v>
      </c>
      <c r="AD355" s="32">
        <v>0</v>
      </c>
      <c r="AE355" s="32">
        <v>0</v>
      </c>
      <c r="AF355" t="s">
        <v>48</v>
      </c>
      <c r="AG355">
        <v>4</v>
      </c>
      <c r="AH355"/>
    </row>
    <row r="356" spans="1:34" x14ac:dyDescent="0.25">
      <c r="A356" t="s">
        <v>1149</v>
      </c>
      <c r="B356" t="s">
        <v>461</v>
      </c>
      <c r="C356" t="s">
        <v>907</v>
      </c>
      <c r="D356" t="s">
        <v>1066</v>
      </c>
      <c r="E356" s="32">
        <v>102.13333333333334</v>
      </c>
      <c r="F356" s="32">
        <v>3.7185454743255</v>
      </c>
      <c r="G356" s="32">
        <v>3.5029123150565709</v>
      </c>
      <c r="H356" s="32">
        <v>0.47488033072236724</v>
      </c>
      <c r="I356" s="32">
        <v>0.25924717145343773</v>
      </c>
      <c r="J356" s="32">
        <v>379.78744444444442</v>
      </c>
      <c r="K356" s="32">
        <v>357.76411111111111</v>
      </c>
      <c r="L356" s="32">
        <v>48.501111111111108</v>
      </c>
      <c r="M356" s="32">
        <v>26.477777777777778</v>
      </c>
      <c r="N356" s="32">
        <v>16.689999999999998</v>
      </c>
      <c r="O356" s="32">
        <v>5.333333333333333</v>
      </c>
      <c r="P356" s="32">
        <v>88.211111111111109</v>
      </c>
      <c r="Q356" s="32">
        <v>88.211111111111109</v>
      </c>
      <c r="R356" s="32">
        <v>0</v>
      </c>
      <c r="S356" s="32">
        <v>243.07522222222224</v>
      </c>
      <c r="T356" s="32">
        <v>243.07522222222224</v>
      </c>
      <c r="U356" s="32">
        <v>0</v>
      </c>
      <c r="V356" s="32">
        <v>0</v>
      </c>
      <c r="W356" s="32">
        <v>0</v>
      </c>
      <c r="X356" s="32">
        <v>0</v>
      </c>
      <c r="Y356" s="32">
        <v>0</v>
      </c>
      <c r="Z356" s="32">
        <v>0</v>
      </c>
      <c r="AA356" s="32">
        <v>0</v>
      </c>
      <c r="AB356" s="32">
        <v>0</v>
      </c>
      <c r="AC356" s="32">
        <v>0</v>
      </c>
      <c r="AD356" s="32">
        <v>0</v>
      </c>
      <c r="AE356" s="32">
        <v>0</v>
      </c>
      <c r="AF356" t="s">
        <v>47</v>
      </c>
      <c r="AG356">
        <v>4</v>
      </c>
      <c r="AH356"/>
    </row>
    <row r="357" spans="1:34" x14ac:dyDescent="0.25">
      <c r="A357" t="s">
        <v>1149</v>
      </c>
      <c r="B357" t="s">
        <v>492</v>
      </c>
      <c r="C357" t="s">
        <v>907</v>
      </c>
      <c r="D357" t="s">
        <v>1066</v>
      </c>
      <c r="E357" s="32">
        <v>95.644444444444446</v>
      </c>
      <c r="F357" s="32">
        <v>3.2177915892193303</v>
      </c>
      <c r="G357" s="32">
        <v>3.0338928903345725</v>
      </c>
      <c r="H357" s="32">
        <v>0.66603740706319703</v>
      </c>
      <c r="I357" s="32">
        <v>0.48213870817843862</v>
      </c>
      <c r="J357" s="32">
        <v>307.76388888888886</v>
      </c>
      <c r="K357" s="32">
        <v>290.17500000000001</v>
      </c>
      <c r="L357" s="32">
        <v>63.702777777777776</v>
      </c>
      <c r="M357" s="32">
        <v>46.113888888888887</v>
      </c>
      <c r="N357" s="32">
        <v>14.344444444444445</v>
      </c>
      <c r="O357" s="32">
        <v>3.2444444444444445</v>
      </c>
      <c r="P357" s="32">
        <v>43.477777777777774</v>
      </c>
      <c r="Q357" s="32">
        <v>43.477777777777774</v>
      </c>
      <c r="R357" s="32">
        <v>0</v>
      </c>
      <c r="S357" s="32">
        <v>200.58333333333331</v>
      </c>
      <c r="T357" s="32">
        <v>192.59444444444443</v>
      </c>
      <c r="U357" s="32">
        <v>0</v>
      </c>
      <c r="V357" s="32">
        <v>7.9888888888888889</v>
      </c>
      <c r="W357" s="32">
        <v>0</v>
      </c>
      <c r="X357" s="32">
        <v>0</v>
      </c>
      <c r="Y357" s="32">
        <v>0</v>
      </c>
      <c r="Z357" s="32">
        <v>0</v>
      </c>
      <c r="AA357" s="32">
        <v>0</v>
      </c>
      <c r="AB357" s="32">
        <v>0</v>
      </c>
      <c r="AC357" s="32">
        <v>0</v>
      </c>
      <c r="AD357" s="32">
        <v>0</v>
      </c>
      <c r="AE357" s="32">
        <v>0</v>
      </c>
      <c r="AF357" t="s">
        <v>78</v>
      </c>
      <c r="AG357">
        <v>4</v>
      </c>
      <c r="AH357"/>
    </row>
    <row r="358" spans="1:34" x14ac:dyDescent="0.25">
      <c r="A358" t="s">
        <v>1149</v>
      </c>
      <c r="B358" t="s">
        <v>739</v>
      </c>
      <c r="C358" t="s">
        <v>865</v>
      </c>
      <c r="D358" t="s">
        <v>1088</v>
      </c>
      <c r="E358" s="32">
        <v>54.644444444444446</v>
      </c>
      <c r="F358" s="32">
        <v>4.7703843025620172</v>
      </c>
      <c r="G358" s="32">
        <v>4.3533448556323711</v>
      </c>
      <c r="H358" s="32">
        <v>1.1423851159007727</v>
      </c>
      <c r="I358" s="32">
        <v>0.72534566897112651</v>
      </c>
      <c r="J358" s="32">
        <v>260.67500000000001</v>
      </c>
      <c r="K358" s="32">
        <v>237.88611111111112</v>
      </c>
      <c r="L358" s="32">
        <v>62.425000000000004</v>
      </c>
      <c r="M358" s="32">
        <v>39.636111111111113</v>
      </c>
      <c r="N358" s="32">
        <v>17.758333333333333</v>
      </c>
      <c r="O358" s="32">
        <v>5.0305555555555559</v>
      </c>
      <c r="P358" s="32">
        <v>4.4111111111111114</v>
      </c>
      <c r="Q358" s="32">
        <v>4.4111111111111114</v>
      </c>
      <c r="R358" s="32">
        <v>0</v>
      </c>
      <c r="S358" s="32">
        <v>193.8388888888889</v>
      </c>
      <c r="T358" s="32">
        <v>148.25555555555556</v>
      </c>
      <c r="U358" s="32">
        <v>0</v>
      </c>
      <c r="V358" s="32">
        <v>45.583333333333336</v>
      </c>
      <c r="W358" s="32">
        <v>7.8194444444444446</v>
      </c>
      <c r="X358" s="32">
        <v>5.302777777777778</v>
      </c>
      <c r="Y358" s="32">
        <v>0</v>
      </c>
      <c r="Z358" s="32">
        <v>0</v>
      </c>
      <c r="AA358" s="32">
        <v>2.5166666666666666</v>
      </c>
      <c r="AB358" s="32">
        <v>0</v>
      </c>
      <c r="AC358" s="32">
        <v>0</v>
      </c>
      <c r="AD358" s="32">
        <v>0</v>
      </c>
      <c r="AE358" s="32">
        <v>0</v>
      </c>
      <c r="AF358" t="s">
        <v>326</v>
      </c>
      <c r="AG358">
        <v>4</v>
      </c>
      <c r="AH358"/>
    </row>
    <row r="359" spans="1:34" x14ac:dyDescent="0.25">
      <c r="A359" t="s">
        <v>1149</v>
      </c>
      <c r="B359" t="s">
        <v>560</v>
      </c>
      <c r="C359" t="s">
        <v>841</v>
      </c>
      <c r="D359" t="s">
        <v>1069</v>
      </c>
      <c r="E359" s="32">
        <v>91.088888888888889</v>
      </c>
      <c r="F359" s="32">
        <v>4.6564283971700418</v>
      </c>
      <c r="G359" s="32">
        <v>4.3371919980483051</v>
      </c>
      <c r="H359" s="32">
        <v>0.70272017565259814</v>
      </c>
      <c r="I359" s="32">
        <v>0.38348377653086113</v>
      </c>
      <c r="J359" s="32">
        <v>424.14888888888891</v>
      </c>
      <c r="K359" s="32">
        <v>395.07000000000005</v>
      </c>
      <c r="L359" s="32">
        <v>64.009999999999991</v>
      </c>
      <c r="M359" s="32">
        <v>34.931111111111107</v>
      </c>
      <c r="N359" s="32">
        <v>23.867777777777778</v>
      </c>
      <c r="O359" s="32">
        <v>5.2111111111111112</v>
      </c>
      <c r="P359" s="32">
        <v>79.612222222222215</v>
      </c>
      <c r="Q359" s="32">
        <v>79.612222222222215</v>
      </c>
      <c r="R359" s="32">
        <v>0</v>
      </c>
      <c r="S359" s="32">
        <v>280.5266666666667</v>
      </c>
      <c r="T359" s="32">
        <v>280.5266666666667</v>
      </c>
      <c r="U359" s="32">
        <v>0</v>
      </c>
      <c r="V359" s="32">
        <v>0</v>
      </c>
      <c r="W359" s="32">
        <v>0</v>
      </c>
      <c r="X359" s="32">
        <v>0</v>
      </c>
      <c r="Y359" s="32">
        <v>0</v>
      </c>
      <c r="Z359" s="32">
        <v>0</v>
      </c>
      <c r="AA359" s="32">
        <v>0</v>
      </c>
      <c r="AB359" s="32">
        <v>0</v>
      </c>
      <c r="AC359" s="32">
        <v>0</v>
      </c>
      <c r="AD359" s="32">
        <v>0</v>
      </c>
      <c r="AE359" s="32">
        <v>0</v>
      </c>
      <c r="AF359" t="s">
        <v>147</v>
      </c>
      <c r="AG359">
        <v>4</v>
      </c>
      <c r="AH359"/>
    </row>
    <row r="360" spans="1:34" x14ac:dyDescent="0.25">
      <c r="A360" t="s">
        <v>1149</v>
      </c>
      <c r="B360" t="s">
        <v>763</v>
      </c>
      <c r="C360" t="s">
        <v>1009</v>
      </c>
      <c r="D360" t="s">
        <v>1057</v>
      </c>
      <c r="E360" s="32">
        <v>77</v>
      </c>
      <c r="F360" s="32">
        <v>4.6170634920634912</v>
      </c>
      <c r="G360" s="32">
        <v>3.8662842712842709</v>
      </c>
      <c r="H360" s="32">
        <v>1.0031240981240981</v>
      </c>
      <c r="I360" s="32">
        <v>0.25234487734487721</v>
      </c>
      <c r="J360" s="32">
        <v>355.5138888888888</v>
      </c>
      <c r="K360" s="32">
        <v>297.70388888888886</v>
      </c>
      <c r="L360" s="32">
        <v>77.240555555555545</v>
      </c>
      <c r="M360" s="32">
        <v>19.430555555555546</v>
      </c>
      <c r="N360" s="32">
        <v>47.321111111111108</v>
      </c>
      <c r="O360" s="32">
        <v>10.488888888888889</v>
      </c>
      <c r="P360" s="32">
        <v>98.15011111111103</v>
      </c>
      <c r="Q360" s="32">
        <v>98.15011111111103</v>
      </c>
      <c r="R360" s="32">
        <v>0</v>
      </c>
      <c r="S360" s="32">
        <v>180.12322222222227</v>
      </c>
      <c r="T360" s="32">
        <v>180.12322222222227</v>
      </c>
      <c r="U360" s="32">
        <v>0</v>
      </c>
      <c r="V360" s="32">
        <v>0</v>
      </c>
      <c r="W360" s="32">
        <v>15.382222222222214</v>
      </c>
      <c r="X360" s="32">
        <v>0</v>
      </c>
      <c r="Y360" s="32">
        <v>0</v>
      </c>
      <c r="Z360" s="32">
        <v>0</v>
      </c>
      <c r="AA360" s="32">
        <v>1.751666666666666</v>
      </c>
      <c r="AB360" s="32">
        <v>0</v>
      </c>
      <c r="AC360" s="32">
        <v>13.630555555555548</v>
      </c>
      <c r="AD360" s="32">
        <v>0</v>
      </c>
      <c r="AE360" s="32">
        <v>0</v>
      </c>
      <c r="AF360" t="s">
        <v>350</v>
      </c>
      <c r="AG360">
        <v>4</v>
      </c>
      <c r="AH360"/>
    </row>
    <row r="361" spans="1:34" x14ac:dyDescent="0.25">
      <c r="A361" t="s">
        <v>1149</v>
      </c>
      <c r="B361" t="s">
        <v>518</v>
      </c>
      <c r="C361" t="s">
        <v>839</v>
      </c>
      <c r="D361" t="s">
        <v>1075</v>
      </c>
      <c r="E361" s="32">
        <v>88.322222222222223</v>
      </c>
      <c r="F361" s="32">
        <v>2.3911812806642345</v>
      </c>
      <c r="G361" s="32">
        <v>2.1307397156875076</v>
      </c>
      <c r="H361" s="32">
        <v>0.43908038747012207</v>
      </c>
      <c r="I361" s="32">
        <v>0.17863882249339541</v>
      </c>
      <c r="J361" s="32">
        <v>211.19444444444446</v>
      </c>
      <c r="K361" s="32">
        <v>188.19166666666666</v>
      </c>
      <c r="L361" s="32">
        <v>38.780555555555559</v>
      </c>
      <c r="M361" s="32">
        <v>15.777777777777779</v>
      </c>
      <c r="N361" s="32">
        <v>17.31388888888889</v>
      </c>
      <c r="O361" s="32">
        <v>5.6888888888888891</v>
      </c>
      <c r="P361" s="32">
        <v>46.480555555555554</v>
      </c>
      <c r="Q361" s="32">
        <v>46.480555555555554</v>
      </c>
      <c r="R361" s="32">
        <v>0</v>
      </c>
      <c r="S361" s="32">
        <v>125.93333333333332</v>
      </c>
      <c r="T361" s="32">
        <v>92.227777777777774</v>
      </c>
      <c r="U361" s="32">
        <v>14.366666666666667</v>
      </c>
      <c r="V361" s="32">
        <v>19.338888888888889</v>
      </c>
      <c r="W361" s="32">
        <v>0</v>
      </c>
      <c r="X361" s="32">
        <v>0</v>
      </c>
      <c r="Y361" s="32">
        <v>0</v>
      </c>
      <c r="Z361" s="32">
        <v>0</v>
      </c>
      <c r="AA361" s="32">
        <v>0</v>
      </c>
      <c r="AB361" s="32">
        <v>0</v>
      </c>
      <c r="AC361" s="32">
        <v>0</v>
      </c>
      <c r="AD361" s="32">
        <v>0</v>
      </c>
      <c r="AE361" s="32">
        <v>0</v>
      </c>
      <c r="AF361" t="s">
        <v>104</v>
      </c>
      <c r="AG361">
        <v>4</v>
      </c>
      <c r="AH361"/>
    </row>
    <row r="362" spans="1:34" x14ac:dyDescent="0.25">
      <c r="A362" t="s">
        <v>1149</v>
      </c>
      <c r="B362" t="s">
        <v>794</v>
      </c>
      <c r="C362" t="s">
        <v>1014</v>
      </c>
      <c r="D362" t="s">
        <v>1106</v>
      </c>
      <c r="E362" s="32">
        <v>78.466666666666669</v>
      </c>
      <c r="F362" s="32">
        <v>4.0653412630982722</v>
      </c>
      <c r="G362" s="32">
        <v>3.8590611724723871</v>
      </c>
      <c r="H362" s="32">
        <v>0.26479750778816202</v>
      </c>
      <c r="I362" s="32">
        <v>0.12761965448881338</v>
      </c>
      <c r="J362" s="32">
        <v>318.99377777777778</v>
      </c>
      <c r="K362" s="32">
        <v>302.80766666666665</v>
      </c>
      <c r="L362" s="32">
        <v>20.777777777777779</v>
      </c>
      <c r="M362" s="32">
        <v>10.013888888888889</v>
      </c>
      <c r="N362" s="32">
        <v>4.5861111111111112</v>
      </c>
      <c r="O362" s="32">
        <v>6.177777777777778</v>
      </c>
      <c r="P362" s="32">
        <v>70.595888888888879</v>
      </c>
      <c r="Q362" s="32">
        <v>65.173666666666662</v>
      </c>
      <c r="R362" s="32">
        <v>5.4222222222222225</v>
      </c>
      <c r="S362" s="32">
        <v>227.6201111111111</v>
      </c>
      <c r="T362" s="32">
        <v>173.03955555555555</v>
      </c>
      <c r="U362" s="32">
        <v>34.463888888888889</v>
      </c>
      <c r="V362" s="32">
        <v>20.116666666666667</v>
      </c>
      <c r="W362" s="32">
        <v>111.1298888888889</v>
      </c>
      <c r="X362" s="32">
        <v>2.1666666666666665</v>
      </c>
      <c r="Y362" s="32">
        <v>0</v>
      </c>
      <c r="Z362" s="32">
        <v>0</v>
      </c>
      <c r="AA362" s="32">
        <v>27.654222222222227</v>
      </c>
      <c r="AB362" s="32">
        <v>0</v>
      </c>
      <c r="AC362" s="32">
        <v>81.309000000000012</v>
      </c>
      <c r="AD362" s="32">
        <v>0</v>
      </c>
      <c r="AE362" s="32">
        <v>0</v>
      </c>
      <c r="AF362" t="s">
        <v>381</v>
      </c>
      <c r="AG362">
        <v>4</v>
      </c>
      <c r="AH362"/>
    </row>
    <row r="363" spans="1:34" x14ac:dyDescent="0.25">
      <c r="A363" t="s">
        <v>1149</v>
      </c>
      <c r="B363" t="s">
        <v>516</v>
      </c>
      <c r="C363" t="s">
        <v>827</v>
      </c>
      <c r="D363" t="s">
        <v>1083</v>
      </c>
      <c r="E363" s="32">
        <v>103.75555555555556</v>
      </c>
      <c r="F363" s="32">
        <v>3.4892214606982215</v>
      </c>
      <c r="G363" s="32">
        <v>3.3067144998929101</v>
      </c>
      <c r="H363" s="32">
        <v>0.33443992289569502</v>
      </c>
      <c r="I363" s="32">
        <v>0.20280038552152496</v>
      </c>
      <c r="J363" s="32">
        <v>362.02611111111105</v>
      </c>
      <c r="K363" s="32">
        <v>343.09</v>
      </c>
      <c r="L363" s="32">
        <v>34.700000000000003</v>
      </c>
      <c r="M363" s="32">
        <v>21.041666666666668</v>
      </c>
      <c r="N363" s="32">
        <v>8.1472222222222221</v>
      </c>
      <c r="O363" s="32">
        <v>5.5111111111111111</v>
      </c>
      <c r="P363" s="32">
        <v>71.279111111111121</v>
      </c>
      <c r="Q363" s="32">
        <v>66.001333333333349</v>
      </c>
      <c r="R363" s="32">
        <v>5.2777777777777777</v>
      </c>
      <c r="S363" s="32">
        <v>256.04699999999997</v>
      </c>
      <c r="T363" s="32">
        <v>214.19422222222218</v>
      </c>
      <c r="U363" s="32">
        <v>17.544444444444444</v>
      </c>
      <c r="V363" s="32">
        <v>24.308333333333334</v>
      </c>
      <c r="W363" s="32">
        <v>65.303888888888878</v>
      </c>
      <c r="X363" s="32">
        <v>0.32500000000000001</v>
      </c>
      <c r="Y363" s="32">
        <v>0</v>
      </c>
      <c r="Z363" s="32">
        <v>0</v>
      </c>
      <c r="AA363" s="32">
        <v>7.2457777777777768</v>
      </c>
      <c r="AB363" s="32">
        <v>0</v>
      </c>
      <c r="AC363" s="32">
        <v>57.733111111111107</v>
      </c>
      <c r="AD363" s="32">
        <v>0</v>
      </c>
      <c r="AE363" s="32">
        <v>0</v>
      </c>
      <c r="AF363" t="s">
        <v>102</v>
      </c>
      <c r="AG363">
        <v>4</v>
      </c>
      <c r="AH363"/>
    </row>
    <row r="364" spans="1:34" x14ac:dyDescent="0.25">
      <c r="A364" t="s">
        <v>1149</v>
      </c>
      <c r="B364" t="s">
        <v>600</v>
      </c>
      <c r="C364" t="s">
        <v>825</v>
      </c>
      <c r="D364" t="s">
        <v>1104</v>
      </c>
      <c r="E364" s="32">
        <v>115.05555555555556</v>
      </c>
      <c r="F364" s="32">
        <v>2.7905919845485276</v>
      </c>
      <c r="G364" s="32">
        <v>2.5961448575567356</v>
      </c>
      <c r="H364" s="32">
        <v>0.23730082085948814</v>
      </c>
      <c r="I364" s="32">
        <v>9.152583293095122E-2</v>
      </c>
      <c r="J364" s="32">
        <v>321.07311111111113</v>
      </c>
      <c r="K364" s="32">
        <v>298.70088888888887</v>
      </c>
      <c r="L364" s="32">
        <v>27.302777777777774</v>
      </c>
      <c r="M364" s="32">
        <v>10.530555555555555</v>
      </c>
      <c r="N364" s="32">
        <v>13.483333333333333</v>
      </c>
      <c r="O364" s="32">
        <v>3.2888888888888888</v>
      </c>
      <c r="P364" s="32">
        <v>80.963888888888889</v>
      </c>
      <c r="Q364" s="32">
        <v>75.363888888888894</v>
      </c>
      <c r="R364" s="32">
        <v>5.6</v>
      </c>
      <c r="S364" s="32">
        <v>212.80644444444448</v>
      </c>
      <c r="T364" s="32">
        <v>187.17588888888892</v>
      </c>
      <c r="U364" s="32">
        <v>0</v>
      </c>
      <c r="V364" s="32">
        <v>25.630555555555556</v>
      </c>
      <c r="W364" s="32">
        <v>0</v>
      </c>
      <c r="X364" s="32">
        <v>0</v>
      </c>
      <c r="Y364" s="32">
        <v>0</v>
      </c>
      <c r="Z364" s="32">
        <v>0</v>
      </c>
      <c r="AA364" s="32">
        <v>0</v>
      </c>
      <c r="AB364" s="32">
        <v>0</v>
      </c>
      <c r="AC364" s="32">
        <v>0</v>
      </c>
      <c r="AD364" s="32">
        <v>0</v>
      </c>
      <c r="AE364" s="32">
        <v>0</v>
      </c>
      <c r="AF364" t="s">
        <v>187</v>
      </c>
      <c r="AG364">
        <v>4</v>
      </c>
      <c r="AH364"/>
    </row>
    <row r="365" spans="1:34" x14ac:dyDescent="0.25">
      <c r="A365" t="s">
        <v>1149</v>
      </c>
      <c r="B365" t="s">
        <v>543</v>
      </c>
      <c r="C365" t="s">
        <v>936</v>
      </c>
      <c r="D365" t="s">
        <v>1085</v>
      </c>
      <c r="E365" s="32">
        <v>121.46666666666667</v>
      </c>
      <c r="F365" s="32">
        <v>3.0198042444200515</v>
      </c>
      <c r="G365" s="32">
        <v>2.8348426637394804</v>
      </c>
      <c r="H365" s="32">
        <v>0.22191730698865716</v>
      </c>
      <c r="I365" s="32">
        <v>8.3790706183680924E-2</v>
      </c>
      <c r="J365" s="32">
        <v>366.8055555555556</v>
      </c>
      <c r="K365" s="32">
        <v>344.3388888888889</v>
      </c>
      <c r="L365" s="32">
        <v>26.955555555555556</v>
      </c>
      <c r="M365" s="32">
        <v>10.177777777777777</v>
      </c>
      <c r="N365" s="32">
        <v>10.841666666666667</v>
      </c>
      <c r="O365" s="32">
        <v>5.9361111111111109</v>
      </c>
      <c r="P365" s="32">
        <v>69.461111111111109</v>
      </c>
      <c r="Q365" s="32">
        <v>63.772222222222226</v>
      </c>
      <c r="R365" s="32">
        <v>5.6888888888888891</v>
      </c>
      <c r="S365" s="32">
        <v>270.38888888888891</v>
      </c>
      <c r="T365" s="32">
        <v>182.03888888888889</v>
      </c>
      <c r="U365" s="32">
        <v>22.908333333333335</v>
      </c>
      <c r="V365" s="32">
        <v>65.441666666666663</v>
      </c>
      <c r="W365" s="32">
        <v>0</v>
      </c>
      <c r="X365" s="32">
        <v>0</v>
      </c>
      <c r="Y365" s="32">
        <v>0</v>
      </c>
      <c r="Z365" s="32">
        <v>0</v>
      </c>
      <c r="AA365" s="32">
        <v>0</v>
      </c>
      <c r="AB365" s="32">
        <v>0</v>
      </c>
      <c r="AC365" s="32">
        <v>0</v>
      </c>
      <c r="AD365" s="32">
        <v>0</v>
      </c>
      <c r="AE365" s="32">
        <v>0</v>
      </c>
      <c r="AF365" t="s">
        <v>130</v>
      </c>
      <c r="AG365">
        <v>4</v>
      </c>
      <c r="AH365"/>
    </row>
    <row r="366" spans="1:34" x14ac:dyDescent="0.25">
      <c r="A366" t="s">
        <v>1149</v>
      </c>
      <c r="B366" t="s">
        <v>775</v>
      </c>
      <c r="C366" t="s">
        <v>1011</v>
      </c>
      <c r="D366" t="s">
        <v>1047</v>
      </c>
      <c r="E366" s="32">
        <v>74.87777777777778</v>
      </c>
      <c r="F366" s="32">
        <v>3.1248345451847448</v>
      </c>
      <c r="G366" s="32">
        <v>2.8059815996438635</v>
      </c>
      <c r="H366" s="32">
        <v>0.82130286392639862</v>
      </c>
      <c r="I366" s="32">
        <v>0.57972399465796121</v>
      </c>
      <c r="J366" s="32">
        <v>233.98066666666662</v>
      </c>
      <c r="K366" s="32">
        <v>210.10566666666662</v>
      </c>
      <c r="L366" s="32">
        <v>61.497333333333337</v>
      </c>
      <c r="M366" s="32">
        <v>43.408444444444449</v>
      </c>
      <c r="N366" s="32">
        <v>12.488888888888889</v>
      </c>
      <c r="O366" s="32">
        <v>5.6</v>
      </c>
      <c r="P366" s="32">
        <v>58.395888888888884</v>
      </c>
      <c r="Q366" s="32">
        <v>52.609777777777772</v>
      </c>
      <c r="R366" s="32">
        <v>5.7861111111111114</v>
      </c>
      <c r="S366" s="32">
        <v>114.08744444444443</v>
      </c>
      <c r="T366" s="32">
        <v>108.20966666666665</v>
      </c>
      <c r="U366" s="32">
        <v>5.8777777777777782</v>
      </c>
      <c r="V366" s="32">
        <v>0</v>
      </c>
      <c r="W366" s="32">
        <v>49.961222222222212</v>
      </c>
      <c r="X366" s="32">
        <v>3.1390000000000007</v>
      </c>
      <c r="Y366" s="32">
        <v>0</v>
      </c>
      <c r="Z366" s="32">
        <v>0</v>
      </c>
      <c r="AA366" s="32">
        <v>11.412555555555556</v>
      </c>
      <c r="AB366" s="32">
        <v>0</v>
      </c>
      <c r="AC366" s="32">
        <v>35.409666666666652</v>
      </c>
      <c r="AD366" s="32">
        <v>0</v>
      </c>
      <c r="AE366" s="32">
        <v>0</v>
      </c>
      <c r="AF366" t="s">
        <v>362</v>
      </c>
      <c r="AG366">
        <v>4</v>
      </c>
      <c r="AH366"/>
    </row>
    <row r="367" spans="1:34" x14ac:dyDescent="0.25">
      <c r="A367" t="s">
        <v>1149</v>
      </c>
      <c r="B367" t="s">
        <v>806</v>
      </c>
      <c r="C367" t="s">
        <v>1007</v>
      </c>
      <c r="D367" t="s">
        <v>1057</v>
      </c>
      <c r="E367" s="32">
        <v>90.888888888888886</v>
      </c>
      <c r="F367" s="32">
        <v>2.494136919315403</v>
      </c>
      <c r="G367" s="32">
        <v>2.2989046454767723</v>
      </c>
      <c r="H367" s="32">
        <v>0.25388141809290959</v>
      </c>
      <c r="I367" s="32">
        <v>0.15378973105134475</v>
      </c>
      <c r="J367" s="32">
        <v>226.68933333333331</v>
      </c>
      <c r="K367" s="32">
        <v>208.94488888888887</v>
      </c>
      <c r="L367" s="32">
        <v>23.075000000000003</v>
      </c>
      <c r="M367" s="32">
        <v>13.977777777777778</v>
      </c>
      <c r="N367" s="32">
        <v>3.1944444444444446</v>
      </c>
      <c r="O367" s="32">
        <v>5.9027777777777777</v>
      </c>
      <c r="P367" s="32">
        <v>51.132222222222225</v>
      </c>
      <c r="Q367" s="32">
        <v>42.484999999999999</v>
      </c>
      <c r="R367" s="32">
        <v>8.6472222222222221</v>
      </c>
      <c r="S367" s="32">
        <v>152.4821111111111</v>
      </c>
      <c r="T367" s="32">
        <v>102.85988888888889</v>
      </c>
      <c r="U367" s="32">
        <v>28.883333333333333</v>
      </c>
      <c r="V367" s="32">
        <v>20.738888888888887</v>
      </c>
      <c r="W367" s="32">
        <v>41.175444444444445</v>
      </c>
      <c r="X367" s="32">
        <v>5.7805555555555559</v>
      </c>
      <c r="Y367" s="32">
        <v>0</v>
      </c>
      <c r="Z367" s="32">
        <v>0</v>
      </c>
      <c r="AA367" s="32">
        <v>4.7572222222222216</v>
      </c>
      <c r="AB367" s="32">
        <v>0</v>
      </c>
      <c r="AC367" s="32">
        <v>27.737666666666669</v>
      </c>
      <c r="AD367" s="32">
        <v>0</v>
      </c>
      <c r="AE367" s="32">
        <v>2.9</v>
      </c>
      <c r="AF367" t="s">
        <v>393</v>
      </c>
      <c r="AG367">
        <v>4</v>
      </c>
      <c r="AH367"/>
    </row>
    <row r="368" spans="1:34" x14ac:dyDescent="0.25">
      <c r="A368" t="s">
        <v>1149</v>
      </c>
      <c r="B368" t="s">
        <v>723</v>
      </c>
      <c r="C368" t="s">
        <v>984</v>
      </c>
      <c r="D368" t="s">
        <v>1068</v>
      </c>
      <c r="E368" s="32">
        <v>87.922222222222217</v>
      </c>
      <c r="F368" s="32">
        <v>1.8632313913812715</v>
      </c>
      <c r="G368" s="32">
        <v>1.5667888285100466</v>
      </c>
      <c r="H368" s="32">
        <v>0.38114495134588655</v>
      </c>
      <c r="I368" s="32">
        <v>0.12359408568178948</v>
      </c>
      <c r="J368" s="32">
        <v>163.81944444444446</v>
      </c>
      <c r="K368" s="32">
        <v>137.75555555555553</v>
      </c>
      <c r="L368" s="32">
        <v>33.511111111111113</v>
      </c>
      <c r="M368" s="32">
        <v>10.866666666666667</v>
      </c>
      <c r="N368" s="32">
        <v>16.955555555555556</v>
      </c>
      <c r="O368" s="32">
        <v>5.6888888888888891</v>
      </c>
      <c r="P368" s="32">
        <v>41.637999999999998</v>
      </c>
      <c r="Q368" s="32">
        <v>38.218555555555554</v>
      </c>
      <c r="R368" s="32">
        <v>3.4194444444444443</v>
      </c>
      <c r="S368" s="32">
        <v>88.670333333333332</v>
      </c>
      <c r="T368" s="32">
        <v>49.051777777777779</v>
      </c>
      <c r="U368" s="32">
        <v>11.883333333333333</v>
      </c>
      <c r="V368" s="32">
        <v>27.73522222222222</v>
      </c>
      <c r="W368" s="32">
        <v>4.5138888888888884</v>
      </c>
      <c r="X368" s="32">
        <v>0</v>
      </c>
      <c r="Y368" s="32">
        <v>0</v>
      </c>
      <c r="Z368" s="32">
        <v>0</v>
      </c>
      <c r="AA368" s="32">
        <v>1.5491111111111109</v>
      </c>
      <c r="AB368" s="32">
        <v>0</v>
      </c>
      <c r="AC368" s="32">
        <v>2.7989999999999999</v>
      </c>
      <c r="AD368" s="32">
        <v>0</v>
      </c>
      <c r="AE368" s="32">
        <v>0.16577777777777777</v>
      </c>
      <c r="AF368" t="s">
        <v>310</v>
      </c>
      <c r="AG368">
        <v>4</v>
      </c>
      <c r="AH368"/>
    </row>
    <row r="369" spans="1:34" x14ac:dyDescent="0.25">
      <c r="A369" t="s">
        <v>1149</v>
      </c>
      <c r="B369" t="s">
        <v>779</v>
      </c>
      <c r="C369" t="s">
        <v>888</v>
      </c>
      <c r="D369" t="s">
        <v>1057</v>
      </c>
      <c r="E369" s="32">
        <v>109.38888888888889</v>
      </c>
      <c r="F369" s="32">
        <v>2.1756475368207209</v>
      </c>
      <c r="G369" s="32">
        <v>2.0528440832910104</v>
      </c>
      <c r="H369" s="32">
        <v>0.1553834433722702</v>
      </c>
      <c r="I369" s="32">
        <v>7.9710512950736417E-2</v>
      </c>
      <c r="J369" s="32">
        <v>237.99166666666665</v>
      </c>
      <c r="K369" s="32">
        <v>224.55833333333331</v>
      </c>
      <c r="L369" s="32">
        <v>16.997222222222224</v>
      </c>
      <c r="M369" s="32">
        <v>8.719444444444445</v>
      </c>
      <c r="N369" s="32">
        <v>3.4777777777777779</v>
      </c>
      <c r="O369" s="32">
        <v>4.8</v>
      </c>
      <c r="P369" s="32">
        <v>46.661111111111111</v>
      </c>
      <c r="Q369" s="32">
        <v>41.505555555555553</v>
      </c>
      <c r="R369" s="32">
        <v>5.1555555555555559</v>
      </c>
      <c r="S369" s="32">
        <v>174.33333333333331</v>
      </c>
      <c r="T369" s="32">
        <v>145.38333333333333</v>
      </c>
      <c r="U369" s="32">
        <v>0</v>
      </c>
      <c r="V369" s="32">
        <v>28.95</v>
      </c>
      <c r="W369" s="32">
        <v>0.4</v>
      </c>
      <c r="X369" s="32">
        <v>0.4</v>
      </c>
      <c r="Y369" s="32">
        <v>0</v>
      </c>
      <c r="Z369" s="32">
        <v>0</v>
      </c>
      <c r="AA369" s="32">
        <v>0</v>
      </c>
      <c r="AB369" s="32">
        <v>0</v>
      </c>
      <c r="AC369" s="32">
        <v>0</v>
      </c>
      <c r="AD369" s="32">
        <v>0</v>
      </c>
      <c r="AE369" s="32">
        <v>0</v>
      </c>
      <c r="AF369" t="s">
        <v>366</v>
      </c>
      <c r="AG369">
        <v>4</v>
      </c>
      <c r="AH369"/>
    </row>
    <row r="370" spans="1:34" x14ac:dyDescent="0.25">
      <c r="A370" t="s">
        <v>1149</v>
      </c>
      <c r="B370" t="s">
        <v>776</v>
      </c>
      <c r="C370" t="s">
        <v>1012</v>
      </c>
      <c r="D370" t="s">
        <v>1026</v>
      </c>
      <c r="E370" s="32">
        <v>79.099999999999994</v>
      </c>
      <c r="F370" s="32">
        <v>2.6541649108020793</v>
      </c>
      <c r="G370" s="32">
        <v>2.4327152689984546</v>
      </c>
      <c r="H370" s="32">
        <v>0.2970220536592218</v>
      </c>
      <c r="I370" s="32">
        <v>0.10696727068408485</v>
      </c>
      <c r="J370" s="32">
        <v>209.94444444444446</v>
      </c>
      <c r="K370" s="32">
        <v>192.42777777777775</v>
      </c>
      <c r="L370" s="32">
        <v>23.494444444444444</v>
      </c>
      <c r="M370" s="32">
        <v>8.4611111111111104</v>
      </c>
      <c r="N370" s="32">
        <v>10.311111111111112</v>
      </c>
      <c r="O370" s="32">
        <v>4.7222222222222223</v>
      </c>
      <c r="P370" s="32">
        <v>45.355555555555554</v>
      </c>
      <c r="Q370" s="32">
        <v>42.87222222222222</v>
      </c>
      <c r="R370" s="32">
        <v>2.4833333333333334</v>
      </c>
      <c r="S370" s="32">
        <v>141.09444444444443</v>
      </c>
      <c r="T370" s="32">
        <v>84.7</v>
      </c>
      <c r="U370" s="32">
        <v>20.627777777777776</v>
      </c>
      <c r="V370" s="32">
        <v>35.766666666666666</v>
      </c>
      <c r="W370" s="32">
        <v>0</v>
      </c>
      <c r="X370" s="32">
        <v>0</v>
      </c>
      <c r="Y370" s="32">
        <v>0</v>
      </c>
      <c r="Z370" s="32">
        <v>0</v>
      </c>
      <c r="AA370" s="32">
        <v>0</v>
      </c>
      <c r="AB370" s="32">
        <v>0</v>
      </c>
      <c r="AC370" s="32">
        <v>0</v>
      </c>
      <c r="AD370" s="32">
        <v>0</v>
      </c>
      <c r="AE370" s="32">
        <v>0</v>
      </c>
      <c r="AF370" t="s">
        <v>363</v>
      </c>
      <c r="AG370">
        <v>4</v>
      </c>
      <c r="AH370"/>
    </row>
    <row r="371" spans="1:34" x14ac:dyDescent="0.25">
      <c r="A371" t="s">
        <v>1149</v>
      </c>
      <c r="B371" t="s">
        <v>483</v>
      </c>
      <c r="C371" t="s">
        <v>897</v>
      </c>
      <c r="D371" t="s">
        <v>1056</v>
      </c>
      <c r="E371" s="32">
        <v>147.1</v>
      </c>
      <c r="F371" s="32">
        <v>2.4519223506307122</v>
      </c>
      <c r="G371" s="32">
        <v>2.3186418913815241</v>
      </c>
      <c r="H371" s="32">
        <v>0.32188533877181053</v>
      </c>
      <c r="I371" s="32">
        <v>0.18860487952262253</v>
      </c>
      <c r="J371" s="32">
        <v>360.67777777777775</v>
      </c>
      <c r="K371" s="32">
        <v>341.07222222222219</v>
      </c>
      <c r="L371" s="32">
        <v>47.349333333333327</v>
      </c>
      <c r="M371" s="32">
        <v>27.743777777777773</v>
      </c>
      <c r="N371" s="32">
        <v>14.588888888888889</v>
      </c>
      <c r="O371" s="32">
        <v>5.0166666666666666</v>
      </c>
      <c r="P371" s="32">
        <v>107.18488888888888</v>
      </c>
      <c r="Q371" s="32">
        <v>107.18488888888888</v>
      </c>
      <c r="R371" s="32">
        <v>0</v>
      </c>
      <c r="S371" s="32">
        <v>206.14355555555554</v>
      </c>
      <c r="T371" s="32">
        <v>187.30744444444443</v>
      </c>
      <c r="U371" s="32">
        <v>18.836111111111112</v>
      </c>
      <c r="V371" s="32">
        <v>0</v>
      </c>
      <c r="W371" s="32">
        <v>53.113888888888894</v>
      </c>
      <c r="X371" s="32">
        <v>4.2527777777777782</v>
      </c>
      <c r="Y371" s="32">
        <v>0</v>
      </c>
      <c r="Z371" s="32">
        <v>0</v>
      </c>
      <c r="AA371" s="32">
        <v>19.113888888888887</v>
      </c>
      <c r="AB371" s="32">
        <v>0</v>
      </c>
      <c r="AC371" s="32">
        <v>29.747222222222224</v>
      </c>
      <c r="AD371" s="32">
        <v>0</v>
      </c>
      <c r="AE371" s="32">
        <v>0</v>
      </c>
      <c r="AF371" t="s">
        <v>69</v>
      </c>
      <c r="AG371">
        <v>4</v>
      </c>
      <c r="AH371"/>
    </row>
    <row r="372" spans="1:34" x14ac:dyDescent="0.25">
      <c r="A372" t="s">
        <v>1149</v>
      </c>
      <c r="B372" t="s">
        <v>570</v>
      </c>
      <c r="C372" t="s">
        <v>875</v>
      </c>
      <c r="D372" t="s">
        <v>1097</v>
      </c>
      <c r="E372" s="32">
        <v>61.56666666666667</v>
      </c>
      <c r="F372" s="32">
        <v>4.4307218913553506</v>
      </c>
      <c r="G372" s="32">
        <v>4.3455387114239299</v>
      </c>
      <c r="H372" s="32">
        <v>1.1747554593033747</v>
      </c>
      <c r="I372" s="32">
        <v>1.0895722793719544</v>
      </c>
      <c r="J372" s="32">
        <v>272.78477777777778</v>
      </c>
      <c r="K372" s="32">
        <v>267.54033333333331</v>
      </c>
      <c r="L372" s="32">
        <v>72.325777777777773</v>
      </c>
      <c r="M372" s="32">
        <v>67.081333333333333</v>
      </c>
      <c r="N372" s="32">
        <v>0</v>
      </c>
      <c r="O372" s="32">
        <v>5.2444444444444445</v>
      </c>
      <c r="P372" s="32">
        <v>40.444777777777773</v>
      </c>
      <c r="Q372" s="32">
        <v>40.444777777777773</v>
      </c>
      <c r="R372" s="32">
        <v>0</v>
      </c>
      <c r="S372" s="32">
        <v>160.0142222222222</v>
      </c>
      <c r="T372" s="32">
        <v>153.80322222222219</v>
      </c>
      <c r="U372" s="32">
        <v>0</v>
      </c>
      <c r="V372" s="32">
        <v>6.2110000000000003</v>
      </c>
      <c r="W372" s="32">
        <v>14.318666666666665</v>
      </c>
      <c r="X372" s="32">
        <v>0</v>
      </c>
      <c r="Y372" s="32">
        <v>0</v>
      </c>
      <c r="Z372" s="32">
        <v>0</v>
      </c>
      <c r="AA372" s="32">
        <v>8.4856666666666669</v>
      </c>
      <c r="AB372" s="32">
        <v>0</v>
      </c>
      <c r="AC372" s="32">
        <v>5.8329999999999993</v>
      </c>
      <c r="AD372" s="32">
        <v>0</v>
      </c>
      <c r="AE372" s="32">
        <v>0</v>
      </c>
      <c r="AF372" t="s">
        <v>157</v>
      </c>
      <c r="AG372">
        <v>4</v>
      </c>
      <c r="AH372"/>
    </row>
    <row r="373" spans="1:34" x14ac:dyDescent="0.25">
      <c r="A373" t="s">
        <v>1149</v>
      </c>
      <c r="B373" t="s">
        <v>706</v>
      </c>
      <c r="C373" t="s">
        <v>997</v>
      </c>
      <c r="D373" t="s">
        <v>1028</v>
      </c>
      <c r="E373" s="32">
        <v>50.222222222222221</v>
      </c>
      <c r="F373" s="32">
        <v>3.5311238938053098</v>
      </c>
      <c r="G373" s="32">
        <v>3.0477455752212386</v>
      </c>
      <c r="H373" s="32">
        <v>0.99578097345132766</v>
      </c>
      <c r="I373" s="32">
        <v>0.66506194690265508</v>
      </c>
      <c r="J373" s="32">
        <v>177.34088888888888</v>
      </c>
      <c r="K373" s="32">
        <v>153.06455555555553</v>
      </c>
      <c r="L373" s="32">
        <v>50.010333333333342</v>
      </c>
      <c r="M373" s="32">
        <v>33.4008888888889</v>
      </c>
      <c r="N373" s="32">
        <v>10.920555555555556</v>
      </c>
      <c r="O373" s="32">
        <v>5.6888888888888891</v>
      </c>
      <c r="P373" s="32">
        <v>31.853333333333328</v>
      </c>
      <c r="Q373" s="32">
        <v>24.18644444444444</v>
      </c>
      <c r="R373" s="32">
        <v>7.6668888888888871</v>
      </c>
      <c r="S373" s="32">
        <v>95.47722222222221</v>
      </c>
      <c r="T373" s="32">
        <v>68.615222222222215</v>
      </c>
      <c r="U373" s="32">
        <v>22.874111111111105</v>
      </c>
      <c r="V373" s="32">
        <v>3.987888888888889</v>
      </c>
      <c r="W373" s="32">
        <v>17.766222222222229</v>
      </c>
      <c r="X373" s="32">
        <v>0</v>
      </c>
      <c r="Y373" s="32">
        <v>0</v>
      </c>
      <c r="Z373" s="32">
        <v>0</v>
      </c>
      <c r="AA373" s="32">
        <v>14.465888888888896</v>
      </c>
      <c r="AB373" s="32">
        <v>0</v>
      </c>
      <c r="AC373" s="32">
        <v>3.3003333333333331</v>
      </c>
      <c r="AD373" s="32">
        <v>0</v>
      </c>
      <c r="AE373" s="32">
        <v>0</v>
      </c>
      <c r="AF373" t="s">
        <v>293</v>
      </c>
      <c r="AG373">
        <v>4</v>
      </c>
      <c r="AH373"/>
    </row>
    <row r="374" spans="1:34" x14ac:dyDescent="0.25">
      <c r="A374" t="s">
        <v>1149</v>
      </c>
      <c r="B374" t="s">
        <v>608</v>
      </c>
      <c r="C374" t="s">
        <v>969</v>
      </c>
      <c r="D374" t="s">
        <v>1020</v>
      </c>
      <c r="E374" s="32">
        <v>86.911111111111111</v>
      </c>
      <c r="F374" s="32">
        <v>2.7847826642802351</v>
      </c>
      <c r="G374" s="32">
        <v>2.6194924571720786</v>
      </c>
      <c r="H374" s="32">
        <v>0.52300306826898491</v>
      </c>
      <c r="I374" s="32">
        <v>0.41872155458961902</v>
      </c>
      <c r="J374" s="32">
        <v>242.02855555555556</v>
      </c>
      <c r="K374" s="32">
        <v>227.66299999999998</v>
      </c>
      <c r="L374" s="32">
        <v>45.454777777777778</v>
      </c>
      <c r="M374" s="32">
        <v>36.391555555555556</v>
      </c>
      <c r="N374" s="32">
        <v>4.2121111111111107</v>
      </c>
      <c r="O374" s="32">
        <v>4.8511111111111109</v>
      </c>
      <c r="P374" s="32">
        <v>41.431999999999995</v>
      </c>
      <c r="Q374" s="32">
        <v>36.129666666666665</v>
      </c>
      <c r="R374" s="32">
        <v>5.3023333333333325</v>
      </c>
      <c r="S374" s="32">
        <v>155.14177777777778</v>
      </c>
      <c r="T374" s="32">
        <v>120.11200000000002</v>
      </c>
      <c r="U374" s="32">
        <v>17.117222222222217</v>
      </c>
      <c r="V374" s="32">
        <v>17.912555555555553</v>
      </c>
      <c r="W374" s="32">
        <v>55.652777777777779</v>
      </c>
      <c r="X374" s="32">
        <v>0</v>
      </c>
      <c r="Y374" s="32">
        <v>0</v>
      </c>
      <c r="Z374" s="32">
        <v>0</v>
      </c>
      <c r="AA374" s="32">
        <v>16.350000000000001</v>
      </c>
      <c r="AB374" s="32">
        <v>0</v>
      </c>
      <c r="AC374" s="32">
        <v>39.302777777777777</v>
      </c>
      <c r="AD374" s="32">
        <v>0</v>
      </c>
      <c r="AE374" s="32">
        <v>0</v>
      </c>
      <c r="AF374" t="s">
        <v>195</v>
      </c>
      <c r="AG374">
        <v>4</v>
      </c>
      <c r="AH374"/>
    </row>
    <row r="375" spans="1:34" x14ac:dyDescent="0.25">
      <c r="A375" t="s">
        <v>1149</v>
      </c>
      <c r="B375" t="s">
        <v>669</v>
      </c>
      <c r="C375" t="s">
        <v>984</v>
      </c>
      <c r="D375" t="s">
        <v>1068</v>
      </c>
      <c r="E375" s="32">
        <v>76.511111111111106</v>
      </c>
      <c r="F375" s="32">
        <v>3.6985768225384832</v>
      </c>
      <c r="G375" s="32">
        <v>3.5082268370607026</v>
      </c>
      <c r="H375" s="32">
        <v>0.37296688934069128</v>
      </c>
      <c r="I375" s="32">
        <v>0.24371914028463551</v>
      </c>
      <c r="J375" s="32">
        <v>282.98222222222216</v>
      </c>
      <c r="K375" s="32">
        <v>268.41833333333329</v>
      </c>
      <c r="L375" s="32">
        <v>28.536111111111111</v>
      </c>
      <c r="M375" s="32">
        <v>18.647222222222222</v>
      </c>
      <c r="N375" s="32">
        <v>5.9777777777777779</v>
      </c>
      <c r="O375" s="32">
        <v>3.911111111111111</v>
      </c>
      <c r="P375" s="32">
        <v>85.775111111111087</v>
      </c>
      <c r="Q375" s="32">
        <v>81.10011111111109</v>
      </c>
      <c r="R375" s="32">
        <v>4.6749999999999998</v>
      </c>
      <c r="S375" s="32">
        <v>168.67099999999999</v>
      </c>
      <c r="T375" s="32">
        <v>153.53766666666667</v>
      </c>
      <c r="U375" s="32">
        <v>15.133333333333333</v>
      </c>
      <c r="V375" s="32">
        <v>0</v>
      </c>
      <c r="W375" s="32">
        <v>25.890555555555558</v>
      </c>
      <c r="X375" s="32">
        <v>0</v>
      </c>
      <c r="Y375" s="32">
        <v>0</v>
      </c>
      <c r="Z375" s="32">
        <v>0</v>
      </c>
      <c r="AA375" s="32">
        <v>3.1639999999999997</v>
      </c>
      <c r="AB375" s="32">
        <v>0</v>
      </c>
      <c r="AC375" s="32">
        <v>22.72655555555556</v>
      </c>
      <c r="AD375" s="32">
        <v>0</v>
      </c>
      <c r="AE375" s="32">
        <v>0</v>
      </c>
      <c r="AF375" t="s">
        <v>256</v>
      </c>
      <c r="AG375">
        <v>4</v>
      </c>
      <c r="AH375"/>
    </row>
    <row r="376" spans="1:34" x14ac:dyDescent="0.25">
      <c r="A376" t="s">
        <v>1149</v>
      </c>
      <c r="B376" t="s">
        <v>668</v>
      </c>
      <c r="C376" t="s">
        <v>832</v>
      </c>
      <c r="D376" t="s">
        <v>1046</v>
      </c>
      <c r="E376" s="32">
        <v>90.433333333333337</v>
      </c>
      <c r="F376" s="32">
        <v>4.29593193266986</v>
      </c>
      <c r="G376" s="32">
        <v>3.9947892861530891</v>
      </c>
      <c r="H376" s="32">
        <v>0.50431502641602177</v>
      </c>
      <c r="I376" s="32">
        <v>0.25035262317238005</v>
      </c>
      <c r="J376" s="32">
        <v>388.49544444444439</v>
      </c>
      <c r="K376" s="32">
        <v>361.26211111111104</v>
      </c>
      <c r="L376" s="32">
        <v>45.606888888888903</v>
      </c>
      <c r="M376" s="32">
        <v>22.640222222222238</v>
      </c>
      <c r="N376" s="32">
        <v>16.833333333333332</v>
      </c>
      <c r="O376" s="32">
        <v>6.1333333333333337</v>
      </c>
      <c r="P376" s="32">
        <v>113.59577777777777</v>
      </c>
      <c r="Q376" s="32">
        <v>109.3291111111111</v>
      </c>
      <c r="R376" s="32">
        <v>4.2666666666666666</v>
      </c>
      <c r="S376" s="32">
        <v>229.29277777777776</v>
      </c>
      <c r="T376" s="32">
        <v>218.70399999999998</v>
      </c>
      <c r="U376" s="32">
        <v>7.6118888888888865</v>
      </c>
      <c r="V376" s="32">
        <v>2.9768888888888885</v>
      </c>
      <c r="W376" s="32">
        <v>0.20555555555555555</v>
      </c>
      <c r="X376" s="32">
        <v>0.20555555555555555</v>
      </c>
      <c r="Y376" s="32">
        <v>0</v>
      </c>
      <c r="Z376" s="32">
        <v>0</v>
      </c>
      <c r="AA376" s="32">
        <v>0</v>
      </c>
      <c r="AB376" s="32">
        <v>0</v>
      </c>
      <c r="AC376" s="32">
        <v>0</v>
      </c>
      <c r="AD376" s="32">
        <v>0</v>
      </c>
      <c r="AE376" s="32">
        <v>0</v>
      </c>
      <c r="AF376" t="s">
        <v>255</v>
      </c>
      <c r="AG376">
        <v>4</v>
      </c>
      <c r="AH376"/>
    </row>
    <row r="377" spans="1:34" x14ac:dyDescent="0.25">
      <c r="A377" t="s">
        <v>1149</v>
      </c>
      <c r="B377" t="s">
        <v>678</v>
      </c>
      <c r="C377" t="s">
        <v>906</v>
      </c>
      <c r="D377" t="s">
        <v>1063</v>
      </c>
      <c r="E377" s="32">
        <v>52.3</v>
      </c>
      <c r="F377" s="32">
        <v>2.9778925005311239</v>
      </c>
      <c r="G377" s="32">
        <v>2.6568812407053328</v>
      </c>
      <c r="H377" s="32">
        <v>0.48550031867431487</v>
      </c>
      <c r="I377" s="32">
        <v>0.24585723390694711</v>
      </c>
      <c r="J377" s="32">
        <v>155.74377777777778</v>
      </c>
      <c r="K377" s="32">
        <v>138.95488888888889</v>
      </c>
      <c r="L377" s="32">
        <v>25.391666666666666</v>
      </c>
      <c r="M377" s="32">
        <v>12.858333333333333</v>
      </c>
      <c r="N377" s="32">
        <v>7.0222222222222221</v>
      </c>
      <c r="O377" s="32">
        <v>5.5111111111111111</v>
      </c>
      <c r="P377" s="32">
        <v>45.135444444444445</v>
      </c>
      <c r="Q377" s="32">
        <v>40.879888888888892</v>
      </c>
      <c r="R377" s="32">
        <v>4.2555555555555555</v>
      </c>
      <c r="S377" s="32">
        <v>85.216666666666669</v>
      </c>
      <c r="T377" s="32">
        <v>85.216666666666669</v>
      </c>
      <c r="U377" s="32">
        <v>0</v>
      </c>
      <c r="V377" s="32">
        <v>0</v>
      </c>
      <c r="W377" s="32">
        <v>0.58888888888888891</v>
      </c>
      <c r="X377" s="32">
        <v>0</v>
      </c>
      <c r="Y377" s="32">
        <v>0</v>
      </c>
      <c r="Z377" s="32">
        <v>0</v>
      </c>
      <c r="AA377" s="32">
        <v>0.58888888888888891</v>
      </c>
      <c r="AB377" s="32">
        <v>0</v>
      </c>
      <c r="AC377" s="32">
        <v>0</v>
      </c>
      <c r="AD377" s="32">
        <v>0</v>
      </c>
      <c r="AE377" s="32">
        <v>0</v>
      </c>
      <c r="AF377" t="s">
        <v>265</v>
      </c>
      <c r="AG377">
        <v>4</v>
      </c>
      <c r="AH377"/>
    </row>
    <row r="378" spans="1:34" x14ac:dyDescent="0.25">
      <c r="A378" t="s">
        <v>1149</v>
      </c>
      <c r="B378" t="s">
        <v>450</v>
      </c>
      <c r="C378" t="s">
        <v>909</v>
      </c>
      <c r="D378" t="s">
        <v>1068</v>
      </c>
      <c r="E378" s="32">
        <v>83.666666666666671</v>
      </c>
      <c r="F378" s="32">
        <v>2.9712177954847276</v>
      </c>
      <c r="G378" s="32">
        <v>2.8628512616201851</v>
      </c>
      <c r="H378" s="32">
        <v>0.43204515272244359</v>
      </c>
      <c r="I378" s="32">
        <v>0.32367861885790172</v>
      </c>
      <c r="J378" s="32">
        <v>248.59188888888889</v>
      </c>
      <c r="K378" s="32">
        <v>239.52522222222217</v>
      </c>
      <c r="L378" s="32">
        <v>36.147777777777783</v>
      </c>
      <c r="M378" s="32">
        <v>27.081111111111113</v>
      </c>
      <c r="N378" s="32">
        <v>5.6</v>
      </c>
      <c r="O378" s="32">
        <v>3.4666666666666668</v>
      </c>
      <c r="P378" s="32">
        <v>56.458222222222233</v>
      </c>
      <c r="Q378" s="32">
        <v>56.458222222222233</v>
      </c>
      <c r="R378" s="32">
        <v>0</v>
      </c>
      <c r="S378" s="32">
        <v>155.98588888888884</v>
      </c>
      <c r="T378" s="32">
        <v>114.28899999999994</v>
      </c>
      <c r="U378" s="32">
        <v>41.696888888888893</v>
      </c>
      <c r="V378" s="32">
        <v>0</v>
      </c>
      <c r="W378" s="32">
        <v>8.8888888888888892E-2</v>
      </c>
      <c r="X378" s="32">
        <v>0</v>
      </c>
      <c r="Y378" s="32">
        <v>0</v>
      </c>
      <c r="Z378" s="32">
        <v>0</v>
      </c>
      <c r="AA378" s="32">
        <v>8.8888888888888892E-2</v>
      </c>
      <c r="AB378" s="32">
        <v>0</v>
      </c>
      <c r="AC378" s="32">
        <v>0</v>
      </c>
      <c r="AD378" s="32">
        <v>0</v>
      </c>
      <c r="AE378" s="32">
        <v>0</v>
      </c>
      <c r="AF378" t="s">
        <v>36</v>
      </c>
      <c r="AG378">
        <v>4</v>
      </c>
      <c r="AH378"/>
    </row>
    <row r="379" spans="1:34" x14ac:dyDescent="0.25">
      <c r="A379" t="s">
        <v>1149</v>
      </c>
      <c r="B379" t="s">
        <v>564</v>
      </c>
      <c r="C379" t="s">
        <v>853</v>
      </c>
      <c r="D379" t="s">
        <v>1040</v>
      </c>
      <c r="E379" s="32">
        <v>82.688888888888883</v>
      </c>
      <c r="F379" s="32">
        <v>3.4553748992206406</v>
      </c>
      <c r="G379" s="32">
        <v>3.3150228433216884</v>
      </c>
      <c r="H379" s="32">
        <v>0.15635581832840634</v>
      </c>
      <c r="I379" s="32">
        <v>7.965600644987908E-2</v>
      </c>
      <c r="J379" s="32">
        <v>285.72111111111116</v>
      </c>
      <c r="K379" s="32">
        <v>274.1155555555556</v>
      </c>
      <c r="L379" s="32">
        <v>12.928888888888888</v>
      </c>
      <c r="M379" s="32">
        <v>6.5866666666666678</v>
      </c>
      <c r="N379" s="32">
        <v>0.99444444444444446</v>
      </c>
      <c r="O379" s="32">
        <v>5.3477777777777771</v>
      </c>
      <c r="P379" s="32">
        <v>96.942222222222227</v>
      </c>
      <c r="Q379" s="32">
        <v>91.678888888888892</v>
      </c>
      <c r="R379" s="32">
        <v>5.2633333333333345</v>
      </c>
      <c r="S379" s="32">
        <v>175.85000000000005</v>
      </c>
      <c r="T379" s="32">
        <v>156.08222222222227</v>
      </c>
      <c r="U379" s="32">
        <v>13.081111111111113</v>
      </c>
      <c r="V379" s="32">
        <v>6.6866666666666665</v>
      </c>
      <c r="W379" s="32">
        <v>22.526666666666671</v>
      </c>
      <c r="X379" s="32">
        <v>0.52</v>
      </c>
      <c r="Y379" s="32">
        <v>0</v>
      </c>
      <c r="Z379" s="32">
        <v>0</v>
      </c>
      <c r="AA379" s="32">
        <v>11.636666666666668</v>
      </c>
      <c r="AB379" s="32">
        <v>0</v>
      </c>
      <c r="AC379" s="32">
        <v>10.370000000000001</v>
      </c>
      <c r="AD379" s="32">
        <v>0</v>
      </c>
      <c r="AE379" s="32">
        <v>0</v>
      </c>
      <c r="AF379" t="s">
        <v>151</v>
      </c>
      <c r="AG379">
        <v>4</v>
      </c>
      <c r="AH379"/>
    </row>
    <row r="380" spans="1:34" x14ac:dyDescent="0.25">
      <c r="A380" t="s">
        <v>1149</v>
      </c>
      <c r="B380" t="s">
        <v>572</v>
      </c>
      <c r="C380" t="s">
        <v>860</v>
      </c>
      <c r="D380" t="s">
        <v>1077</v>
      </c>
      <c r="E380" s="32">
        <v>66.644444444444446</v>
      </c>
      <c r="F380" s="32">
        <v>3.9709519839946643</v>
      </c>
      <c r="G380" s="32">
        <v>3.6892114038012664</v>
      </c>
      <c r="H380" s="32">
        <v>0.48228742914304762</v>
      </c>
      <c r="I380" s="32">
        <v>0.22786928976325438</v>
      </c>
      <c r="J380" s="32">
        <v>264.64188888888884</v>
      </c>
      <c r="K380" s="32">
        <v>245.86544444444439</v>
      </c>
      <c r="L380" s="32">
        <v>32.141777777777776</v>
      </c>
      <c r="M380" s="32">
        <v>15.18622222222222</v>
      </c>
      <c r="N380" s="32">
        <v>11.133333333333333</v>
      </c>
      <c r="O380" s="32">
        <v>5.822222222222222</v>
      </c>
      <c r="P380" s="32">
        <v>68.442444444444448</v>
      </c>
      <c r="Q380" s="32">
        <v>66.62155555555556</v>
      </c>
      <c r="R380" s="32">
        <v>1.8208888888888894</v>
      </c>
      <c r="S380" s="32">
        <v>164.05766666666662</v>
      </c>
      <c r="T380" s="32">
        <v>164.05766666666662</v>
      </c>
      <c r="U380" s="32">
        <v>0</v>
      </c>
      <c r="V380" s="32">
        <v>0</v>
      </c>
      <c r="W380" s="32">
        <v>36.761000000000003</v>
      </c>
      <c r="X380" s="32">
        <v>1.4395555555555555</v>
      </c>
      <c r="Y380" s="32">
        <v>0</v>
      </c>
      <c r="Z380" s="32">
        <v>0</v>
      </c>
      <c r="AA380" s="32">
        <v>16.622444444444447</v>
      </c>
      <c r="AB380" s="32">
        <v>0</v>
      </c>
      <c r="AC380" s="32">
        <v>18.699000000000002</v>
      </c>
      <c r="AD380" s="32">
        <v>0</v>
      </c>
      <c r="AE380" s="32">
        <v>0</v>
      </c>
      <c r="AF380" t="s">
        <v>159</v>
      </c>
      <c r="AG380">
        <v>4</v>
      </c>
      <c r="AH380"/>
    </row>
    <row r="381" spans="1:34" x14ac:dyDescent="0.25">
      <c r="A381" t="s">
        <v>1149</v>
      </c>
      <c r="B381" t="s">
        <v>712</v>
      </c>
      <c r="C381" t="s">
        <v>999</v>
      </c>
      <c r="D381" t="s">
        <v>1057</v>
      </c>
      <c r="E381" s="32">
        <v>70.177777777777777</v>
      </c>
      <c r="F381" s="32">
        <v>3.053784040531982</v>
      </c>
      <c r="G381" s="32">
        <v>2.7306317289423689</v>
      </c>
      <c r="H381" s="32">
        <v>0.4342653578214058</v>
      </c>
      <c r="I381" s="32">
        <v>0.19714851171627606</v>
      </c>
      <c r="J381" s="32">
        <v>214.30777777777777</v>
      </c>
      <c r="K381" s="32">
        <v>191.62966666666668</v>
      </c>
      <c r="L381" s="32">
        <v>30.475777777777768</v>
      </c>
      <c r="M381" s="32">
        <v>13.835444444444439</v>
      </c>
      <c r="N381" s="32">
        <v>11.030666666666665</v>
      </c>
      <c r="O381" s="32">
        <v>5.6096666666666666</v>
      </c>
      <c r="P381" s="32">
        <v>51.084444444444443</v>
      </c>
      <c r="Q381" s="32">
        <v>45.046666666666667</v>
      </c>
      <c r="R381" s="32">
        <v>6.0377777777777784</v>
      </c>
      <c r="S381" s="32">
        <v>132.74755555555558</v>
      </c>
      <c r="T381" s="32">
        <v>81.167444444444456</v>
      </c>
      <c r="U381" s="32">
        <v>14.564444444444442</v>
      </c>
      <c r="V381" s="32">
        <v>37.015666666666668</v>
      </c>
      <c r="W381" s="32">
        <v>0</v>
      </c>
      <c r="X381" s="32">
        <v>0</v>
      </c>
      <c r="Y381" s="32">
        <v>0</v>
      </c>
      <c r="Z381" s="32">
        <v>0</v>
      </c>
      <c r="AA381" s="32">
        <v>0</v>
      </c>
      <c r="AB381" s="32">
        <v>0</v>
      </c>
      <c r="AC381" s="32">
        <v>0</v>
      </c>
      <c r="AD381" s="32">
        <v>0</v>
      </c>
      <c r="AE381" s="32">
        <v>0</v>
      </c>
      <c r="AF381" t="s">
        <v>299</v>
      </c>
      <c r="AG381">
        <v>4</v>
      </c>
      <c r="AH381"/>
    </row>
    <row r="382" spans="1:34" x14ac:dyDescent="0.25">
      <c r="A382" t="s">
        <v>1149</v>
      </c>
      <c r="B382" t="s">
        <v>515</v>
      </c>
      <c r="C382" t="s">
        <v>887</v>
      </c>
      <c r="D382" t="s">
        <v>1064</v>
      </c>
      <c r="E382" s="32">
        <v>51.388888888888886</v>
      </c>
      <c r="F382" s="32">
        <v>0.66407999999999989</v>
      </c>
      <c r="G382" s="32">
        <v>0.66407999999999989</v>
      </c>
      <c r="H382" s="32">
        <v>0</v>
      </c>
      <c r="I382" s="32">
        <v>0</v>
      </c>
      <c r="J382" s="32">
        <v>34.126333333333328</v>
      </c>
      <c r="K382" s="32">
        <v>34.126333333333328</v>
      </c>
      <c r="L382" s="32">
        <v>0</v>
      </c>
      <c r="M382" s="32">
        <v>0</v>
      </c>
      <c r="N382" s="32">
        <v>0</v>
      </c>
      <c r="O382" s="32">
        <v>0</v>
      </c>
      <c r="P382" s="32">
        <v>2.286777777777778</v>
      </c>
      <c r="Q382" s="32">
        <v>2.286777777777778</v>
      </c>
      <c r="R382" s="32">
        <v>0</v>
      </c>
      <c r="S382" s="32">
        <v>31.839555555555549</v>
      </c>
      <c r="T382" s="32">
        <v>31.839555555555549</v>
      </c>
      <c r="U382" s="32">
        <v>0</v>
      </c>
      <c r="V382" s="32">
        <v>0</v>
      </c>
      <c r="W382" s="32">
        <v>34.126333333333328</v>
      </c>
      <c r="X382" s="32">
        <v>0</v>
      </c>
      <c r="Y382" s="32">
        <v>0</v>
      </c>
      <c r="Z382" s="32">
        <v>0</v>
      </c>
      <c r="AA382" s="32">
        <v>2.286777777777778</v>
      </c>
      <c r="AB382" s="32">
        <v>0</v>
      </c>
      <c r="AC382" s="32">
        <v>31.839555555555549</v>
      </c>
      <c r="AD382" s="32">
        <v>0</v>
      </c>
      <c r="AE382" s="32">
        <v>0</v>
      </c>
      <c r="AF382" t="s">
        <v>101</v>
      </c>
      <c r="AG382">
        <v>4</v>
      </c>
      <c r="AH382"/>
    </row>
    <row r="383" spans="1:34" x14ac:dyDescent="0.25">
      <c r="A383" t="s">
        <v>1149</v>
      </c>
      <c r="B383" t="s">
        <v>451</v>
      </c>
      <c r="C383" t="s">
        <v>910</v>
      </c>
      <c r="D383" t="s">
        <v>1055</v>
      </c>
      <c r="E383" s="32">
        <v>95.233333333333334</v>
      </c>
      <c r="F383" s="32">
        <v>4.0936460156341141</v>
      </c>
      <c r="G383" s="32">
        <v>3.9956411153891023</v>
      </c>
      <c r="H383" s="32">
        <v>0.43614164041535414</v>
      </c>
      <c r="I383" s="32">
        <v>0.33813674017034184</v>
      </c>
      <c r="J383" s="32">
        <v>389.85155555555548</v>
      </c>
      <c r="K383" s="32">
        <v>380.51822222222216</v>
      </c>
      <c r="L383" s="32">
        <v>41.535222222222224</v>
      </c>
      <c r="M383" s="32">
        <v>32.201888888888888</v>
      </c>
      <c r="N383" s="32">
        <v>4.177777777777778</v>
      </c>
      <c r="O383" s="32">
        <v>5.1555555555555559</v>
      </c>
      <c r="P383" s="32">
        <v>95.094444444444463</v>
      </c>
      <c r="Q383" s="32">
        <v>95.094444444444463</v>
      </c>
      <c r="R383" s="32">
        <v>0</v>
      </c>
      <c r="S383" s="32">
        <v>253.22188888888883</v>
      </c>
      <c r="T383" s="32">
        <v>235.42311111111104</v>
      </c>
      <c r="U383" s="32">
        <v>0</v>
      </c>
      <c r="V383" s="32">
        <v>17.798777777777783</v>
      </c>
      <c r="W383" s="32">
        <v>90.045333333333346</v>
      </c>
      <c r="X383" s="32">
        <v>7.4163333333333314</v>
      </c>
      <c r="Y383" s="32">
        <v>0</v>
      </c>
      <c r="Z383" s="32">
        <v>0.8</v>
      </c>
      <c r="AA383" s="32">
        <v>12.456888888888887</v>
      </c>
      <c r="AB383" s="32">
        <v>0</v>
      </c>
      <c r="AC383" s="32">
        <v>68.698111111111118</v>
      </c>
      <c r="AD383" s="32">
        <v>0</v>
      </c>
      <c r="AE383" s="32">
        <v>0.67399999999999993</v>
      </c>
      <c r="AF383" t="s">
        <v>37</v>
      </c>
      <c r="AG383">
        <v>4</v>
      </c>
      <c r="AH383"/>
    </row>
    <row r="384" spans="1:34" x14ac:dyDescent="0.25">
      <c r="A384" t="s">
        <v>1149</v>
      </c>
      <c r="B384" t="s">
        <v>709</v>
      </c>
      <c r="C384" t="s">
        <v>898</v>
      </c>
      <c r="D384" t="s">
        <v>1058</v>
      </c>
      <c r="E384" s="32">
        <v>45.677777777777777</v>
      </c>
      <c r="F384" s="32">
        <v>3.3601240574069564</v>
      </c>
      <c r="G384" s="32">
        <v>3.0381829238628066</v>
      </c>
      <c r="H384" s="32">
        <v>0.87955242033568493</v>
      </c>
      <c r="I384" s="32">
        <v>0.55761128679153504</v>
      </c>
      <c r="J384" s="32">
        <v>153.48299999999998</v>
      </c>
      <c r="K384" s="32">
        <v>138.77744444444443</v>
      </c>
      <c r="L384" s="32">
        <v>40.176000000000009</v>
      </c>
      <c r="M384" s="32">
        <v>25.47044444444445</v>
      </c>
      <c r="N384" s="32">
        <v>8.9277777777777771</v>
      </c>
      <c r="O384" s="32">
        <v>5.7777777777777777</v>
      </c>
      <c r="P384" s="32">
        <v>26.612888888888886</v>
      </c>
      <c r="Q384" s="32">
        <v>26.612888888888886</v>
      </c>
      <c r="R384" s="32">
        <v>0</v>
      </c>
      <c r="S384" s="32">
        <v>86.694111111111113</v>
      </c>
      <c r="T384" s="32">
        <v>73.408222222222221</v>
      </c>
      <c r="U384" s="32">
        <v>9.5693333333333364</v>
      </c>
      <c r="V384" s="32">
        <v>3.7165555555555558</v>
      </c>
      <c r="W384" s="32">
        <v>30.994555555555554</v>
      </c>
      <c r="X384" s="32">
        <v>4.4721111111111114</v>
      </c>
      <c r="Y384" s="32">
        <v>1.3944444444444444</v>
      </c>
      <c r="Z384" s="32">
        <v>0</v>
      </c>
      <c r="AA384" s="32">
        <v>6.8102222222222215</v>
      </c>
      <c r="AB384" s="32">
        <v>0</v>
      </c>
      <c r="AC384" s="32">
        <v>17.364888888888888</v>
      </c>
      <c r="AD384" s="32">
        <v>0</v>
      </c>
      <c r="AE384" s="32">
        <v>0.9528888888888889</v>
      </c>
      <c r="AF384" t="s">
        <v>296</v>
      </c>
      <c r="AG384">
        <v>4</v>
      </c>
      <c r="AH384"/>
    </row>
    <row r="385" spans="1:34" x14ac:dyDescent="0.25">
      <c r="A385" t="s">
        <v>1149</v>
      </c>
      <c r="B385" t="s">
        <v>545</v>
      </c>
      <c r="C385" t="s">
        <v>849</v>
      </c>
      <c r="D385" t="s">
        <v>1027</v>
      </c>
      <c r="E385" s="32">
        <v>71.788888888888891</v>
      </c>
      <c r="F385" s="32">
        <v>3.2126760563380286</v>
      </c>
      <c r="G385" s="32">
        <v>3.0495588918124135</v>
      </c>
      <c r="H385" s="32">
        <v>0.30417891967187738</v>
      </c>
      <c r="I385" s="32">
        <v>0.14106175514626221</v>
      </c>
      <c r="J385" s="32">
        <v>230.63444444444448</v>
      </c>
      <c r="K385" s="32">
        <v>218.92444444444448</v>
      </c>
      <c r="L385" s="32">
        <v>21.836666666666666</v>
      </c>
      <c r="M385" s="32">
        <v>10.126666666666669</v>
      </c>
      <c r="N385" s="32">
        <v>5.738888888888888</v>
      </c>
      <c r="O385" s="32">
        <v>5.971111111111111</v>
      </c>
      <c r="P385" s="32">
        <v>74.105555555555569</v>
      </c>
      <c r="Q385" s="32">
        <v>74.105555555555569</v>
      </c>
      <c r="R385" s="32">
        <v>0</v>
      </c>
      <c r="S385" s="32">
        <v>134.69222222222226</v>
      </c>
      <c r="T385" s="32">
        <v>127.8677777777778</v>
      </c>
      <c r="U385" s="32">
        <v>6.8244444444444436</v>
      </c>
      <c r="V385" s="32">
        <v>0</v>
      </c>
      <c r="W385" s="32">
        <v>50.309999999999981</v>
      </c>
      <c r="X385" s="32">
        <v>1.1366666666666667</v>
      </c>
      <c r="Y385" s="32">
        <v>0</v>
      </c>
      <c r="Z385" s="32">
        <v>0</v>
      </c>
      <c r="AA385" s="32">
        <v>5.7388888888888889</v>
      </c>
      <c r="AB385" s="32">
        <v>0</v>
      </c>
      <c r="AC385" s="32">
        <v>43.434444444444424</v>
      </c>
      <c r="AD385" s="32">
        <v>0</v>
      </c>
      <c r="AE385" s="32">
        <v>0</v>
      </c>
      <c r="AF385" t="s">
        <v>132</v>
      </c>
      <c r="AG385">
        <v>4</v>
      </c>
      <c r="AH385"/>
    </row>
    <row r="386" spans="1:34" x14ac:dyDescent="0.25">
      <c r="A386" t="s">
        <v>1149</v>
      </c>
      <c r="B386" t="s">
        <v>724</v>
      </c>
      <c r="C386" t="s">
        <v>1002</v>
      </c>
      <c r="D386" t="s">
        <v>1026</v>
      </c>
      <c r="E386" s="32">
        <v>46.466666666666669</v>
      </c>
      <c r="F386" s="32">
        <v>3.2098397895743664</v>
      </c>
      <c r="G386" s="32">
        <v>2.906539933046389</v>
      </c>
      <c r="H386" s="32">
        <v>0.51114060258249649</v>
      </c>
      <c r="I386" s="32">
        <v>0.20784074605451938</v>
      </c>
      <c r="J386" s="32">
        <v>149.15055555555557</v>
      </c>
      <c r="K386" s="32">
        <v>135.05722222222221</v>
      </c>
      <c r="L386" s="32">
        <v>23.751000000000005</v>
      </c>
      <c r="M386" s="32">
        <v>9.6576666666666675</v>
      </c>
      <c r="N386" s="32">
        <v>8.3555555555555561</v>
      </c>
      <c r="O386" s="32">
        <v>5.7377777777777776</v>
      </c>
      <c r="P386" s="32">
        <v>37.460444444444441</v>
      </c>
      <c r="Q386" s="32">
        <v>37.460444444444441</v>
      </c>
      <c r="R386" s="32">
        <v>0</v>
      </c>
      <c r="S386" s="32">
        <v>87.939111111111117</v>
      </c>
      <c r="T386" s="32">
        <v>72.51133333333334</v>
      </c>
      <c r="U386" s="32">
        <v>10.07444444444444</v>
      </c>
      <c r="V386" s="32">
        <v>5.3533333333333326</v>
      </c>
      <c r="W386" s="32">
        <v>0</v>
      </c>
      <c r="X386" s="32">
        <v>0</v>
      </c>
      <c r="Y386" s="32">
        <v>0</v>
      </c>
      <c r="Z386" s="32">
        <v>0</v>
      </c>
      <c r="AA386" s="32">
        <v>0</v>
      </c>
      <c r="AB386" s="32">
        <v>0</v>
      </c>
      <c r="AC386" s="32">
        <v>0</v>
      </c>
      <c r="AD386" s="32">
        <v>0</v>
      </c>
      <c r="AE386" s="32">
        <v>0</v>
      </c>
      <c r="AF386" t="s">
        <v>311</v>
      </c>
      <c r="AG386">
        <v>4</v>
      </c>
      <c r="AH386"/>
    </row>
    <row r="387" spans="1:34" x14ac:dyDescent="0.25">
      <c r="A387" t="s">
        <v>1149</v>
      </c>
      <c r="B387" t="s">
        <v>535</v>
      </c>
      <c r="C387" t="s">
        <v>923</v>
      </c>
      <c r="D387" t="s">
        <v>1041</v>
      </c>
      <c r="E387" s="32">
        <v>87.6</v>
      </c>
      <c r="F387" s="32">
        <v>3.1640753424657535</v>
      </c>
      <c r="G387" s="32">
        <v>3.0452359208523592</v>
      </c>
      <c r="H387" s="32">
        <v>0.69599061390157269</v>
      </c>
      <c r="I387" s="32">
        <v>0.57715119228817846</v>
      </c>
      <c r="J387" s="32">
        <v>277.173</v>
      </c>
      <c r="K387" s="32">
        <v>266.76266666666663</v>
      </c>
      <c r="L387" s="32">
        <v>60.96877777777776</v>
      </c>
      <c r="M387" s="32">
        <v>50.558444444444426</v>
      </c>
      <c r="N387" s="32">
        <v>10.410333333333332</v>
      </c>
      <c r="O387" s="32">
        <v>0</v>
      </c>
      <c r="P387" s="32">
        <v>31.794444444444444</v>
      </c>
      <c r="Q387" s="32">
        <v>31.794444444444444</v>
      </c>
      <c r="R387" s="32">
        <v>0</v>
      </c>
      <c r="S387" s="32">
        <v>184.40977777777775</v>
      </c>
      <c r="T387" s="32">
        <v>131.42833333333331</v>
      </c>
      <c r="U387" s="32">
        <v>34.083444444444439</v>
      </c>
      <c r="V387" s="32">
        <v>18.898</v>
      </c>
      <c r="W387" s="32">
        <v>24.638888888888893</v>
      </c>
      <c r="X387" s="32">
        <v>2.4388888888888891</v>
      </c>
      <c r="Y387" s="32">
        <v>0</v>
      </c>
      <c r="Z387" s="32">
        <v>0</v>
      </c>
      <c r="AA387" s="32">
        <v>8.6388888888888893</v>
      </c>
      <c r="AB387" s="32">
        <v>0</v>
      </c>
      <c r="AC387" s="32">
        <v>13.561111111111112</v>
      </c>
      <c r="AD387" s="32">
        <v>0</v>
      </c>
      <c r="AE387" s="32">
        <v>0</v>
      </c>
      <c r="AF387" t="s">
        <v>122</v>
      </c>
      <c r="AG387">
        <v>4</v>
      </c>
      <c r="AH387"/>
    </row>
    <row r="388" spans="1:34" x14ac:dyDescent="0.25">
      <c r="A388" t="s">
        <v>1149</v>
      </c>
      <c r="B388" t="s">
        <v>644</v>
      </c>
      <c r="C388" t="s">
        <v>832</v>
      </c>
      <c r="D388" t="s">
        <v>1046</v>
      </c>
      <c r="E388" s="32">
        <v>59.611111111111114</v>
      </c>
      <c r="F388" s="32">
        <v>3.9672395153774467</v>
      </c>
      <c r="G388" s="32">
        <v>3.7037297297297296</v>
      </c>
      <c r="H388" s="32">
        <v>0.34961230195712956</v>
      </c>
      <c r="I388" s="32">
        <v>0.17514818266542409</v>
      </c>
      <c r="J388" s="32">
        <v>236.49155555555558</v>
      </c>
      <c r="K388" s="32">
        <v>220.78344444444446</v>
      </c>
      <c r="L388" s="32">
        <v>20.840777777777781</v>
      </c>
      <c r="M388" s="32">
        <v>10.440777777777781</v>
      </c>
      <c r="N388" s="32">
        <v>5.4222222222222225</v>
      </c>
      <c r="O388" s="32">
        <v>4.9777777777777779</v>
      </c>
      <c r="P388" s="32">
        <v>57.28111111111113</v>
      </c>
      <c r="Q388" s="32">
        <v>51.97300000000002</v>
      </c>
      <c r="R388" s="32">
        <v>5.3081111111111099</v>
      </c>
      <c r="S388" s="32">
        <v>158.36966666666666</v>
      </c>
      <c r="T388" s="32">
        <v>117.35155555555555</v>
      </c>
      <c r="U388" s="32">
        <v>0</v>
      </c>
      <c r="V388" s="32">
        <v>41.018111111111111</v>
      </c>
      <c r="W388" s="32">
        <v>0</v>
      </c>
      <c r="X388" s="32">
        <v>0</v>
      </c>
      <c r="Y388" s="32">
        <v>0</v>
      </c>
      <c r="Z388" s="32">
        <v>0</v>
      </c>
      <c r="AA388" s="32">
        <v>0</v>
      </c>
      <c r="AB388" s="32">
        <v>0</v>
      </c>
      <c r="AC388" s="32">
        <v>0</v>
      </c>
      <c r="AD388" s="32">
        <v>0</v>
      </c>
      <c r="AE388" s="32">
        <v>0</v>
      </c>
      <c r="AF388" t="s">
        <v>231</v>
      </c>
      <c r="AG388">
        <v>4</v>
      </c>
      <c r="AH388"/>
    </row>
    <row r="389" spans="1:34" x14ac:dyDescent="0.25">
      <c r="A389" t="s">
        <v>1149</v>
      </c>
      <c r="B389" t="s">
        <v>607</v>
      </c>
      <c r="C389" t="s">
        <v>841</v>
      </c>
      <c r="D389" t="s">
        <v>1069</v>
      </c>
      <c r="E389" s="32">
        <v>100.35555555555555</v>
      </c>
      <c r="F389" s="32">
        <v>3.8998959255978738</v>
      </c>
      <c r="G389" s="32">
        <v>3.5123294951284323</v>
      </c>
      <c r="H389" s="32">
        <v>0.51489149689991143</v>
      </c>
      <c r="I389" s="32">
        <v>0.27964459698848537</v>
      </c>
      <c r="J389" s="32">
        <v>391.37622222222217</v>
      </c>
      <c r="K389" s="32">
        <v>352.48177777777778</v>
      </c>
      <c r="L389" s="32">
        <v>51.672222222222224</v>
      </c>
      <c r="M389" s="32">
        <v>28.06388888888889</v>
      </c>
      <c r="N389" s="32">
        <v>18.363888888888887</v>
      </c>
      <c r="O389" s="32">
        <v>5.2444444444444445</v>
      </c>
      <c r="P389" s="32">
        <v>126.67899999999999</v>
      </c>
      <c r="Q389" s="32">
        <v>111.39288888888888</v>
      </c>
      <c r="R389" s="32">
        <v>15.286111111111111</v>
      </c>
      <c r="S389" s="32">
        <v>213.02500000000001</v>
      </c>
      <c r="T389" s="32">
        <v>209.34444444444443</v>
      </c>
      <c r="U389" s="32">
        <v>3.463888888888889</v>
      </c>
      <c r="V389" s="32">
        <v>0.21666666666666667</v>
      </c>
      <c r="W389" s="32">
        <v>30.687777777777775</v>
      </c>
      <c r="X389" s="32">
        <v>0</v>
      </c>
      <c r="Y389" s="32">
        <v>0</v>
      </c>
      <c r="Z389" s="32">
        <v>0</v>
      </c>
      <c r="AA389" s="32">
        <v>5.0822222222222218</v>
      </c>
      <c r="AB389" s="32">
        <v>0</v>
      </c>
      <c r="AC389" s="32">
        <v>25.605555555555554</v>
      </c>
      <c r="AD389" s="32">
        <v>0</v>
      </c>
      <c r="AE389" s="32">
        <v>0</v>
      </c>
      <c r="AF389" t="s">
        <v>194</v>
      </c>
      <c r="AG389">
        <v>4</v>
      </c>
      <c r="AH389"/>
    </row>
    <row r="390" spans="1:34" x14ac:dyDescent="0.25">
      <c r="A390" t="s">
        <v>1149</v>
      </c>
      <c r="B390" t="s">
        <v>563</v>
      </c>
      <c r="C390" t="s">
        <v>897</v>
      </c>
      <c r="D390" t="s">
        <v>1056</v>
      </c>
      <c r="E390" s="32">
        <v>118.48888888888889</v>
      </c>
      <c r="F390" s="32">
        <v>3.0109124156039</v>
      </c>
      <c r="G390" s="32">
        <v>2.8451444111027744</v>
      </c>
      <c r="H390" s="32">
        <v>0.28753282070517627</v>
      </c>
      <c r="I390" s="32">
        <v>0.13440078769692423</v>
      </c>
      <c r="J390" s="32">
        <v>356.75966666666659</v>
      </c>
      <c r="K390" s="32">
        <v>337.11799999999988</v>
      </c>
      <c r="L390" s="32">
        <v>34.069444444444443</v>
      </c>
      <c r="M390" s="32">
        <v>15.925000000000001</v>
      </c>
      <c r="N390" s="32">
        <v>15.383333333333333</v>
      </c>
      <c r="O390" s="32">
        <v>2.7611111111111111</v>
      </c>
      <c r="P390" s="32">
        <v>108.35088888888886</v>
      </c>
      <c r="Q390" s="32">
        <v>106.85366666666664</v>
      </c>
      <c r="R390" s="32">
        <v>1.4972222222222222</v>
      </c>
      <c r="S390" s="32">
        <v>214.33933333333326</v>
      </c>
      <c r="T390" s="32">
        <v>214.33933333333326</v>
      </c>
      <c r="U390" s="32">
        <v>0</v>
      </c>
      <c r="V390" s="32">
        <v>0</v>
      </c>
      <c r="W390" s="32">
        <v>46.826333333333338</v>
      </c>
      <c r="X390" s="32">
        <v>0</v>
      </c>
      <c r="Y390" s="32">
        <v>0</v>
      </c>
      <c r="Z390" s="32">
        <v>0</v>
      </c>
      <c r="AA390" s="32">
        <v>5.745333333333333</v>
      </c>
      <c r="AB390" s="32">
        <v>0</v>
      </c>
      <c r="AC390" s="32">
        <v>41.081000000000003</v>
      </c>
      <c r="AD390" s="32">
        <v>0</v>
      </c>
      <c r="AE390" s="32">
        <v>0</v>
      </c>
      <c r="AF390" t="s">
        <v>150</v>
      </c>
      <c r="AG390">
        <v>4</v>
      </c>
      <c r="AH390"/>
    </row>
    <row r="391" spans="1:34" x14ac:dyDescent="0.25">
      <c r="A391" t="s">
        <v>1149</v>
      </c>
      <c r="B391" t="s">
        <v>491</v>
      </c>
      <c r="C391" t="s">
        <v>929</v>
      </c>
      <c r="D391" t="s">
        <v>1034</v>
      </c>
      <c r="E391" s="32">
        <v>123.72222222222223</v>
      </c>
      <c r="F391" s="32">
        <v>3.5538221823080374</v>
      </c>
      <c r="G391" s="32">
        <v>3.2657889537494382</v>
      </c>
      <c r="H391" s="32">
        <v>0.3706780422092501</v>
      </c>
      <c r="I391" s="32">
        <v>0.14753030983385718</v>
      </c>
      <c r="J391" s="32">
        <v>439.68677777777776</v>
      </c>
      <c r="K391" s="32">
        <v>404.05066666666664</v>
      </c>
      <c r="L391" s="32">
        <v>45.861111111111114</v>
      </c>
      <c r="M391" s="32">
        <v>18.252777777777776</v>
      </c>
      <c r="N391" s="32">
        <v>22.630555555555556</v>
      </c>
      <c r="O391" s="32">
        <v>4.9777777777777779</v>
      </c>
      <c r="P391" s="32">
        <v>106.71666666666667</v>
      </c>
      <c r="Q391" s="32">
        <v>98.688888888888883</v>
      </c>
      <c r="R391" s="32">
        <v>8.0277777777777786</v>
      </c>
      <c r="S391" s="32">
        <v>287.10899999999998</v>
      </c>
      <c r="T391" s="32">
        <v>286.50622222222222</v>
      </c>
      <c r="U391" s="32">
        <v>0.60277777777777775</v>
      </c>
      <c r="V391" s="32">
        <v>0</v>
      </c>
      <c r="W391" s="32">
        <v>142.25555555555556</v>
      </c>
      <c r="X391" s="32">
        <v>2.7111111111111112</v>
      </c>
      <c r="Y391" s="32">
        <v>0</v>
      </c>
      <c r="Z391" s="32">
        <v>0</v>
      </c>
      <c r="AA391" s="32">
        <v>9.9777777777777779</v>
      </c>
      <c r="AB391" s="32">
        <v>0</v>
      </c>
      <c r="AC391" s="32">
        <v>129.56666666666666</v>
      </c>
      <c r="AD391" s="32">
        <v>0</v>
      </c>
      <c r="AE391" s="32">
        <v>0</v>
      </c>
      <c r="AF391" t="s">
        <v>77</v>
      </c>
      <c r="AG391">
        <v>4</v>
      </c>
      <c r="AH391"/>
    </row>
    <row r="392" spans="1:34" x14ac:dyDescent="0.25">
      <c r="A392" t="s">
        <v>1149</v>
      </c>
      <c r="B392" t="s">
        <v>508</v>
      </c>
      <c r="C392" t="s">
        <v>886</v>
      </c>
      <c r="D392" t="s">
        <v>1034</v>
      </c>
      <c r="E392" s="32">
        <v>86.777777777777771</v>
      </c>
      <c r="F392" s="32">
        <v>3.2979846350832265</v>
      </c>
      <c r="G392" s="32">
        <v>3.0305070422535212</v>
      </c>
      <c r="H392" s="32">
        <v>0.47762483994878363</v>
      </c>
      <c r="I392" s="32">
        <v>0.21014724711907812</v>
      </c>
      <c r="J392" s="32">
        <v>286.19177777777776</v>
      </c>
      <c r="K392" s="32">
        <v>262.98066666666665</v>
      </c>
      <c r="L392" s="32">
        <v>41.447222222222223</v>
      </c>
      <c r="M392" s="32">
        <v>18.236111111111111</v>
      </c>
      <c r="N392" s="32">
        <v>19.211111111111112</v>
      </c>
      <c r="O392" s="32">
        <v>4</v>
      </c>
      <c r="P392" s="32">
        <v>79.55</v>
      </c>
      <c r="Q392" s="32">
        <v>79.55</v>
      </c>
      <c r="R392" s="32">
        <v>0</v>
      </c>
      <c r="S392" s="32">
        <v>165.19455555555555</v>
      </c>
      <c r="T392" s="32">
        <v>165.19455555555555</v>
      </c>
      <c r="U392" s="32">
        <v>0</v>
      </c>
      <c r="V392" s="32">
        <v>0</v>
      </c>
      <c r="W392" s="32">
        <v>77.444555555555553</v>
      </c>
      <c r="X392" s="32">
        <v>4.2361111111111107</v>
      </c>
      <c r="Y392" s="32">
        <v>0</v>
      </c>
      <c r="Z392" s="32">
        <v>0</v>
      </c>
      <c r="AA392" s="32">
        <v>23.844444444444445</v>
      </c>
      <c r="AB392" s="32">
        <v>0</v>
      </c>
      <c r="AC392" s="32">
        <v>49.364000000000004</v>
      </c>
      <c r="AD392" s="32">
        <v>0</v>
      </c>
      <c r="AE392" s="32">
        <v>0</v>
      </c>
      <c r="AF392" t="s">
        <v>94</v>
      </c>
      <c r="AG392">
        <v>4</v>
      </c>
      <c r="AH392"/>
    </row>
    <row r="393" spans="1:34" x14ac:dyDescent="0.25">
      <c r="A393" t="s">
        <v>1149</v>
      </c>
      <c r="B393" t="s">
        <v>472</v>
      </c>
      <c r="C393" t="s">
        <v>919</v>
      </c>
      <c r="D393" t="s">
        <v>1033</v>
      </c>
      <c r="E393" s="32">
        <v>54.022222222222226</v>
      </c>
      <c r="F393" s="32">
        <v>4.649640065816536</v>
      </c>
      <c r="G393" s="32">
        <v>4.2758741258741253</v>
      </c>
      <c r="H393" s="32">
        <v>0.65770259152612087</v>
      </c>
      <c r="I393" s="32">
        <v>0.3410633484162896</v>
      </c>
      <c r="J393" s="32">
        <v>251.18388888888887</v>
      </c>
      <c r="K393" s="32">
        <v>230.99222222222221</v>
      </c>
      <c r="L393" s="32">
        <v>35.530555555555551</v>
      </c>
      <c r="M393" s="32">
        <v>18.425000000000001</v>
      </c>
      <c r="N393" s="32">
        <v>12.127777777777778</v>
      </c>
      <c r="O393" s="32">
        <v>4.9777777777777779</v>
      </c>
      <c r="P393" s="32">
        <v>77.188888888888883</v>
      </c>
      <c r="Q393" s="32">
        <v>74.102777777777774</v>
      </c>
      <c r="R393" s="32">
        <v>3.0861111111111112</v>
      </c>
      <c r="S393" s="32">
        <v>138.46444444444444</v>
      </c>
      <c r="T393" s="32">
        <v>138.46444444444444</v>
      </c>
      <c r="U393" s="32">
        <v>0</v>
      </c>
      <c r="V393" s="32">
        <v>0</v>
      </c>
      <c r="W393" s="32">
        <v>10.5</v>
      </c>
      <c r="X393" s="32">
        <v>0</v>
      </c>
      <c r="Y393" s="32">
        <v>0</v>
      </c>
      <c r="Z393" s="32">
        <v>0</v>
      </c>
      <c r="AA393" s="32">
        <v>2.8027777777777776</v>
      </c>
      <c r="AB393" s="32">
        <v>0</v>
      </c>
      <c r="AC393" s="32">
        <v>7.697222222222222</v>
      </c>
      <c r="AD393" s="32">
        <v>0</v>
      </c>
      <c r="AE393" s="32">
        <v>0</v>
      </c>
      <c r="AF393" t="s">
        <v>58</v>
      </c>
      <c r="AG393">
        <v>4</v>
      </c>
      <c r="AH393"/>
    </row>
    <row r="394" spans="1:34" x14ac:dyDescent="0.25">
      <c r="A394" t="s">
        <v>1149</v>
      </c>
      <c r="B394" t="s">
        <v>795</v>
      </c>
      <c r="C394" t="s">
        <v>1015</v>
      </c>
      <c r="D394" t="s">
        <v>1031</v>
      </c>
      <c r="E394" s="32">
        <v>84.533333333333331</v>
      </c>
      <c r="F394" s="32">
        <v>3.8180862250262888</v>
      </c>
      <c r="G394" s="32">
        <v>3.4694729232386967</v>
      </c>
      <c r="H394" s="32">
        <v>0.53217008412197686</v>
      </c>
      <c r="I394" s="32">
        <v>0.21451104100946372</v>
      </c>
      <c r="J394" s="32">
        <v>322.75555555555559</v>
      </c>
      <c r="K394" s="32">
        <v>293.28611111111115</v>
      </c>
      <c r="L394" s="32">
        <v>44.986111111111114</v>
      </c>
      <c r="M394" s="32">
        <v>18.133333333333333</v>
      </c>
      <c r="N394" s="32">
        <v>22.169444444444444</v>
      </c>
      <c r="O394" s="32">
        <v>4.6833333333333336</v>
      </c>
      <c r="P394" s="32">
        <v>86.408333333333331</v>
      </c>
      <c r="Q394" s="32">
        <v>83.791666666666671</v>
      </c>
      <c r="R394" s="32">
        <v>2.6166666666666667</v>
      </c>
      <c r="S394" s="32">
        <v>191.36111111111111</v>
      </c>
      <c r="T394" s="32">
        <v>181.26111111111112</v>
      </c>
      <c r="U394" s="32">
        <v>4.4722222222222223</v>
      </c>
      <c r="V394" s="32">
        <v>5.6277777777777782</v>
      </c>
      <c r="W394" s="32">
        <v>19.344444444444445</v>
      </c>
      <c r="X394" s="32">
        <v>0</v>
      </c>
      <c r="Y394" s="32">
        <v>0</v>
      </c>
      <c r="Z394" s="32">
        <v>0</v>
      </c>
      <c r="AA394" s="32">
        <v>4.8583333333333334</v>
      </c>
      <c r="AB394" s="32">
        <v>0</v>
      </c>
      <c r="AC394" s="32">
        <v>14.486111111111111</v>
      </c>
      <c r="AD394" s="32">
        <v>0</v>
      </c>
      <c r="AE394" s="32">
        <v>0</v>
      </c>
      <c r="AF394" t="s">
        <v>382</v>
      </c>
      <c r="AG394">
        <v>4</v>
      </c>
      <c r="AH394"/>
    </row>
    <row r="395" spans="1:34" x14ac:dyDescent="0.25">
      <c r="A395" t="s">
        <v>1149</v>
      </c>
      <c r="B395" t="s">
        <v>761</v>
      </c>
      <c r="C395" t="s">
        <v>830</v>
      </c>
      <c r="D395" t="s">
        <v>1055</v>
      </c>
      <c r="E395" s="32">
        <v>14.144444444444444</v>
      </c>
      <c r="F395" s="32">
        <v>8.9834564021995291</v>
      </c>
      <c r="G395" s="32">
        <v>7.0250353495679505</v>
      </c>
      <c r="H395" s="32">
        <v>1.6629615082482327</v>
      </c>
      <c r="I395" s="32">
        <v>0.53766692851531817</v>
      </c>
      <c r="J395" s="32">
        <v>127.066</v>
      </c>
      <c r="K395" s="32">
        <v>99.365222222222229</v>
      </c>
      <c r="L395" s="32">
        <v>23.521666666666668</v>
      </c>
      <c r="M395" s="32">
        <v>7.6050000000000004</v>
      </c>
      <c r="N395" s="32">
        <v>5.416666666666667</v>
      </c>
      <c r="O395" s="32">
        <v>10.5</v>
      </c>
      <c r="P395" s="32">
        <v>37.548888888888897</v>
      </c>
      <c r="Q395" s="32">
        <v>25.76477777777778</v>
      </c>
      <c r="R395" s="32">
        <v>11.784111111111113</v>
      </c>
      <c r="S395" s="32">
        <v>65.995444444444445</v>
      </c>
      <c r="T395" s="32">
        <v>65.995444444444445</v>
      </c>
      <c r="U395" s="32">
        <v>0</v>
      </c>
      <c r="V395" s="32">
        <v>0</v>
      </c>
      <c r="W395" s="32">
        <v>0</v>
      </c>
      <c r="X395" s="32">
        <v>0</v>
      </c>
      <c r="Y395" s="32">
        <v>0</v>
      </c>
      <c r="Z395" s="32">
        <v>0</v>
      </c>
      <c r="AA395" s="32">
        <v>0</v>
      </c>
      <c r="AB395" s="32">
        <v>0</v>
      </c>
      <c r="AC395" s="32">
        <v>0</v>
      </c>
      <c r="AD395" s="32">
        <v>0</v>
      </c>
      <c r="AE395" s="32">
        <v>0</v>
      </c>
      <c r="AF395" t="s">
        <v>348</v>
      </c>
      <c r="AG395">
        <v>4</v>
      </c>
      <c r="AH395"/>
    </row>
    <row r="396" spans="1:34" x14ac:dyDescent="0.25">
      <c r="A396" t="s">
        <v>1149</v>
      </c>
      <c r="B396" t="s">
        <v>673</v>
      </c>
      <c r="C396" t="s">
        <v>986</v>
      </c>
      <c r="D396" t="s">
        <v>1041</v>
      </c>
      <c r="E396" s="32">
        <v>11.733333333333333</v>
      </c>
      <c r="F396" s="32">
        <v>4.9615530303030315</v>
      </c>
      <c r="G396" s="32">
        <v>4.8645833333333348</v>
      </c>
      <c r="H396" s="32">
        <v>2.5214962121212126</v>
      </c>
      <c r="I396" s="32">
        <v>2.4245265151515154</v>
      </c>
      <c r="J396" s="32">
        <v>58.215555555555568</v>
      </c>
      <c r="K396" s="32">
        <v>57.07777777777779</v>
      </c>
      <c r="L396" s="32">
        <v>29.585555555555558</v>
      </c>
      <c r="M396" s="32">
        <v>28.44777777777778</v>
      </c>
      <c r="N396" s="32">
        <v>1.1377777777777767</v>
      </c>
      <c r="O396" s="32">
        <v>0</v>
      </c>
      <c r="P396" s="32">
        <v>4.8866666666666676</v>
      </c>
      <c r="Q396" s="32">
        <v>4.8866666666666676</v>
      </c>
      <c r="R396" s="32">
        <v>0</v>
      </c>
      <c r="S396" s="32">
        <v>23.743333333333339</v>
      </c>
      <c r="T396" s="32">
        <v>23.743333333333339</v>
      </c>
      <c r="U396" s="32">
        <v>0</v>
      </c>
      <c r="V396" s="32">
        <v>0</v>
      </c>
      <c r="W396" s="32">
        <v>0</v>
      </c>
      <c r="X396" s="32">
        <v>0</v>
      </c>
      <c r="Y396" s="32">
        <v>0</v>
      </c>
      <c r="Z396" s="32">
        <v>0</v>
      </c>
      <c r="AA396" s="32">
        <v>0</v>
      </c>
      <c r="AB396" s="32">
        <v>0</v>
      </c>
      <c r="AC396" s="32">
        <v>0</v>
      </c>
      <c r="AD396" s="32">
        <v>0</v>
      </c>
      <c r="AE396" s="32">
        <v>0</v>
      </c>
      <c r="AF396" t="s">
        <v>260</v>
      </c>
      <c r="AG396">
        <v>4</v>
      </c>
      <c r="AH396"/>
    </row>
    <row r="397" spans="1:34" x14ac:dyDescent="0.25">
      <c r="A397" t="s">
        <v>1149</v>
      </c>
      <c r="B397" t="s">
        <v>685</v>
      </c>
      <c r="C397" t="s">
        <v>986</v>
      </c>
      <c r="D397" t="s">
        <v>1041</v>
      </c>
      <c r="E397" s="32">
        <v>94.2</v>
      </c>
      <c r="F397" s="32">
        <v>4.0364130691200764</v>
      </c>
      <c r="G397" s="32">
        <v>3.7788051427223404</v>
      </c>
      <c r="H397" s="32">
        <v>0.60048360462373196</v>
      </c>
      <c r="I397" s="32">
        <v>0.34287567822599668</v>
      </c>
      <c r="J397" s="32">
        <v>380.23011111111117</v>
      </c>
      <c r="K397" s="32">
        <v>355.96344444444446</v>
      </c>
      <c r="L397" s="32">
        <v>56.565555555555555</v>
      </c>
      <c r="M397" s="32">
        <v>32.298888888888889</v>
      </c>
      <c r="N397" s="32">
        <v>18.844444444444445</v>
      </c>
      <c r="O397" s="32">
        <v>5.4222222222222225</v>
      </c>
      <c r="P397" s="32">
        <v>38.625111111111124</v>
      </c>
      <c r="Q397" s="32">
        <v>38.625111111111124</v>
      </c>
      <c r="R397" s="32">
        <v>0</v>
      </c>
      <c r="S397" s="32">
        <v>285.03944444444448</v>
      </c>
      <c r="T397" s="32">
        <v>250.49477777777784</v>
      </c>
      <c r="U397" s="32">
        <v>31.627333333333322</v>
      </c>
      <c r="V397" s="32">
        <v>2.9173333333333336</v>
      </c>
      <c r="W397" s="32">
        <v>1.711111111111111</v>
      </c>
      <c r="X397" s="32">
        <v>0.2</v>
      </c>
      <c r="Y397" s="32">
        <v>1.5111111111111111</v>
      </c>
      <c r="Z397" s="32">
        <v>0</v>
      </c>
      <c r="AA397" s="32">
        <v>0</v>
      </c>
      <c r="AB397" s="32">
        <v>0</v>
      </c>
      <c r="AC397" s="32">
        <v>0</v>
      </c>
      <c r="AD397" s="32">
        <v>0</v>
      </c>
      <c r="AE397" s="32">
        <v>0</v>
      </c>
      <c r="AF397" t="s">
        <v>272</v>
      </c>
      <c r="AG397">
        <v>4</v>
      </c>
      <c r="AH397"/>
    </row>
    <row r="398" spans="1:34" x14ac:dyDescent="0.25">
      <c r="A398" t="s">
        <v>1149</v>
      </c>
      <c r="B398" t="s">
        <v>465</v>
      </c>
      <c r="C398" t="s">
        <v>916</v>
      </c>
      <c r="D398" t="s">
        <v>1043</v>
      </c>
      <c r="E398" s="32">
        <v>142</v>
      </c>
      <c r="F398" s="32">
        <v>3.3706995305164322</v>
      </c>
      <c r="G398" s="32">
        <v>3.1149898278560251</v>
      </c>
      <c r="H398" s="32">
        <v>0.48717527386541476</v>
      </c>
      <c r="I398" s="32">
        <v>0.34000625978090765</v>
      </c>
      <c r="J398" s="32">
        <v>478.63933333333335</v>
      </c>
      <c r="K398" s="32">
        <v>442.32855555555557</v>
      </c>
      <c r="L398" s="32">
        <v>69.178888888888892</v>
      </c>
      <c r="M398" s="32">
        <v>48.280888888888889</v>
      </c>
      <c r="N398" s="32">
        <v>15.920222222222222</v>
      </c>
      <c r="O398" s="32">
        <v>4.9777777777777779</v>
      </c>
      <c r="P398" s="32">
        <v>124.56811111111111</v>
      </c>
      <c r="Q398" s="32">
        <v>109.15533333333333</v>
      </c>
      <c r="R398" s="32">
        <v>15.412777777777778</v>
      </c>
      <c r="S398" s="32">
        <v>284.89233333333334</v>
      </c>
      <c r="T398" s="32">
        <v>266.71255555555558</v>
      </c>
      <c r="U398" s="32">
        <v>8.1631111111111121</v>
      </c>
      <c r="V398" s="32">
        <v>10.016666666666667</v>
      </c>
      <c r="W398" s="32">
        <v>178.78888888888889</v>
      </c>
      <c r="X398" s="32">
        <v>8.7083333333333339</v>
      </c>
      <c r="Y398" s="32">
        <v>0</v>
      </c>
      <c r="Z398" s="32">
        <v>0</v>
      </c>
      <c r="AA398" s="32">
        <v>46.674999999999997</v>
      </c>
      <c r="AB398" s="32">
        <v>0</v>
      </c>
      <c r="AC398" s="32">
        <v>113.38888888888889</v>
      </c>
      <c r="AD398" s="32">
        <v>0</v>
      </c>
      <c r="AE398" s="32">
        <v>10.016666666666667</v>
      </c>
      <c r="AF398" t="s">
        <v>51</v>
      </c>
      <c r="AG398">
        <v>4</v>
      </c>
      <c r="AH398"/>
    </row>
    <row r="399" spans="1:34" x14ac:dyDescent="0.25">
      <c r="A399" t="s">
        <v>1149</v>
      </c>
      <c r="B399" t="s">
        <v>529</v>
      </c>
      <c r="C399" t="s">
        <v>908</v>
      </c>
      <c r="D399" t="s">
        <v>1067</v>
      </c>
      <c r="E399" s="32">
        <v>100.26666666666667</v>
      </c>
      <c r="F399" s="32">
        <v>2.8103490691489368</v>
      </c>
      <c r="G399" s="32">
        <v>2.4542708333333336</v>
      </c>
      <c r="H399" s="32">
        <v>0.39335992907801415</v>
      </c>
      <c r="I399" s="32">
        <v>0.16821032801418437</v>
      </c>
      <c r="J399" s="32">
        <v>281.78433333333339</v>
      </c>
      <c r="K399" s="32">
        <v>246.08155555555558</v>
      </c>
      <c r="L399" s="32">
        <v>39.440888888888885</v>
      </c>
      <c r="M399" s="32">
        <v>16.865888888888886</v>
      </c>
      <c r="N399" s="32">
        <v>17.419444444444444</v>
      </c>
      <c r="O399" s="32">
        <v>5.1555555555555559</v>
      </c>
      <c r="P399" s="32">
        <v>71.111222222222239</v>
      </c>
      <c r="Q399" s="32">
        <v>57.983444444444459</v>
      </c>
      <c r="R399" s="32">
        <v>13.127777777777778</v>
      </c>
      <c r="S399" s="32">
        <v>171.23222222222222</v>
      </c>
      <c r="T399" s="32">
        <v>167.53777777777779</v>
      </c>
      <c r="U399" s="32">
        <v>3.3333333333333333E-2</v>
      </c>
      <c r="V399" s="32">
        <v>3.661111111111111</v>
      </c>
      <c r="W399" s="32">
        <v>27.00288888888889</v>
      </c>
      <c r="X399" s="32">
        <v>1.9936666666666667</v>
      </c>
      <c r="Y399" s="32">
        <v>0</v>
      </c>
      <c r="Z399" s="32">
        <v>0</v>
      </c>
      <c r="AA399" s="32">
        <v>12.755666666666666</v>
      </c>
      <c r="AB399" s="32">
        <v>0</v>
      </c>
      <c r="AC399" s="32">
        <v>12.253555555555558</v>
      </c>
      <c r="AD399" s="32">
        <v>0</v>
      </c>
      <c r="AE399" s="32">
        <v>0</v>
      </c>
      <c r="AF399" t="s">
        <v>115</v>
      </c>
      <c r="AG399">
        <v>4</v>
      </c>
      <c r="AH399"/>
    </row>
    <row r="400" spans="1:34" x14ac:dyDescent="0.25">
      <c r="A400" t="s">
        <v>1149</v>
      </c>
      <c r="B400" t="s">
        <v>733</v>
      </c>
      <c r="C400" t="s">
        <v>934</v>
      </c>
      <c r="D400" t="s">
        <v>1082</v>
      </c>
      <c r="E400" s="32">
        <v>60.755555555555553</v>
      </c>
      <c r="F400" s="32">
        <v>3.5777560351133868</v>
      </c>
      <c r="G400" s="32">
        <v>3.4111558156547184</v>
      </c>
      <c r="H400" s="32">
        <v>0.45841075347476218</v>
      </c>
      <c r="I400" s="32">
        <v>0.29181053401609358</v>
      </c>
      <c r="J400" s="32">
        <v>217.36855555555553</v>
      </c>
      <c r="K400" s="32">
        <v>207.24666666666667</v>
      </c>
      <c r="L400" s="32">
        <v>27.850999999999996</v>
      </c>
      <c r="M400" s="32">
        <v>17.729111111111106</v>
      </c>
      <c r="N400" s="32">
        <v>4.4330000000000007</v>
      </c>
      <c r="O400" s="32">
        <v>5.6888888888888891</v>
      </c>
      <c r="P400" s="32">
        <v>61.745333333333321</v>
      </c>
      <c r="Q400" s="32">
        <v>61.745333333333321</v>
      </c>
      <c r="R400" s="32">
        <v>0</v>
      </c>
      <c r="S400" s="32">
        <v>127.77222222222221</v>
      </c>
      <c r="T400" s="32">
        <v>121.43288888888888</v>
      </c>
      <c r="U400" s="32">
        <v>4.8435555555555547</v>
      </c>
      <c r="V400" s="32">
        <v>1.4957777777777781</v>
      </c>
      <c r="W400" s="32">
        <v>0</v>
      </c>
      <c r="X400" s="32">
        <v>0</v>
      </c>
      <c r="Y400" s="32">
        <v>0</v>
      </c>
      <c r="Z400" s="32">
        <v>0</v>
      </c>
      <c r="AA400" s="32">
        <v>0</v>
      </c>
      <c r="AB400" s="32">
        <v>0</v>
      </c>
      <c r="AC400" s="32">
        <v>0</v>
      </c>
      <c r="AD400" s="32">
        <v>0</v>
      </c>
      <c r="AE400" s="32">
        <v>0</v>
      </c>
      <c r="AF400" t="s">
        <v>320</v>
      </c>
      <c r="AG400">
        <v>4</v>
      </c>
      <c r="AH400"/>
    </row>
    <row r="401" spans="1:34" x14ac:dyDescent="0.25">
      <c r="A401" t="s">
        <v>1149</v>
      </c>
      <c r="B401" t="s">
        <v>627</v>
      </c>
      <c r="C401" t="s">
        <v>891</v>
      </c>
      <c r="D401" t="s">
        <v>1056</v>
      </c>
      <c r="E401" s="32">
        <v>5.7777777777777777</v>
      </c>
      <c r="F401" s="32">
        <v>5.434788461538461</v>
      </c>
      <c r="G401" s="32">
        <v>5.1824807692307688</v>
      </c>
      <c r="H401" s="32">
        <v>1.2960961538461542</v>
      </c>
      <c r="I401" s="32">
        <v>1.0437884615384616</v>
      </c>
      <c r="J401" s="32">
        <v>31.400999999999996</v>
      </c>
      <c r="K401" s="32">
        <v>29.943222222222218</v>
      </c>
      <c r="L401" s="32">
        <v>7.488555555555557</v>
      </c>
      <c r="M401" s="32">
        <v>6.0307777777777787</v>
      </c>
      <c r="N401" s="32">
        <v>0.680111111111112</v>
      </c>
      <c r="O401" s="32">
        <v>0.77766666666666695</v>
      </c>
      <c r="P401" s="32">
        <v>9.1782222222222192</v>
      </c>
      <c r="Q401" s="32">
        <v>9.1782222222222192</v>
      </c>
      <c r="R401" s="32">
        <v>0</v>
      </c>
      <c r="S401" s="32">
        <v>14.734222222222222</v>
      </c>
      <c r="T401" s="32">
        <v>14.734222222222222</v>
      </c>
      <c r="U401" s="32">
        <v>0</v>
      </c>
      <c r="V401" s="32">
        <v>0</v>
      </c>
      <c r="W401" s="32">
        <v>0</v>
      </c>
      <c r="X401" s="32">
        <v>0</v>
      </c>
      <c r="Y401" s="32">
        <v>0</v>
      </c>
      <c r="Z401" s="32">
        <v>0</v>
      </c>
      <c r="AA401" s="32">
        <v>0</v>
      </c>
      <c r="AB401" s="32">
        <v>0</v>
      </c>
      <c r="AC401" s="32">
        <v>0</v>
      </c>
      <c r="AD401" s="32">
        <v>0</v>
      </c>
      <c r="AE401" s="32">
        <v>0</v>
      </c>
      <c r="AF401" t="s">
        <v>214</v>
      </c>
      <c r="AG401">
        <v>4</v>
      </c>
      <c r="AH401"/>
    </row>
    <row r="402" spans="1:34" x14ac:dyDescent="0.25">
      <c r="A402" t="s">
        <v>1149</v>
      </c>
      <c r="B402" t="s">
        <v>727</v>
      </c>
      <c r="C402" t="s">
        <v>852</v>
      </c>
      <c r="D402" t="s">
        <v>1033</v>
      </c>
      <c r="E402" s="32">
        <v>19.466666666666665</v>
      </c>
      <c r="F402" s="32">
        <v>4.7871061643835615</v>
      </c>
      <c r="G402" s="32">
        <v>4.2391095890410959</v>
      </c>
      <c r="H402" s="32">
        <v>1.0272146118721461</v>
      </c>
      <c r="I402" s="32">
        <v>0.47921803652968048</v>
      </c>
      <c r="J402" s="32">
        <v>93.188999999999993</v>
      </c>
      <c r="K402" s="32">
        <v>82.521333333333331</v>
      </c>
      <c r="L402" s="32">
        <v>19.996444444444442</v>
      </c>
      <c r="M402" s="32">
        <v>9.3287777777777787</v>
      </c>
      <c r="N402" s="32">
        <v>6.7907777777777758</v>
      </c>
      <c r="O402" s="32">
        <v>3.8768888888888884</v>
      </c>
      <c r="P402" s="32">
        <v>22.925555555555547</v>
      </c>
      <c r="Q402" s="32">
        <v>22.925555555555547</v>
      </c>
      <c r="R402" s="32">
        <v>0</v>
      </c>
      <c r="S402" s="32">
        <v>50.266999999999996</v>
      </c>
      <c r="T402" s="32">
        <v>50.266999999999996</v>
      </c>
      <c r="U402" s="32">
        <v>0</v>
      </c>
      <c r="V402" s="32">
        <v>0</v>
      </c>
      <c r="W402" s="32">
        <v>0.37622222222222224</v>
      </c>
      <c r="X402" s="32">
        <v>0</v>
      </c>
      <c r="Y402" s="32">
        <v>0</v>
      </c>
      <c r="Z402" s="32">
        <v>0</v>
      </c>
      <c r="AA402" s="32">
        <v>0</v>
      </c>
      <c r="AB402" s="32">
        <v>0</v>
      </c>
      <c r="AC402" s="32">
        <v>0.37622222222222224</v>
      </c>
      <c r="AD402" s="32">
        <v>0</v>
      </c>
      <c r="AE402" s="32">
        <v>0</v>
      </c>
      <c r="AF402" t="s">
        <v>314</v>
      </c>
      <c r="AG402">
        <v>4</v>
      </c>
      <c r="AH402"/>
    </row>
    <row r="403" spans="1:34" x14ac:dyDescent="0.25">
      <c r="A403" t="s">
        <v>1149</v>
      </c>
      <c r="B403" t="s">
        <v>737</v>
      </c>
      <c r="C403" t="s">
        <v>897</v>
      </c>
      <c r="D403" t="s">
        <v>1056</v>
      </c>
      <c r="E403" s="32">
        <v>59.644444444444446</v>
      </c>
      <c r="F403" s="32">
        <v>2.8211568554396425</v>
      </c>
      <c r="G403" s="32">
        <v>2.6303967958271239</v>
      </c>
      <c r="H403" s="32">
        <v>0.44616244411326378</v>
      </c>
      <c r="I403" s="32">
        <v>0.34780178837555886</v>
      </c>
      <c r="J403" s="32">
        <v>168.26633333333334</v>
      </c>
      <c r="K403" s="32">
        <v>156.88855555555557</v>
      </c>
      <c r="L403" s="32">
        <v>26.611111111111111</v>
      </c>
      <c r="M403" s="32">
        <v>20.744444444444444</v>
      </c>
      <c r="N403" s="32">
        <v>0</v>
      </c>
      <c r="O403" s="32">
        <v>5.8666666666666663</v>
      </c>
      <c r="P403" s="32">
        <v>41.06388888888889</v>
      </c>
      <c r="Q403" s="32">
        <v>35.552777777777777</v>
      </c>
      <c r="R403" s="32">
        <v>5.5111111111111111</v>
      </c>
      <c r="S403" s="32">
        <v>100.59133333333332</v>
      </c>
      <c r="T403" s="32">
        <v>86.568222222222218</v>
      </c>
      <c r="U403" s="32">
        <v>1.0333333333333334</v>
      </c>
      <c r="V403" s="32">
        <v>12.989777777777777</v>
      </c>
      <c r="W403" s="32">
        <v>0</v>
      </c>
      <c r="X403" s="32">
        <v>0</v>
      </c>
      <c r="Y403" s="32">
        <v>0</v>
      </c>
      <c r="Z403" s="32">
        <v>0</v>
      </c>
      <c r="AA403" s="32">
        <v>0</v>
      </c>
      <c r="AB403" s="32">
        <v>0</v>
      </c>
      <c r="AC403" s="32">
        <v>0</v>
      </c>
      <c r="AD403" s="32">
        <v>0</v>
      </c>
      <c r="AE403" s="32">
        <v>0</v>
      </c>
      <c r="AF403" t="s">
        <v>324</v>
      </c>
      <c r="AG403">
        <v>4</v>
      </c>
      <c r="AH403"/>
    </row>
    <row r="404" spans="1:34" x14ac:dyDescent="0.25">
      <c r="A404" t="s">
        <v>1149</v>
      </c>
      <c r="B404" t="s">
        <v>663</v>
      </c>
      <c r="C404" t="s">
        <v>868</v>
      </c>
      <c r="D404" t="s">
        <v>1048</v>
      </c>
      <c r="E404" s="32">
        <v>97.355555555555554</v>
      </c>
      <c r="F404" s="32">
        <v>3.8174047021228033</v>
      </c>
      <c r="G404" s="32">
        <v>3.4331602373887242</v>
      </c>
      <c r="H404" s="32">
        <v>0.44464734078977408</v>
      </c>
      <c r="I404" s="32">
        <v>0.22937114813969414</v>
      </c>
      <c r="J404" s="32">
        <v>371.64555555555557</v>
      </c>
      <c r="K404" s="32">
        <v>334.23722222222221</v>
      </c>
      <c r="L404" s="32">
        <v>43.288888888888891</v>
      </c>
      <c r="M404" s="32">
        <v>22.330555555555556</v>
      </c>
      <c r="N404" s="32">
        <v>15.513888888888889</v>
      </c>
      <c r="O404" s="32">
        <v>5.4444444444444446</v>
      </c>
      <c r="P404" s="32">
        <v>116.38444444444445</v>
      </c>
      <c r="Q404" s="32">
        <v>99.934444444444452</v>
      </c>
      <c r="R404" s="32">
        <v>16.45</v>
      </c>
      <c r="S404" s="32">
        <v>211.97222222222217</v>
      </c>
      <c r="T404" s="32">
        <v>147.00866666666664</v>
      </c>
      <c r="U404" s="32">
        <v>39.388555555555556</v>
      </c>
      <c r="V404" s="32">
        <v>25.574999999999999</v>
      </c>
      <c r="W404" s="32">
        <v>91.155555555555566</v>
      </c>
      <c r="X404" s="32">
        <v>7.2888888888888888</v>
      </c>
      <c r="Y404" s="32">
        <v>0</v>
      </c>
      <c r="Z404" s="32">
        <v>0</v>
      </c>
      <c r="AA404" s="32">
        <v>28.866666666666667</v>
      </c>
      <c r="AB404" s="32">
        <v>0</v>
      </c>
      <c r="AC404" s="32">
        <v>48.958333333333336</v>
      </c>
      <c r="AD404" s="32">
        <v>0</v>
      </c>
      <c r="AE404" s="32">
        <v>6.041666666666667</v>
      </c>
      <c r="AF404" t="s">
        <v>250</v>
      </c>
      <c r="AG404">
        <v>4</v>
      </c>
      <c r="AH404"/>
    </row>
    <row r="405" spans="1:34" x14ac:dyDescent="0.25">
      <c r="A405" t="s">
        <v>1149</v>
      </c>
      <c r="B405" t="s">
        <v>704</v>
      </c>
      <c r="C405" t="s">
        <v>868</v>
      </c>
      <c r="D405" t="s">
        <v>1048</v>
      </c>
      <c r="E405" s="32">
        <v>48.12222222222222</v>
      </c>
      <c r="F405" s="32">
        <v>3.3730085430616485</v>
      </c>
      <c r="G405" s="32">
        <v>3.0655160471022862</v>
      </c>
      <c r="H405" s="32">
        <v>0.52349341953359507</v>
      </c>
      <c r="I405" s="32">
        <v>0.21600092357423228</v>
      </c>
      <c r="J405" s="32">
        <v>162.31666666666666</v>
      </c>
      <c r="K405" s="32">
        <v>147.51944444444445</v>
      </c>
      <c r="L405" s="32">
        <v>25.191666666666666</v>
      </c>
      <c r="M405" s="32">
        <v>10.394444444444444</v>
      </c>
      <c r="N405" s="32">
        <v>13.908333333333333</v>
      </c>
      <c r="O405" s="32">
        <v>0.88888888888888884</v>
      </c>
      <c r="P405" s="32">
        <v>47.458333333333336</v>
      </c>
      <c r="Q405" s="32">
        <v>47.458333333333336</v>
      </c>
      <c r="R405" s="32">
        <v>0</v>
      </c>
      <c r="S405" s="32">
        <v>89.666666666666671</v>
      </c>
      <c r="T405" s="32">
        <v>89.666666666666671</v>
      </c>
      <c r="U405" s="32">
        <v>0</v>
      </c>
      <c r="V405" s="32">
        <v>0</v>
      </c>
      <c r="W405" s="32">
        <v>24.202777777777776</v>
      </c>
      <c r="X405" s="32">
        <v>0</v>
      </c>
      <c r="Y405" s="32">
        <v>0</v>
      </c>
      <c r="Z405" s="32">
        <v>0</v>
      </c>
      <c r="AA405" s="32">
        <v>13.591666666666667</v>
      </c>
      <c r="AB405" s="32">
        <v>0</v>
      </c>
      <c r="AC405" s="32">
        <v>10.611111111111111</v>
      </c>
      <c r="AD405" s="32">
        <v>0</v>
      </c>
      <c r="AE405" s="32">
        <v>0</v>
      </c>
      <c r="AF405" t="s">
        <v>291</v>
      </c>
      <c r="AG405">
        <v>4</v>
      </c>
      <c r="AH405"/>
    </row>
    <row r="406" spans="1:34" x14ac:dyDescent="0.25">
      <c r="A406" t="s">
        <v>1149</v>
      </c>
      <c r="B406" t="s">
        <v>756</v>
      </c>
      <c r="C406" t="s">
        <v>1007</v>
      </c>
      <c r="D406" t="s">
        <v>1085</v>
      </c>
      <c r="E406" s="32">
        <v>26.977777777777778</v>
      </c>
      <c r="F406" s="32">
        <v>4.3267257001647454</v>
      </c>
      <c r="G406" s="32">
        <v>4.1060831960461295</v>
      </c>
      <c r="H406" s="32">
        <v>0.89037891268533798</v>
      </c>
      <c r="I406" s="32">
        <v>0.66973640856672179</v>
      </c>
      <c r="J406" s="32">
        <v>116.72544444444448</v>
      </c>
      <c r="K406" s="32">
        <v>110.77300000000002</v>
      </c>
      <c r="L406" s="32">
        <v>24.02044444444445</v>
      </c>
      <c r="M406" s="32">
        <v>18.068000000000005</v>
      </c>
      <c r="N406" s="32">
        <v>0</v>
      </c>
      <c r="O406" s="32">
        <v>5.9524444444444446</v>
      </c>
      <c r="P406" s="32">
        <v>26.409444444444457</v>
      </c>
      <c r="Q406" s="32">
        <v>26.409444444444457</v>
      </c>
      <c r="R406" s="32">
        <v>0</v>
      </c>
      <c r="S406" s="32">
        <v>66.295555555555566</v>
      </c>
      <c r="T406" s="32">
        <v>66.295555555555566</v>
      </c>
      <c r="U406" s="32">
        <v>0</v>
      </c>
      <c r="V406" s="32">
        <v>0</v>
      </c>
      <c r="W406" s="32">
        <v>0</v>
      </c>
      <c r="X406" s="32">
        <v>0</v>
      </c>
      <c r="Y406" s="32">
        <v>0</v>
      </c>
      <c r="Z406" s="32">
        <v>0</v>
      </c>
      <c r="AA406" s="32">
        <v>0</v>
      </c>
      <c r="AB406" s="32">
        <v>0</v>
      </c>
      <c r="AC406" s="32">
        <v>0</v>
      </c>
      <c r="AD406" s="32">
        <v>0</v>
      </c>
      <c r="AE406" s="32">
        <v>0</v>
      </c>
      <c r="AF406" t="s">
        <v>343</v>
      </c>
      <c r="AG406">
        <v>4</v>
      </c>
      <c r="AH406"/>
    </row>
    <row r="407" spans="1:34" x14ac:dyDescent="0.25">
      <c r="A407" t="s">
        <v>1149</v>
      </c>
      <c r="B407" t="s">
        <v>645</v>
      </c>
      <c r="C407" t="s">
        <v>975</v>
      </c>
      <c r="D407" t="s">
        <v>1096</v>
      </c>
      <c r="E407" s="32">
        <v>103.96666666666667</v>
      </c>
      <c r="F407" s="32">
        <v>4.0164326172918674</v>
      </c>
      <c r="G407" s="32">
        <v>3.8533461579566106</v>
      </c>
      <c r="H407" s="32">
        <v>0.44875921769798011</v>
      </c>
      <c r="I407" s="32">
        <v>0.2856727583627231</v>
      </c>
      <c r="J407" s="32">
        <v>417.57511111111114</v>
      </c>
      <c r="K407" s="32">
        <v>400.61955555555562</v>
      </c>
      <c r="L407" s="32">
        <v>46.655999999999999</v>
      </c>
      <c r="M407" s="32">
        <v>29.700444444444443</v>
      </c>
      <c r="N407" s="32">
        <v>11.266666666666667</v>
      </c>
      <c r="O407" s="32">
        <v>5.6888888888888891</v>
      </c>
      <c r="P407" s="32">
        <v>153.29166666666666</v>
      </c>
      <c r="Q407" s="32">
        <v>153.29166666666666</v>
      </c>
      <c r="R407" s="32">
        <v>0</v>
      </c>
      <c r="S407" s="32">
        <v>217.62744444444451</v>
      </c>
      <c r="T407" s="32">
        <v>217.62744444444451</v>
      </c>
      <c r="U407" s="32">
        <v>0</v>
      </c>
      <c r="V407" s="32">
        <v>0</v>
      </c>
      <c r="W407" s="32">
        <v>0.29444444444444445</v>
      </c>
      <c r="X407" s="32">
        <v>0.29444444444444445</v>
      </c>
      <c r="Y407" s="32">
        <v>0</v>
      </c>
      <c r="Z407" s="32">
        <v>0</v>
      </c>
      <c r="AA407" s="32">
        <v>0</v>
      </c>
      <c r="AB407" s="32">
        <v>0</v>
      </c>
      <c r="AC407" s="32">
        <v>0</v>
      </c>
      <c r="AD407" s="32">
        <v>0</v>
      </c>
      <c r="AE407" s="32">
        <v>0</v>
      </c>
      <c r="AF407" t="s">
        <v>232</v>
      </c>
      <c r="AG407">
        <v>4</v>
      </c>
      <c r="AH407"/>
    </row>
    <row r="408" spans="1:34" x14ac:dyDescent="0.25">
      <c r="A408" t="s">
        <v>1149</v>
      </c>
      <c r="B408" t="s">
        <v>438</v>
      </c>
      <c r="C408" t="s">
        <v>887</v>
      </c>
      <c r="D408" t="s">
        <v>1064</v>
      </c>
      <c r="E408" s="32">
        <v>76.044444444444451</v>
      </c>
      <c r="F408" s="32">
        <v>5.1532729398012851</v>
      </c>
      <c r="G408" s="32">
        <v>5.0263369374634719</v>
      </c>
      <c r="H408" s="32">
        <v>0.70773670368205721</v>
      </c>
      <c r="I408" s="32">
        <v>0.580800701344243</v>
      </c>
      <c r="J408" s="32">
        <v>391.87777777777774</v>
      </c>
      <c r="K408" s="32">
        <v>382.22500000000002</v>
      </c>
      <c r="L408" s="32">
        <v>53.819444444444443</v>
      </c>
      <c r="M408" s="32">
        <v>44.166666666666664</v>
      </c>
      <c r="N408" s="32">
        <v>9.6527777777777786</v>
      </c>
      <c r="O408" s="32">
        <v>0</v>
      </c>
      <c r="P408" s="32">
        <v>102.44444444444444</v>
      </c>
      <c r="Q408" s="32">
        <v>102.44444444444444</v>
      </c>
      <c r="R408" s="32">
        <v>0</v>
      </c>
      <c r="S408" s="32">
        <v>235.61388888888888</v>
      </c>
      <c r="T408" s="32">
        <v>235.61388888888888</v>
      </c>
      <c r="U408" s="32">
        <v>0</v>
      </c>
      <c r="V408" s="32">
        <v>0</v>
      </c>
      <c r="W408" s="32">
        <v>100.8</v>
      </c>
      <c r="X408" s="32">
        <v>14.980555555555556</v>
      </c>
      <c r="Y408" s="32">
        <v>0.23055555555555557</v>
      </c>
      <c r="Z408" s="32">
        <v>0</v>
      </c>
      <c r="AA408" s="32">
        <v>17.286111111111111</v>
      </c>
      <c r="AB408" s="32">
        <v>0</v>
      </c>
      <c r="AC408" s="32">
        <v>68.302777777777777</v>
      </c>
      <c r="AD408" s="32">
        <v>0</v>
      </c>
      <c r="AE408" s="32">
        <v>0</v>
      </c>
      <c r="AF408" t="s">
        <v>24</v>
      </c>
      <c r="AG408">
        <v>4</v>
      </c>
      <c r="AH408"/>
    </row>
    <row r="409" spans="1:34" x14ac:dyDescent="0.25">
      <c r="A409" t="s">
        <v>1149</v>
      </c>
      <c r="B409" t="s">
        <v>589</v>
      </c>
      <c r="C409" t="s">
        <v>899</v>
      </c>
      <c r="D409" t="s">
        <v>1026</v>
      </c>
      <c r="E409" s="32">
        <v>91.333333333333329</v>
      </c>
      <c r="F409" s="32">
        <v>3.1007554744525549</v>
      </c>
      <c r="G409" s="32">
        <v>2.918592457420925</v>
      </c>
      <c r="H409" s="32">
        <v>0.2973479318734793</v>
      </c>
      <c r="I409" s="32">
        <v>0.11617396593673962</v>
      </c>
      <c r="J409" s="32">
        <v>283.20233333333334</v>
      </c>
      <c r="K409" s="32">
        <v>266.56477777777781</v>
      </c>
      <c r="L409" s="32">
        <v>27.157777777777774</v>
      </c>
      <c r="M409" s="32">
        <v>10.610555555555552</v>
      </c>
      <c r="N409" s="32">
        <v>10.922222222222222</v>
      </c>
      <c r="O409" s="32">
        <v>5.625</v>
      </c>
      <c r="P409" s="32">
        <v>93.27233333333335</v>
      </c>
      <c r="Q409" s="32">
        <v>93.182000000000016</v>
      </c>
      <c r="R409" s="32">
        <v>9.0333333333333349E-2</v>
      </c>
      <c r="S409" s="32">
        <v>162.77222222222224</v>
      </c>
      <c r="T409" s="32">
        <v>162.0118888888889</v>
      </c>
      <c r="U409" s="32">
        <v>0</v>
      </c>
      <c r="V409" s="32">
        <v>0.76033333333333342</v>
      </c>
      <c r="W409" s="32">
        <v>125.29522222222224</v>
      </c>
      <c r="X409" s="32">
        <v>0</v>
      </c>
      <c r="Y409" s="32">
        <v>0</v>
      </c>
      <c r="Z409" s="32">
        <v>0</v>
      </c>
      <c r="AA409" s="32">
        <v>29.505000000000003</v>
      </c>
      <c r="AB409" s="32">
        <v>0</v>
      </c>
      <c r="AC409" s="32">
        <v>95.790222222222226</v>
      </c>
      <c r="AD409" s="32">
        <v>0</v>
      </c>
      <c r="AE409" s="32">
        <v>0</v>
      </c>
      <c r="AF409" t="s">
        <v>176</v>
      </c>
      <c r="AG409">
        <v>4</v>
      </c>
      <c r="AH409"/>
    </row>
    <row r="410" spans="1:34" x14ac:dyDescent="0.25">
      <c r="A410" t="s">
        <v>1149</v>
      </c>
      <c r="B410" t="s">
        <v>743</v>
      </c>
      <c r="C410" t="s">
        <v>832</v>
      </c>
      <c r="D410" t="s">
        <v>1046</v>
      </c>
      <c r="E410" s="32">
        <v>69.888888888888886</v>
      </c>
      <c r="F410" s="32">
        <v>3.9979968203497611</v>
      </c>
      <c r="G410" s="32">
        <v>3.791303656597774</v>
      </c>
      <c r="H410" s="32">
        <v>0.31882352941176467</v>
      </c>
      <c r="I410" s="32">
        <v>0.11213036565977745</v>
      </c>
      <c r="J410" s="32">
        <v>279.4155555555555</v>
      </c>
      <c r="K410" s="32">
        <v>264.96999999999997</v>
      </c>
      <c r="L410" s="32">
        <v>22.28222222222222</v>
      </c>
      <c r="M410" s="32">
        <v>7.8366666666666678</v>
      </c>
      <c r="N410" s="32">
        <v>8.3799999999999972</v>
      </c>
      <c r="O410" s="32">
        <v>6.0655555555555543</v>
      </c>
      <c r="P410" s="32">
        <v>73.772222222222268</v>
      </c>
      <c r="Q410" s="32">
        <v>73.772222222222268</v>
      </c>
      <c r="R410" s="32">
        <v>0</v>
      </c>
      <c r="S410" s="32">
        <v>183.36111111111103</v>
      </c>
      <c r="T410" s="32">
        <v>160.40777777777771</v>
      </c>
      <c r="U410" s="32">
        <v>0</v>
      </c>
      <c r="V410" s="32">
        <v>22.95333333333333</v>
      </c>
      <c r="W410" s="32">
        <v>67.067777777777764</v>
      </c>
      <c r="X410" s="32">
        <v>1.2099999999999997</v>
      </c>
      <c r="Y410" s="32">
        <v>0</v>
      </c>
      <c r="Z410" s="32">
        <v>0</v>
      </c>
      <c r="AA410" s="32">
        <v>17.854444444444443</v>
      </c>
      <c r="AB410" s="32">
        <v>0</v>
      </c>
      <c r="AC410" s="32">
        <v>48.003333333333316</v>
      </c>
      <c r="AD410" s="32">
        <v>0</v>
      </c>
      <c r="AE410" s="32">
        <v>0</v>
      </c>
      <c r="AF410" t="s">
        <v>330</v>
      </c>
      <c r="AG410">
        <v>4</v>
      </c>
      <c r="AH410"/>
    </row>
    <row r="411" spans="1:34" x14ac:dyDescent="0.25">
      <c r="A411" t="s">
        <v>1149</v>
      </c>
      <c r="B411" t="s">
        <v>504</v>
      </c>
      <c r="C411" t="s">
        <v>934</v>
      </c>
      <c r="D411" t="s">
        <v>1082</v>
      </c>
      <c r="E411" s="32">
        <v>98.855555555555554</v>
      </c>
      <c r="F411" s="32">
        <v>2.8811925368101603</v>
      </c>
      <c r="G411" s="32">
        <v>2.7696493199955041</v>
      </c>
      <c r="H411" s="32">
        <v>0.39750140496796665</v>
      </c>
      <c r="I411" s="32">
        <v>0.28595818815331009</v>
      </c>
      <c r="J411" s="32">
        <v>284.82188888888885</v>
      </c>
      <c r="K411" s="32">
        <v>273.79522222222221</v>
      </c>
      <c r="L411" s="32">
        <v>39.295222222222215</v>
      </c>
      <c r="M411" s="32">
        <v>28.268555555555551</v>
      </c>
      <c r="N411" s="32">
        <v>5.5122222222222215</v>
      </c>
      <c r="O411" s="32">
        <v>5.5144444444444449</v>
      </c>
      <c r="P411" s="32">
        <v>57.597777777777772</v>
      </c>
      <c r="Q411" s="32">
        <v>57.597777777777772</v>
      </c>
      <c r="R411" s="32">
        <v>0</v>
      </c>
      <c r="S411" s="32">
        <v>187.92888888888885</v>
      </c>
      <c r="T411" s="32">
        <v>124.08666666666666</v>
      </c>
      <c r="U411" s="32">
        <v>24.797777777777771</v>
      </c>
      <c r="V411" s="32">
        <v>39.04444444444443</v>
      </c>
      <c r="W411" s="32">
        <v>16.327777777777779</v>
      </c>
      <c r="X411" s="32">
        <v>3.6144444444444446</v>
      </c>
      <c r="Y411" s="32">
        <v>0</v>
      </c>
      <c r="Z411" s="32">
        <v>0</v>
      </c>
      <c r="AA411" s="32">
        <v>4.7044444444444453</v>
      </c>
      <c r="AB411" s="32">
        <v>0</v>
      </c>
      <c r="AC411" s="32">
        <v>8.0088888888888903</v>
      </c>
      <c r="AD411" s="32">
        <v>0</v>
      </c>
      <c r="AE411" s="32">
        <v>0</v>
      </c>
      <c r="AF411" t="s">
        <v>90</v>
      </c>
      <c r="AG411">
        <v>4</v>
      </c>
      <c r="AH411"/>
    </row>
    <row r="412" spans="1:34" x14ac:dyDescent="0.25">
      <c r="A412" t="s">
        <v>1149</v>
      </c>
      <c r="B412" t="s">
        <v>460</v>
      </c>
      <c r="C412" t="s">
        <v>914</v>
      </c>
      <c r="D412" t="s">
        <v>1057</v>
      </c>
      <c r="E412" s="32">
        <v>51.088888888888889</v>
      </c>
      <c r="F412" s="32">
        <v>3.8834819486733361</v>
      </c>
      <c r="G412" s="32">
        <v>3.4367659852109615</v>
      </c>
      <c r="H412" s="32">
        <v>0.58835363201391899</v>
      </c>
      <c r="I412" s="32">
        <v>0.23700521966072205</v>
      </c>
      <c r="J412" s="32">
        <v>198.40277777777777</v>
      </c>
      <c r="K412" s="32">
        <v>175.58055555555558</v>
      </c>
      <c r="L412" s="32">
        <v>30.05833333333333</v>
      </c>
      <c r="M412" s="32">
        <v>12.108333333333333</v>
      </c>
      <c r="N412" s="32">
        <v>12.438888888888888</v>
      </c>
      <c r="O412" s="32">
        <v>5.5111111111111111</v>
      </c>
      <c r="P412" s="32">
        <v>54.302777777777777</v>
      </c>
      <c r="Q412" s="32">
        <v>49.430555555555557</v>
      </c>
      <c r="R412" s="32">
        <v>4.8722222222222218</v>
      </c>
      <c r="S412" s="32">
        <v>114.04166666666667</v>
      </c>
      <c r="T412" s="32">
        <v>114.04166666666667</v>
      </c>
      <c r="U412" s="32">
        <v>0</v>
      </c>
      <c r="V412" s="32">
        <v>0</v>
      </c>
      <c r="W412" s="32">
        <v>0.17777777777777778</v>
      </c>
      <c r="X412" s="32">
        <v>0</v>
      </c>
      <c r="Y412" s="32">
        <v>0.17777777777777778</v>
      </c>
      <c r="Z412" s="32">
        <v>0</v>
      </c>
      <c r="AA412" s="32">
        <v>0</v>
      </c>
      <c r="AB412" s="32">
        <v>0</v>
      </c>
      <c r="AC412" s="32">
        <v>0</v>
      </c>
      <c r="AD412" s="32">
        <v>0</v>
      </c>
      <c r="AE412" s="32">
        <v>0</v>
      </c>
      <c r="AF412" t="s">
        <v>46</v>
      </c>
      <c r="AG412">
        <v>4</v>
      </c>
      <c r="AH412"/>
    </row>
    <row r="413" spans="1:34" x14ac:dyDescent="0.25">
      <c r="AH413"/>
    </row>
    <row r="414" spans="1:34" x14ac:dyDescent="0.25">
      <c r="AH414"/>
    </row>
    <row r="415" spans="1:34" x14ac:dyDescent="0.25">
      <c r="AH415"/>
    </row>
    <row r="416" spans="1:34" x14ac:dyDescent="0.25">
      <c r="AH416"/>
    </row>
    <row r="417" spans="34:34" x14ac:dyDescent="0.25">
      <c r="AH417"/>
    </row>
    <row r="418" spans="34:34" x14ac:dyDescent="0.25">
      <c r="AH418"/>
    </row>
    <row r="419" spans="34:34" x14ac:dyDescent="0.25">
      <c r="AH419"/>
    </row>
    <row r="420" spans="34:34" x14ac:dyDescent="0.25">
      <c r="AH420"/>
    </row>
    <row r="421" spans="34:34" x14ac:dyDescent="0.25">
      <c r="AH421"/>
    </row>
    <row r="422" spans="34:34" x14ac:dyDescent="0.25">
      <c r="AH422"/>
    </row>
    <row r="423" spans="34:34" x14ac:dyDescent="0.25">
      <c r="AH423"/>
    </row>
    <row r="424" spans="34:34" x14ac:dyDescent="0.25">
      <c r="AH424"/>
    </row>
    <row r="425" spans="34:34" x14ac:dyDescent="0.25">
      <c r="AH425"/>
    </row>
    <row r="426" spans="34:34" x14ac:dyDescent="0.25">
      <c r="AH426"/>
    </row>
    <row r="427" spans="34:34" x14ac:dyDescent="0.25">
      <c r="AH427"/>
    </row>
    <row r="428" spans="34:34" x14ac:dyDescent="0.25">
      <c r="AH428"/>
    </row>
    <row r="429" spans="34:34" x14ac:dyDescent="0.25">
      <c r="AH429"/>
    </row>
    <row r="430" spans="34:34" x14ac:dyDescent="0.25">
      <c r="AH430"/>
    </row>
    <row r="431" spans="34:34" x14ac:dyDescent="0.25">
      <c r="AH431"/>
    </row>
    <row r="432" spans="34:34" x14ac:dyDescent="0.25">
      <c r="AH432"/>
    </row>
    <row r="433" spans="34:34" x14ac:dyDescent="0.25">
      <c r="AH433"/>
    </row>
    <row r="434" spans="34:34" x14ac:dyDescent="0.25">
      <c r="AH434"/>
    </row>
    <row r="435" spans="34:34" x14ac:dyDescent="0.25">
      <c r="AH435"/>
    </row>
    <row r="436" spans="34:34" x14ac:dyDescent="0.25">
      <c r="AH436"/>
    </row>
    <row r="437" spans="34:34" x14ac:dyDescent="0.25">
      <c r="AH437"/>
    </row>
    <row r="438" spans="34:34" x14ac:dyDescent="0.25">
      <c r="AH438"/>
    </row>
    <row r="439" spans="34:34" x14ac:dyDescent="0.25">
      <c r="AH439"/>
    </row>
    <row r="440" spans="34:34" x14ac:dyDescent="0.25">
      <c r="AH440"/>
    </row>
    <row r="441" spans="34:34" x14ac:dyDescent="0.25">
      <c r="AH441"/>
    </row>
    <row r="442" spans="34:34" x14ac:dyDescent="0.25">
      <c r="AH442"/>
    </row>
    <row r="443" spans="34:34" x14ac:dyDescent="0.25">
      <c r="AH443"/>
    </row>
    <row r="444" spans="34:34" x14ac:dyDescent="0.25">
      <c r="AH444"/>
    </row>
    <row r="445" spans="34:34" x14ac:dyDescent="0.25">
      <c r="AH445"/>
    </row>
    <row r="446" spans="34:34" x14ac:dyDescent="0.25">
      <c r="AH446"/>
    </row>
    <row r="447" spans="34:34" x14ac:dyDescent="0.25">
      <c r="AH447"/>
    </row>
    <row r="448" spans="34:34" x14ac:dyDescent="0.25">
      <c r="AH448"/>
    </row>
    <row r="449" spans="34:34" x14ac:dyDescent="0.25">
      <c r="AH449"/>
    </row>
    <row r="450" spans="34:34" x14ac:dyDescent="0.25">
      <c r="AH450"/>
    </row>
    <row r="451" spans="34:34" x14ac:dyDescent="0.25">
      <c r="AH451"/>
    </row>
    <row r="452" spans="34:34" x14ac:dyDescent="0.25">
      <c r="AH452"/>
    </row>
    <row r="453" spans="34:34" x14ac:dyDescent="0.25">
      <c r="AH453"/>
    </row>
    <row r="454" spans="34:34" x14ac:dyDescent="0.25">
      <c r="AH454"/>
    </row>
    <row r="455" spans="34:34" x14ac:dyDescent="0.25">
      <c r="AH455"/>
    </row>
    <row r="456" spans="34:34" x14ac:dyDescent="0.25">
      <c r="AH456"/>
    </row>
    <row r="457" spans="34:34" x14ac:dyDescent="0.25">
      <c r="AH457"/>
    </row>
    <row r="458" spans="34:34" x14ac:dyDescent="0.25">
      <c r="AH458"/>
    </row>
    <row r="459" spans="34:34" x14ac:dyDescent="0.25">
      <c r="AH459"/>
    </row>
    <row r="460" spans="34:34" x14ac:dyDescent="0.25">
      <c r="AH460"/>
    </row>
    <row r="461" spans="34:34" x14ac:dyDescent="0.25">
      <c r="AH461"/>
    </row>
    <row r="462" spans="34:34" x14ac:dyDescent="0.25">
      <c r="AH462"/>
    </row>
    <row r="463" spans="34:34" x14ac:dyDescent="0.25">
      <c r="AH463"/>
    </row>
    <row r="464" spans="34:34" x14ac:dyDescent="0.25">
      <c r="AH464"/>
    </row>
    <row r="465" spans="34:34" x14ac:dyDescent="0.25">
      <c r="AH465"/>
    </row>
    <row r="466" spans="34:34" x14ac:dyDescent="0.25">
      <c r="AH466"/>
    </row>
    <row r="467" spans="34:34" x14ac:dyDescent="0.25">
      <c r="AH467"/>
    </row>
    <row r="468" spans="34:34" x14ac:dyDescent="0.25">
      <c r="AH468"/>
    </row>
    <row r="469" spans="34:34" x14ac:dyDescent="0.25">
      <c r="AH469"/>
    </row>
    <row r="470" spans="34:34" x14ac:dyDescent="0.25">
      <c r="AH470"/>
    </row>
    <row r="471" spans="34:34" x14ac:dyDescent="0.25">
      <c r="AH471"/>
    </row>
    <row r="472" spans="34:34" x14ac:dyDescent="0.25">
      <c r="AH472"/>
    </row>
    <row r="473" spans="34:34" x14ac:dyDescent="0.25">
      <c r="AH473"/>
    </row>
    <row r="474" spans="34:34" x14ac:dyDescent="0.25">
      <c r="AH474"/>
    </row>
    <row r="475" spans="34:34" x14ac:dyDescent="0.25">
      <c r="AH475"/>
    </row>
    <row r="476" spans="34:34" x14ac:dyDescent="0.25">
      <c r="AH476"/>
    </row>
    <row r="477" spans="34:34" x14ac:dyDescent="0.25">
      <c r="AH477"/>
    </row>
    <row r="478" spans="34:34" x14ac:dyDescent="0.25">
      <c r="AH478"/>
    </row>
    <row r="479" spans="34:34" x14ac:dyDescent="0.25">
      <c r="AH479"/>
    </row>
    <row r="480" spans="34:34" x14ac:dyDescent="0.25">
      <c r="AH480"/>
    </row>
    <row r="481" spans="34:34" x14ac:dyDescent="0.25">
      <c r="AH481"/>
    </row>
    <row r="482" spans="34:34" x14ac:dyDescent="0.25">
      <c r="AH482"/>
    </row>
    <row r="483" spans="34:34" x14ac:dyDescent="0.25">
      <c r="AH483"/>
    </row>
    <row r="484" spans="34:34" x14ac:dyDescent="0.25">
      <c r="AH484"/>
    </row>
    <row r="485" spans="34:34" x14ac:dyDescent="0.25">
      <c r="AH485"/>
    </row>
    <row r="486" spans="34:34" x14ac:dyDescent="0.25">
      <c r="AH486"/>
    </row>
    <row r="487" spans="34:34" x14ac:dyDescent="0.25">
      <c r="AH487"/>
    </row>
    <row r="488" spans="34:34" x14ac:dyDescent="0.25">
      <c r="AH488"/>
    </row>
    <row r="489" spans="34:34" x14ac:dyDescent="0.25">
      <c r="AH489"/>
    </row>
    <row r="490" spans="34:34" x14ac:dyDescent="0.25">
      <c r="AH490"/>
    </row>
    <row r="491" spans="34:34" x14ac:dyDescent="0.25">
      <c r="AH491"/>
    </row>
    <row r="492" spans="34:34" x14ac:dyDescent="0.25">
      <c r="AH492"/>
    </row>
    <row r="493" spans="34:34" x14ac:dyDescent="0.25">
      <c r="AH493"/>
    </row>
    <row r="494" spans="34:34" x14ac:dyDescent="0.25">
      <c r="AH494"/>
    </row>
    <row r="495" spans="34:34" x14ac:dyDescent="0.25">
      <c r="AH495"/>
    </row>
    <row r="496" spans="34:34" x14ac:dyDescent="0.25">
      <c r="AH496"/>
    </row>
    <row r="497" spans="34:34" x14ac:dyDescent="0.25">
      <c r="AH497"/>
    </row>
    <row r="498" spans="34:34" x14ac:dyDescent="0.25">
      <c r="AH498"/>
    </row>
    <row r="499" spans="34:34" x14ac:dyDescent="0.25">
      <c r="AH499"/>
    </row>
    <row r="500" spans="34:34" x14ac:dyDescent="0.25">
      <c r="AH500"/>
    </row>
    <row r="501" spans="34:34" x14ac:dyDescent="0.25">
      <c r="AH501"/>
    </row>
    <row r="502" spans="34:34" x14ac:dyDescent="0.25">
      <c r="AH502"/>
    </row>
    <row r="503" spans="34:34" x14ac:dyDescent="0.25">
      <c r="AH503"/>
    </row>
    <row r="504" spans="34:34" x14ac:dyDescent="0.25">
      <c r="AH504"/>
    </row>
    <row r="505" spans="34:34" x14ac:dyDescent="0.25">
      <c r="AH505"/>
    </row>
    <row r="506" spans="34:34" x14ac:dyDescent="0.25">
      <c r="AH506"/>
    </row>
    <row r="507" spans="34:34" x14ac:dyDescent="0.25">
      <c r="AH507"/>
    </row>
    <row r="508" spans="34:34" x14ac:dyDescent="0.25">
      <c r="AH508"/>
    </row>
    <row r="509" spans="34:34" x14ac:dyDescent="0.25">
      <c r="AH509"/>
    </row>
    <row r="510" spans="34:34" x14ac:dyDescent="0.25">
      <c r="AH510"/>
    </row>
    <row r="511" spans="34:34" x14ac:dyDescent="0.25">
      <c r="AH511"/>
    </row>
    <row r="512" spans="34:34" x14ac:dyDescent="0.25">
      <c r="AH512"/>
    </row>
    <row r="513" spans="34:34" x14ac:dyDescent="0.25">
      <c r="AH513"/>
    </row>
    <row r="514" spans="34:34" x14ac:dyDescent="0.25">
      <c r="AH514"/>
    </row>
    <row r="515" spans="34:34" x14ac:dyDescent="0.25">
      <c r="AH515"/>
    </row>
    <row r="516" spans="34:34" x14ac:dyDescent="0.25">
      <c r="AH516"/>
    </row>
    <row r="517" spans="34:34" x14ac:dyDescent="0.25">
      <c r="AH517"/>
    </row>
    <row r="518" spans="34:34" x14ac:dyDescent="0.25">
      <c r="AH518"/>
    </row>
    <row r="519" spans="34:34" x14ac:dyDescent="0.25">
      <c r="AH519"/>
    </row>
    <row r="520" spans="34:34" x14ac:dyDescent="0.25">
      <c r="AH520"/>
    </row>
    <row r="521" spans="34:34" x14ac:dyDescent="0.25">
      <c r="AH521"/>
    </row>
    <row r="522" spans="34:34" x14ac:dyDescent="0.25">
      <c r="AH522"/>
    </row>
    <row r="523" spans="34:34" x14ac:dyDescent="0.25">
      <c r="AH523"/>
    </row>
    <row r="524" spans="34:34" x14ac:dyDescent="0.25">
      <c r="AH524"/>
    </row>
    <row r="525" spans="34:34" x14ac:dyDescent="0.25">
      <c r="AH525"/>
    </row>
    <row r="526" spans="34:34" x14ac:dyDescent="0.25">
      <c r="AH526"/>
    </row>
    <row r="527" spans="34:34" x14ac:dyDescent="0.25">
      <c r="AH527"/>
    </row>
    <row r="528" spans="34: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07" spans="34:34" x14ac:dyDescent="0.25">
      <c r="AH707"/>
    </row>
    <row r="708" spans="34:34" x14ac:dyDescent="0.25">
      <c r="AH708"/>
    </row>
    <row r="709" spans="34:34" x14ac:dyDescent="0.25">
      <c r="AH709"/>
    </row>
    <row r="710" spans="34:34" x14ac:dyDescent="0.25">
      <c r="AH710"/>
    </row>
    <row r="711" spans="34:34" x14ac:dyDescent="0.25">
      <c r="AH711"/>
    </row>
    <row r="712" spans="34:34" x14ac:dyDescent="0.25">
      <c r="AH712"/>
    </row>
    <row r="713" spans="34:34" x14ac:dyDescent="0.25">
      <c r="AH713"/>
    </row>
    <row r="714" spans="34:34" x14ac:dyDescent="0.25">
      <c r="AH714"/>
    </row>
    <row r="715" spans="34:34" x14ac:dyDescent="0.25">
      <c r="AH715"/>
    </row>
    <row r="716" spans="34:34" x14ac:dyDescent="0.25">
      <c r="AH716"/>
    </row>
    <row r="717" spans="34:34" x14ac:dyDescent="0.25">
      <c r="AH717"/>
    </row>
    <row r="718" spans="34:34" x14ac:dyDescent="0.25">
      <c r="AH718"/>
    </row>
    <row r="719" spans="34:34" x14ac:dyDescent="0.25">
      <c r="AH719"/>
    </row>
    <row r="720" spans="34:34" x14ac:dyDescent="0.25">
      <c r="AH720"/>
    </row>
    <row r="721" spans="34:34" x14ac:dyDescent="0.25">
      <c r="AH721"/>
    </row>
    <row r="722" spans="34:34" x14ac:dyDescent="0.25">
      <c r="AH722"/>
    </row>
    <row r="723" spans="34:34" x14ac:dyDescent="0.25">
      <c r="AH723"/>
    </row>
    <row r="724" spans="34:34" x14ac:dyDescent="0.25">
      <c r="AH724"/>
    </row>
    <row r="725" spans="34:34" x14ac:dyDescent="0.25">
      <c r="AH725"/>
    </row>
    <row r="726" spans="34:34" x14ac:dyDescent="0.25">
      <c r="AH726"/>
    </row>
    <row r="727" spans="34:34" x14ac:dyDescent="0.25">
      <c r="AH727"/>
    </row>
    <row r="728" spans="34:34" x14ac:dyDescent="0.25">
      <c r="AH728"/>
    </row>
    <row r="729" spans="34:34" x14ac:dyDescent="0.25">
      <c r="AH729"/>
    </row>
    <row r="730" spans="34:34" x14ac:dyDescent="0.25">
      <c r="AH730"/>
    </row>
    <row r="731" spans="34:34" x14ac:dyDescent="0.25">
      <c r="AH731"/>
    </row>
    <row r="732" spans="34:34" x14ac:dyDescent="0.25">
      <c r="AH732"/>
    </row>
    <row r="733" spans="34:34" x14ac:dyDescent="0.25">
      <c r="AH733"/>
    </row>
    <row r="734" spans="34:34" x14ac:dyDescent="0.25">
      <c r="AH734"/>
    </row>
    <row r="735" spans="34:34" x14ac:dyDescent="0.25">
      <c r="AH735"/>
    </row>
    <row r="736" spans="34:34" x14ac:dyDescent="0.25">
      <c r="AH736"/>
    </row>
    <row r="737" spans="34:34" x14ac:dyDescent="0.25">
      <c r="AH737"/>
    </row>
    <row r="738" spans="34:34" x14ac:dyDescent="0.25">
      <c r="AH738"/>
    </row>
    <row r="739" spans="34:34" x14ac:dyDescent="0.25">
      <c r="AH739"/>
    </row>
    <row r="740" spans="34:34" x14ac:dyDescent="0.25">
      <c r="AH740"/>
    </row>
    <row r="741" spans="34:34" x14ac:dyDescent="0.25">
      <c r="AH741"/>
    </row>
    <row r="742" spans="34:34" x14ac:dyDescent="0.25">
      <c r="AH742"/>
    </row>
    <row r="743" spans="34:34" x14ac:dyDescent="0.25">
      <c r="AH743"/>
    </row>
    <row r="744" spans="34:34" x14ac:dyDescent="0.25">
      <c r="AH744"/>
    </row>
    <row r="745" spans="34:34" x14ac:dyDescent="0.25">
      <c r="AH745"/>
    </row>
    <row r="746" spans="34:34" x14ac:dyDescent="0.25">
      <c r="AH746"/>
    </row>
    <row r="747" spans="34:34" x14ac:dyDescent="0.25">
      <c r="AH747"/>
    </row>
    <row r="748" spans="34:34" x14ac:dyDescent="0.25">
      <c r="AH748"/>
    </row>
    <row r="749" spans="34:34" x14ac:dyDescent="0.25">
      <c r="AH749"/>
    </row>
    <row r="750" spans="34:34" x14ac:dyDescent="0.25">
      <c r="AH750"/>
    </row>
    <row r="751" spans="34:34" x14ac:dyDescent="0.25">
      <c r="AH751"/>
    </row>
    <row r="752" spans="34:34" x14ac:dyDescent="0.25">
      <c r="AH752"/>
    </row>
    <row r="753" spans="34:34" x14ac:dyDescent="0.25">
      <c r="AH753"/>
    </row>
    <row r="754" spans="34:34" x14ac:dyDescent="0.25">
      <c r="AH754"/>
    </row>
    <row r="755" spans="34:34" x14ac:dyDescent="0.25">
      <c r="AH755"/>
    </row>
    <row r="756" spans="34:34" x14ac:dyDescent="0.25">
      <c r="AH756"/>
    </row>
    <row r="757" spans="34:34" x14ac:dyDescent="0.25">
      <c r="AH757"/>
    </row>
    <row r="758" spans="34:34" x14ac:dyDescent="0.25">
      <c r="AH758"/>
    </row>
    <row r="759" spans="34:34" x14ac:dyDescent="0.25">
      <c r="AH759"/>
    </row>
    <row r="760" spans="34:34" x14ac:dyDescent="0.25">
      <c r="AH760"/>
    </row>
    <row r="761" spans="34:34" x14ac:dyDescent="0.25">
      <c r="AH761"/>
    </row>
    <row r="762" spans="34:34" x14ac:dyDescent="0.25">
      <c r="AH762"/>
    </row>
    <row r="763" spans="34:34" x14ac:dyDescent="0.25">
      <c r="AH763"/>
    </row>
    <row r="764" spans="34:34" x14ac:dyDescent="0.25">
      <c r="AH764"/>
    </row>
    <row r="765" spans="34:34" x14ac:dyDescent="0.25">
      <c r="AH765"/>
    </row>
    <row r="766" spans="34:34" x14ac:dyDescent="0.25">
      <c r="AH766"/>
    </row>
    <row r="767" spans="34:34" x14ac:dyDescent="0.25">
      <c r="AH767"/>
    </row>
    <row r="768" spans="34:34" x14ac:dyDescent="0.25">
      <c r="AH768"/>
    </row>
    <row r="769" spans="34:34" x14ac:dyDescent="0.25">
      <c r="AH769"/>
    </row>
    <row r="770" spans="34:34" x14ac:dyDescent="0.25">
      <c r="AH770"/>
    </row>
    <row r="771" spans="34:34" x14ac:dyDescent="0.25">
      <c r="AH771"/>
    </row>
    <row r="772" spans="34:34" x14ac:dyDescent="0.25">
      <c r="AH772"/>
    </row>
    <row r="773" spans="34:34" x14ac:dyDescent="0.25">
      <c r="AH773"/>
    </row>
    <row r="774" spans="34:34" x14ac:dyDescent="0.25">
      <c r="AH774"/>
    </row>
    <row r="775" spans="34:34" x14ac:dyDescent="0.25">
      <c r="AH775"/>
    </row>
    <row r="776" spans="34:34" x14ac:dyDescent="0.25">
      <c r="AH776"/>
    </row>
    <row r="777" spans="34:34" x14ac:dyDescent="0.25">
      <c r="AH777"/>
    </row>
    <row r="778" spans="34:34" x14ac:dyDescent="0.25">
      <c r="AH778"/>
    </row>
    <row r="779" spans="34:34" x14ac:dyDescent="0.25">
      <c r="AH779"/>
    </row>
    <row r="780" spans="34:34" x14ac:dyDescent="0.25">
      <c r="AH780"/>
    </row>
    <row r="781" spans="34:34" x14ac:dyDescent="0.25">
      <c r="AH781"/>
    </row>
    <row r="782" spans="34:34" x14ac:dyDescent="0.25">
      <c r="AH782"/>
    </row>
    <row r="783" spans="34:34" x14ac:dyDescent="0.25">
      <c r="AH783"/>
    </row>
    <row r="784" spans="34:34" x14ac:dyDescent="0.25">
      <c r="AH784"/>
    </row>
    <row r="785" spans="34:34" x14ac:dyDescent="0.25">
      <c r="AH785"/>
    </row>
    <row r="786" spans="34:34" x14ac:dyDescent="0.25">
      <c r="AH786"/>
    </row>
    <row r="787" spans="34:34" x14ac:dyDescent="0.25">
      <c r="AH787"/>
    </row>
    <row r="788" spans="34:34" x14ac:dyDescent="0.25">
      <c r="AH788"/>
    </row>
    <row r="789" spans="34:34" x14ac:dyDescent="0.25">
      <c r="AH789"/>
    </row>
    <row r="790" spans="34:34" x14ac:dyDescent="0.25">
      <c r="AH790"/>
    </row>
    <row r="791" spans="34:34" x14ac:dyDescent="0.25">
      <c r="AH791"/>
    </row>
    <row r="792" spans="34:34" x14ac:dyDescent="0.25">
      <c r="AH792"/>
    </row>
    <row r="793" spans="34:34" x14ac:dyDescent="0.25">
      <c r="AH793"/>
    </row>
    <row r="794" spans="34:34" x14ac:dyDescent="0.25">
      <c r="AH794"/>
    </row>
    <row r="795" spans="34:34" x14ac:dyDescent="0.25">
      <c r="AH795"/>
    </row>
    <row r="796" spans="34:34" x14ac:dyDescent="0.25">
      <c r="AH796"/>
    </row>
    <row r="797" spans="34:34" x14ac:dyDescent="0.25">
      <c r="AH797"/>
    </row>
    <row r="798" spans="34:34" x14ac:dyDescent="0.25">
      <c r="AH798"/>
    </row>
    <row r="799" spans="34:34" x14ac:dyDescent="0.25">
      <c r="AH799"/>
    </row>
    <row r="800" spans="34:34" x14ac:dyDescent="0.25">
      <c r="AH800"/>
    </row>
    <row r="801" spans="34:34" x14ac:dyDescent="0.25">
      <c r="AH801"/>
    </row>
    <row r="802" spans="34:34" x14ac:dyDescent="0.25">
      <c r="AH802"/>
    </row>
    <row r="803" spans="34:34" x14ac:dyDescent="0.25">
      <c r="AH803"/>
    </row>
    <row r="804" spans="34:34" x14ac:dyDescent="0.25">
      <c r="AH804"/>
    </row>
    <row r="805" spans="34:34" x14ac:dyDescent="0.25">
      <c r="AH805"/>
    </row>
    <row r="806" spans="34:34" x14ac:dyDescent="0.25">
      <c r="AH806"/>
    </row>
    <row r="807" spans="34:34" x14ac:dyDescent="0.25">
      <c r="AH807"/>
    </row>
    <row r="808" spans="34:34" x14ac:dyDescent="0.25">
      <c r="AH808"/>
    </row>
    <row r="809" spans="34:34" x14ac:dyDescent="0.25">
      <c r="AH809"/>
    </row>
    <row r="810" spans="34:34" x14ac:dyDescent="0.25">
      <c r="AH810"/>
    </row>
    <row r="811" spans="34:34" x14ac:dyDescent="0.25">
      <c r="AH811"/>
    </row>
    <row r="812" spans="34:34" x14ac:dyDescent="0.25">
      <c r="AH812"/>
    </row>
    <row r="813" spans="34:34" x14ac:dyDescent="0.25">
      <c r="AH813"/>
    </row>
    <row r="814" spans="34:34" x14ac:dyDescent="0.25">
      <c r="AH814"/>
    </row>
    <row r="815" spans="34:34" x14ac:dyDescent="0.25">
      <c r="AH815"/>
    </row>
    <row r="816" spans="34:34" x14ac:dyDescent="0.25">
      <c r="AH816"/>
    </row>
    <row r="817" spans="34:34" x14ac:dyDescent="0.25">
      <c r="AH817"/>
    </row>
    <row r="818" spans="34:34" x14ac:dyDescent="0.25">
      <c r="AH818"/>
    </row>
    <row r="819" spans="34:34" x14ac:dyDescent="0.25">
      <c r="AH819"/>
    </row>
    <row r="820" spans="34:34" x14ac:dyDescent="0.25">
      <c r="AH820"/>
    </row>
    <row r="821" spans="34:34" x14ac:dyDescent="0.25">
      <c r="AH821"/>
    </row>
    <row r="822" spans="34:34" x14ac:dyDescent="0.25">
      <c r="AH822"/>
    </row>
    <row r="823" spans="34:34" x14ac:dyDescent="0.25">
      <c r="AH823"/>
    </row>
    <row r="824" spans="34:34" x14ac:dyDescent="0.25">
      <c r="AH824"/>
    </row>
    <row r="825" spans="34:34" x14ac:dyDescent="0.25">
      <c r="AH825"/>
    </row>
    <row r="826" spans="34:34" x14ac:dyDescent="0.25">
      <c r="AH826"/>
    </row>
    <row r="827" spans="34:34" x14ac:dyDescent="0.25">
      <c r="AH827"/>
    </row>
    <row r="828" spans="34:34" x14ac:dyDescent="0.25">
      <c r="AH828"/>
    </row>
    <row r="829" spans="34:34" x14ac:dyDescent="0.25">
      <c r="AH829"/>
    </row>
    <row r="830" spans="34:34" x14ac:dyDescent="0.25">
      <c r="AH830"/>
    </row>
    <row r="831" spans="34:34" x14ac:dyDescent="0.25">
      <c r="AH831"/>
    </row>
    <row r="832" spans="34:34" x14ac:dyDescent="0.25">
      <c r="AH832"/>
    </row>
    <row r="833" spans="34:34" x14ac:dyDescent="0.25">
      <c r="AH833"/>
    </row>
    <row r="834" spans="34:34" x14ac:dyDescent="0.25">
      <c r="AH834"/>
    </row>
    <row r="835" spans="34:34" x14ac:dyDescent="0.25">
      <c r="AH835"/>
    </row>
    <row r="836" spans="34:34" x14ac:dyDescent="0.25">
      <c r="AH836"/>
    </row>
    <row r="837" spans="34:34" x14ac:dyDescent="0.25">
      <c r="AH837"/>
    </row>
    <row r="838" spans="34:34" x14ac:dyDescent="0.25">
      <c r="AH838"/>
    </row>
    <row r="839" spans="34:34" x14ac:dyDescent="0.25">
      <c r="AH839"/>
    </row>
    <row r="840" spans="34:34" x14ac:dyDescent="0.25">
      <c r="AH840"/>
    </row>
    <row r="841" spans="34:34" x14ac:dyDescent="0.25">
      <c r="AH841"/>
    </row>
    <row r="842" spans="34:34" x14ac:dyDescent="0.25">
      <c r="AH842"/>
    </row>
    <row r="843" spans="34:34" x14ac:dyDescent="0.25">
      <c r="AH843"/>
    </row>
    <row r="844" spans="34:34" x14ac:dyDescent="0.25">
      <c r="AH844"/>
    </row>
    <row r="845" spans="34:34" x14ac:dyDescent="0.25">
      <c r="AH845"/>
    </row>
    <row r="846" spans="34:34" x14ac:dyDescent="0.25">
      <c r="AH846"/>
    </row>
    <row r="847" spans="34:34" x14ac:dyDescent="0.25">
      <c r="AH847"/>
    </row>
    <row r="848" spans="34:34" x14ac:dyDescent="0.25">
      <c r="AH848"/>
    </row>
    <row r="849" spans="34:34" x14ac:dyDescent="0.25">
      <c r="AH849"/>
    </row>
    <row r="850" spans="34:34" x14ac:dyDescent="0.25">
      <c r="AH850"/>
    </row>
    <row r="851" spans="34:34" x14ac:dyDescent="0.25">
      <c r="AH851"/>
    </row>
    <row r="852" spans="34:34" x14ac:dyDescent="0.25">
      <c r="AH852"/>
    </row>
    <row r="853" spans="34:34" x14ac:dyDescent="0.25">
      <c r="AH853"/>
    </row>
    <row r="854" spans="34:34" x14ac:dyDescent="0.25">
      <c r="AH854"/>
    </row>
    <row r="855" spans="34:34" x14ac:dyDescent="0.25">
      <c r="AH855"/>
    </row>
    <row r="856" spans="34:34" x14ac:dyDescent="0.25">
      <c r="AH856"/>
    </row>
    <row r="857" spans="34:34" x14ac:dyDescent="0.25">
      <c r="AH857"/>
    </row>
    <row r="858" spans="34:34" x14ac:dyDescent="0.25">
      <c r="AH858"/>
    </row>
    <row r="859" spans="34:34" x14ac:dyDescent="0.25">
      <c r="AH859"/>
    </row>
    <row r="860" spans="34:34" x14ac:dyDescent="0.25">
      <c r="AH860"/>
    </row>
    <row r="861" spans="34:34" x14ac:dyDescent="0.25">
      <c r="AH861"/>
    </row>
    <row r="862" spans="34:34" x14ac:dyDescent="0.25">
      <c r="AH862"/>
    </row>
    <row r="863" spans="34:34" x14ac:dyDescent="0.25">
      <c r="AH863"/>
    </row>
    <row r="864" spans="34:34" x14ac:dyDescent="0.25">
      <c r="AH864"/>
    </row>
    <row r="865" spans="34:34" x14ac:dyDescent="0.25">
      <c r="AH865"/>
    </row>
    <row r="866" spans="34:34" x14ac:dyDescent="0.25">
      <c r="AH866"/>
    </row>
    <row r="867" spans="34:34" x14ac:dyDescent="0.25">
      <c r="AH867"/>
    </row>
    <row r="868" spans="34:34" x14ac:dyDescent="0.25">
      <c r="AH868"/>
    </row>
    <row r="869" spans="34:34" x14ac:dyDescent="0.25">
      <c r="AH869"/>
    </row>
    <row r="870" spans="34:34" x14ac:dyDescent="0.25">
      <c r="AH870"/>
    </row>
    <row r="871" spans="34:34" x14ac:dyDescent="0.25">
      <c r="AH871"/>
    </row>
    <row r="872" spans="34:34" x14ac:dyDescent="0.25">
      <c r="AH872"/>
    </row>
    <row r="873" spans="34:34" x14ac:dyDescent="0.25">
      <c r="AH873"/>
    </row>
    <row r="874" spans="34:34" x14ac:dyDescent="0.25">
      <c r="AH874"/>
    </row>
    <row r="875" spans="34:34" x14ac:dyDescent="0.25">
      <c r="AH875"/>
    </row>
    <row r="876" spans="34:34" x14ac:dyDescent="0.25">
      <c r="AH876"/>
    </row>
    <row r="877" spans="34:34" x14ac:dyDescent="0.25">
      <c r="AH877"/>
    </row>
    <row r="878" spans="34:34" x14ac:dyDescent="0.25">
      <c r="AH878"/>
    </row>
    <row r="879" spans="34:34" x14ac:dyDescent="0.25">
      <c r="AH879"/>
    </row>
    <row r="880" spans="34:34" x14ac:dyDescent="0.25">
      <c r="AH880"/>
    </row>
    <row r="881" spans="34:34" x14ac:dyDescent="0.25">
      <c r="AH881"/>
    </row>
    <row r="882" spans="34:34" x14ac:dyDescent="0.25">
      <c r="AH882"/>
    </row>
    <row r="883" spans="34:34" x14ac:dyDescent="0.25">
      <c r="AH883"/>
    </row>
    <row r="884" spans="34:34" x14ac:dyDescent="0.25">
      <c r="AH884"/>
    </row>
    <row r="885" spans="34:34" x14ac:dyDescent="0.25">
      <c r="AH885"/>
    </row>
    <row r="886" spans="34:34" x14ac:dyDescent="0.25">
      <c r="AH886"/>
    </row>
    <row r="887" spans="34:34" x14ac:dyDescent="0.25">
      <c r="AH887"/>
    </row>
    <row r="888" spans="34:34" x14ac:dyDescent="0.25">
      <c r="AH888"/>
    </row>
    <row r="889" spans="34:34" x14ac:dyDescent="0.25">
      <c r="AH889"/>
    </row>
    <row r="890" spans="34:34" x14ac:dyDescent="0.25">
      <c r="AH890"/>
    </row>
    <row r="891" spans="34:34" x14ac:dyDescent="0.25">
      <c r="AH891"/>
    </row>
    <row r="892" spans="34:34" x14ac:dyDescent="0.25">
      <c r="AH892"/>
    </row>
    <row r="893" spans="34:34" x14ac:dyDescent="0.25">
      <c r="AH893"/>
    </row>
    <row r="894" spans="34:34" x14ac:dyDescent="0.25">
      <c r="AH894"/>
    </row>
    <row r="895" spans="34:34" x14ac:dyDescent="0.25">
      <c r="AH895"/>
    </row>
    <row r="896" spans="34:34" x14ac:dyDescent="0.25">
      <c r="AH896"/>
    </row>
    <row r="897" spans="34:34" x14ac:dyDescent="0.25">
      <c r="AH897"/>
    </row>
    <row r="898" spans="34:34" x14ac:dyDescent="0.25">
      <c r="AH898"/>
    </row>
    <row r="899" spans="34:34" x14ac:dyDescent="0.25">
      <c r="AH899"/>
    </row>
    <row r="900" spans="34:34" x14ac:dyDescent="0.25">
      <c r="AH900"/>
    </row>
    <row r="901" spans="34:34" x14ac:dyDescent="0.25">
      <c r="AH901"/>
    </row>
    <row r="902" spans="34:34" x14ac:dyDescent="0.25">
      <c r="AH902"/>
    </row>
    <row r="903" spans="34:34" x14ac:dyDescent="0.25">
      <c r="AH903"/>
    </row>
    <row r="904" spans="34:34" x14ac:dyDescent="0.25">
      <c r="AH904"/>
    </row>
    <row r="905" spans="34:34" x14ac:dyDescent="0.25">
      <c r="AH905"/>
    </row>
    <row r="906" spans="34:34" x14ac:dyDescent="0.25">
      <c r="AH906"/>
    </row>
    <row r="907" spans="34:34" x14ac:dyDescent="0.25">
      <c r="AH907"/>
    </row>
    <row r="908" spans="34:34" x14ac:dyDescent="0.25">
      <c r="AH908"/>
    </row>
    <row r="909" spans="34:34" x14ac:dyDescent="0.25">
      <c r="AH909"/>
    </row>
    <row r="910" spans="34:34" x14ac:dyDescent="0.25">
      <c r="AH910"/>
    </row>
    <row r="911" spans="34:34" x14ac:dyDescent="0.25">
      <c r="AH911"/>
    </row>
    <row r="912" spans="34:34" x14ac:dyDescent="0.25">
      <c r="AH912"/>
    </row>
    <row r="913" spans="34:34" x14ac:dyDescent="0.25">
      <c r="AH913"/>
    </row>
    <row r="914" spans="34:34" x14ac:dyDescent="0.25">
      <c r="AH914"/>
    </row>
    <row r="915" spans="34:34" x14ac:dyDescent="0.25">
      <c r="AH915"/>
    </row>
    <row r="916" spans="34:34" x14ac:dyDescent="0.25">
      <c r="AH916"/>
    </row>
    <row r="917" spans="34:34" x14ac:dyDescent="0.25">
      <c r="AH917"/>
    </row>
    <row r="918" spans="34:34" x14ac:dyDescent="0.25">
      <c r="AH918"/>
    </row>
    <row r="919" spans="34:34" x14ac:dyDescent="0.25">
      <c r="AH919"/>
    </row>
    <row r="920" spans="34:34" x14ac:dyDescent="0.25">
      <c r="AH920"/>
    </row>
    <row r="921" spans="34:34" x14ac:dyDescent="0.25">
      <c r="AH921"/>
    </row>
    <row r="922" spans="34:34" x14ac:dyDescent="0.25">
      <c r="AH922"/>
    </row>
    <row r="923" spans="34:34" x14ac:dyDescent="0.25">
      <c r="AH923"/>
    </row>
    <row r="924" spans="34:34" x14ac:dyDescent="0.25">
      <c r="AH924"/>
    </row>
    <row r="925" spans="34:34" x14ac:dyDescent="0.25">
      <c r="AH925"/>
    </row>
    <row r="926" spans="34:34" x14ac:dyDescent="0.25">
      <c r="AH926"/>
    </row>
    <row r="927" spans="34:34" x14ac:dyDescent="0.25">
      <c r="AH927"/>
    </row>
    <row r="928" spans="34:34" x14ac:dyDescent="0.25">
      <c r="AH928"/>
    </row>
    <row r="929" spans="34:34" x14ac:dyDescent="0.25">
      <c r="AH929"/>
    </row>
    <row r="930" spans="34:34" x14ac:dyDescent="0.25">
      <c r="AH930"/>
    </row>
    <row r="931" spans="34:34" x14ac:dyDescent="0.25">
      <c r="AH931"/>
    </row>
    <row r="932" spans="34:34" x14ac:dyDescent="0.25">
      <c r="AH932"/>
    </row>
    <row r="933" spans="34:34" x14ac:dyDescent="0.25">
      <c r="AH933"/>
    </row>
    <row r="934" spans="34:34" x14ac:dyDescent="0.25">
      <c r="AH934"/>
    </row>
    <row r="935" spans="34:34" x14ac:dyDescent="0.25">
      <c r="AH935"/>
    </row>
    <row r="936" spans="34:34" x14ac:dyDescent="0.25">
      <c r="AH936"/>
    </row>
    <row r="937" spans="34:34" x14ac:dyDescent="0.25">
      <c r="AH937"/>
    </row>
    <row r="938" spans="34:34" x14ac:dyDescent="0.25">
      <c r="AH938"/>
    </row>
    <row r="939" spans="34:34" x14ac:dyDescent="0.25">
      <c r="AH939"/>
    </row>
    <row r="940" spans="34:34" x14ac:dyDescent="0.25">
      <c r="AH940"/>
    </row>
    <row r="941" spans="34:34" x14ac:dyDescent="0.25">
      <c r="AH941"/>
    </row>
    <row r="942" spans="34:34" x14ac:dyDescent="0.25">
      <c r="AH942"/>
    </row>
    <row r="943" spans="34:34" x14ac:dyDescent="0.25">
      <c r="AH943"/>
    </row>
    <row r="944" spans="34:34" x14ac:dyDescent="0.25">
      <c r="AH944"/>
    </row>
    <row r="945" spans="34:34" x14ac:dyDescent="0.25">
      <c r="AH945"/>
    </row>
    <row r="946" spans="34:34" x14ac:dyDescent="0.25">
      <c r="AH946"/>
    </row>
    <row r="947" spans="34:34" x14ac:dyDescent="0.25">
      <c r="AH947"/>
    </row>
    <row r="948" spans="34:34" x14ac:dyDescent="0.25">
      <c r="AH948"/>
    </row>
    <row r="949" spans="34:34" x14ac:dyDescent="0.25">
      <c r="AH949"/>
    </row>
    <row r="950" spans="34:34" x14ac:dyDescent="0.25">
      <c r="AH950"/>
    </row>
    <row r="951" spans="34:34" x14ac:dyDescent="0.25">
      <c r="AH951"/>
    </row>
    <row r="952" spans="34:34" x14ac:dyDescent="0.25">
      <c r="AH952"/>
    </row>
    <row r="953" spans="34:34" x14ac:dyDescent="0.25">
      <c r="AH953"/>
    </row>
    <row r="954" spans="34:34" x14ac:dyDescent="0.25">
      <c r="AH954"/>
    </row>
    <row r="955" spans="34:34" x14ac:dyDescent="0.25">
      <c r="AH955"/>
    </row>
    <row r="956" spans="34:34" x14ac:dyDescent="0.25">
      <c r="AH956"/>
    </row>
    <row r="957" spans="34:34" x14ac:dyDescent="0.25">
      <c r="AH957"/>
    </row>
    <row r="958" spans="34:34" x14ac:dyDescent="0.25">
      <c r="AH958"/>
    </row>
    <row r="959" spans="34:34" x14ac:dyDescent="0.25">
      <c r="AH959"/>
    </row>
    <row r="960" spans="34:34" x14ac:dyDescent="0.25">
      <c r="AH960"/>
    </row>
    <row r="961" spans="34:34" x14ac:dyDescent="0.25">
      <c r="AH961"/>
    </row>
    <row r="962" spans="34:34" x14ac:dyDescent="0.25">
      <c r="AH962"/>
    </row>
    <row r="963" spans="34:34" x14ac:dyDescent="0.25">
      <c r="AH963"/>
    </row>
    <row r="964" spans="34:34" x14ac:dyDescent="0.25">
      <c r="AH964"/>
    </row>
    <row r="965" spans="34:34" x14ac:dyDescent="0.25">
      <c r="AH965"/>
    </row>
    <row r="966" spans="34:34" x14ac:dyDescent="0.25">
      <c r="AH966"/>
    </row>
    <row r="967" spans="34:34" x14ac:dyDescent="0.25">
      <c r="AH967"/>
    </row>
    <row r="968" spans="34:34" x14ac:dyDescent="0.25">
      <c r="AH968"/>
    </row>
    <row r="969" spans="34:34" x14ac:dyDescent="0.25">
      <c r="AH969"/>
    </row>
    <row r="970" spans="34:34" x14ac:dyDescent="0.25">
      <c r="AH970"/>
    </row>
    <row r="971" spans="34:34" x14ac:dyDescent="0.25">
      <c r="AH971"/>
    </row>
    <row r="972" spans="34:34" x14ac:dyDescent="0.25">
      <c r="AH972"/>
    </row>
    <row r="973" spans="34:34" x14ac:dyDescent="0.25">
      <c r="AH973"/>
    </row>
    <row r="974" spans="34:34" x14ac:dyDescent="0.25">
      <c r="AH974"/>
    </row>
    <row r="975" spans="34:34" x14ac:dyDescent="0.25">
      <c r="AH975"/>
    </row>
    <row r="976" spans="34:34" x14ac:dyDescent="0.25">
      <c r="AH976"/>
    </row>
    <row r="977" spans="34:34" x14ac:dyDescent="0.25">
      <c r="AH977"/>
    </row>
    <row r="978" spans="34:34" x14ac:dyDescent="0.25">
      <c r="AH978"/>
    </row>
    <row r="979" spans="34:34" x14ac:dyDescent="0.25">
      <c r="AH979"/>
    </row>
    <row r="980" spans="34:34" x14ac:dyDescent="0.25">
      <c r="AH980"/>
    </row>
    <row r="981" spans="34:34" x14ac:dyDescent="0.25">
      <c r="AH981"/>
    </row>
    <row r="982" spans="34:34" x14ac:dyDescent="0.25">
      <c r="AH982"/>
    </row>
    <row r="983" spans="34:34" x14ac:dyDescent="0.25">
      <c r="AH983"/>
    </row>
    <row r="984" spans="34:34" x14ac:dyDescent="0.25">
      <c r="AH984"/>
    </row>
    <row r="985" spans="34:34" x14ac:dyDescent="0.25">
      <c r="AH985"/>
    </row>
    <row r="986" spans="34:34" x14ac:dyDescent="0.25">
      <c r="AH986"/>
    </row>
    <row r="987" spans="34:34" x14ac:dyDescent="0.25">
      <c r="AH987"/>
    </row>
    <row r="988" spans="34:34" x14ac:dyDescent="0.25">
      <c r="AH988"/>
    </row>
    <row r="989" spans="34:34" x14ac:dyDescent="0.25">
      <c r="AH989"/>
    </row>
    <row r="990" spans="34:34" x14ac:dyDescent="0.25">
      <c r="AH990"/>
    </row>
    <row r="991" spans="34:34" x14ac:dyDescent="0.25">
      <c r="AH991"/>
    </row>
    <row r="992" spans="34:34" x14ac:dyDescent="0.25">
      <c r="AH992"/>
    </row>
    <row r="993" spans="34:34" x14ac:dyDescent="0.25">
      <c r="AH993"/>
    </row>
    <row r="994" spans="34:34" x14ac:dyDescent="0.25">
      <c r="AH994"/>
    </row>
    <row r="995" spans="34:34" x14ac:dyDescent="0.25">
      <c r="AH995"/>
    </row>
    <row r="996" spans="34:34" x14ac:dyDescent="0.25">
      <c r="AH996"/>
    </row>
    <row r="997" spans="34:34" x14ac:dyDescent="0.25">
      <c r="AH997"/>
    </row>
    <row r="998" spans="34:34" x14ac:dyDescent="0.25">
      <c r="AH998"/>
    </row>
    <row r="999" spans="34:34" x14ac:dyDescent="0.25">
      <c r="AH999"/>
    </row>
    <row r="1000" spans="34:34" x14ac:dyDescent="0.25">
      <c r="AH1000"/>
    </row>
    <row r="1001" spans="34:34" x14ac:dyDescent="0.25">
      <c r="AH1001"/>
    </row>
    <row r="1002" spans="34:34" x14ac:dyDescent="0.25">
      <c r="AH1002"/>
    </row>
    <row r="1003" spans="34:34" x14ac:dyDescent="0.25">
      <c r="AH1003"/>
    </row>
    <row r="1004" spans="34:34" x14ac:dyDescent="0.25">
      <c r="AH1004"/>
    </row>
    <row r="1005" spans="34:34" x14ac:dyDescent="0.25">
      <c r="AH1005"/>
    </row>
    <row r="1006" spans="34:34" x14ac:dyDescent="0.25">
      <c r="AH1006"/>
    </row>
    <row r="1007" spans="34:34" x14ac:dyDescent="0.25">
      <c r="AH1007"/>
    </row>
    <row r="1008" spans="34:34" x14ac:dyDescent="0.25">
      <c r="AH1008"/>
    </row>
    <row r="1009" spans="34:34" x14ac:dyDescent="0.25">
      <c r="AH1009"/>
    </row>
    <row r="1010" spans="34:34" x14ac:dyDescent="0.25">
      <c r="AH1010"/>
    </row>
    <row r="1011" spans="34:34" x14ac:dyDescent="0.25">
      <c r="AH1011"/>
    </row>
    <row r="1012" spans="34:34" x14ac:dyDescent="0.25">
      <c r="AH1012"/>
    </row>
    <row r="1013" spans="34:34" x14ac:dyDescent="0.25">
      <c r="AH1013"/>
    </row>
    <row r="1014" spans="34:34" x14ac:dyDescent="0.25">
      <c r="AH1014"/>
    </row>
    <row r="1015" spans="34:34" x14ac:dyDescent="0.25">
      <c r="AH1015"/>
    </row>
    <row r="1016" spans="34:34" x14ac:dyDescent="0.25">
      <c r="AH1016"/>
    </row>
    <row r="1017" spans="34:34" x14ac:dyDescent="0.25">
      <c r="AH1017"/>
    </row>
    <row r="1018" spans="34:34" x14ac:dyDescent="0.25">
      <c r="AH1018"/>
    </row>
    <row r="1019" spans="34:34" x14ac:dyDescent="0.25">
      <c r="AH1019"/>
    </row>
    <row r="1020" spans="34:34" x14ac:dyDescent="0.25">
      <c r="AH1020"/>
    </row>
    <row r="1021" spans="34:34" x14ac:dyDescent="0.25">
      <c r="AH1021"/>
    </row>
    <row r="1022" spans="34:34" x14ac:dyDescent="0.25">
      <c r="AH1022"/>
    </row>
    <row r="1023" spans="34:34" x14ac:dyDescent="0.25">
      <c r="AH1023"/>
    </row>
    <row r="1024" spans="34:34" x14ac:dyDescent="0.25">
      <c r="AH1024"/>
    </row>
    <row r="1025" spans="34:34" x14ac:dyDescent="0.25">
      <c r="AH1025"/>
    </row>
    <row r="1026" spans="34:34" x14ac:dyDescent="0.25">
      <c r="AH1026"/>
    </row>
    <row r="1027" spans="34:34" x14ac:dyDescent="0.25">
      <c r="AH1027"/>
    </row>
    <row r="1028" spans="34:34" x14ac:dyDescent="0.25">
      <c r="AH1028"/>
    </row>
    <row r="1029" spans="34:34" x14ac:dyDescent="0.25">
      <c r="AH1029"/>
    </row>
    <row r="1030" spans="34:34" x14ac:dyDescent="0.25">
      <c r="AH1030"/>
    </row>
    <row r="1031" spans="34:34" x14ac:dyDescent="0.25">
      <c r="AH1031"/>
    </row>
    <row r="1032" spans="34:34" x14ac:dyDescent="0.25">
      <c r="AH1032"/>
    </row>
    <row r="1033" spans="34:34" x14ac:dyDescent="0.25">
      <c r="AH1033"/>
    </row>
    <row r="1034" spans="34:34" x14ac:dyDescent="0.25">
      <c r="AH1034"/>
    </row>
    <row r="1035" spans="34:34" x14ac:dyDescent="0.25">
      <c r="AH1035"/>
    </row>
    <row r="1036" spans="34:34" x14ac:dyDescent="0.25">
      <c r="AH1036"/>
    </row>
    <row r="1037" spans="34:34" x14ac:dyDescent="0.25">
      <c r="AH1037"/>
    </row>
    <row r="1038" spans="34:34" x14ac:dyDescent="0.25">
      <c r="AH1038"/>
    </row>
    <row r="1039" spans="34:34" x14ac:dyDescent="0.25">
      <c r="AH1039"/>
    </row>
    <row r="1040" spans="34:34" x14ac:dyDescent="0.25">
      <c r="AH1040"/>
    </row>
    <row r="1041" spans="34:34" x14ac:dyDescent="0.25">
      <c r="AH1041"/>
    </row>
    <row r="1042" spans="34:34" x14ac:dyDescent="0.25">
      <c r="AH1042"/>
    </row>
    <row r="1043" spans="34:34" x14ac:dyDescent="0.25">
      <c r="AH1043"/>
    </row>
    <row r="1044" spans="34:34" x14ac:dyDescent="0.25">
      <c r="AH1044"/>
    </row>
    <row r="1045" spans="34:34" x14ac:dyDescent="0.25">
      <c r="AH1045"/>
    </row>
    <row r="1046" spans="34:34" x14ac:dyDescent="0.25">
      <c r="AH1046"/>
    </row>
    <row r="1047" spans="34:34" x14ac:dyDescent="0.25">
      <c r="AH1047"/>
    </row>
    <row r="1048" spans="34:34" x14ac:dyDescent="0.25">
      <c r="AH1048"/>
    </row>
    <row r="1049" spans="34:34" x14ac:dyDescent="0.25">
      <c r="AH1049"/>
    </row>
    <row r="1050" spans="34:34" x14ac:dyDescent="0.25">
      <c r="AH1050"/>
    </row>
    <row r="1051" spans="34:34" x14ac:dyDescent="0.25">
      <c r="AH1051"/>
    </row>
    <row r="1052" spans="34:34" x14ac:dyDescent="0.25">
      <c r="AH1052"/>
    </row>
    <row r="1053" spans="34:34" x14ac:dyDescent="0.25">
      <c r="AH1053"/>
    </row>
    <row r="1054" spans="34:34" x14ac:dyDescent="0.25">
      <c r="AH1054"/>
    </row>
    <row r="1055" spans="34:34" x14ac:dyDescent="0.25">
      <c r="AH1055"/>
    </row>
    <row r="1056" spans="34:34" x14ac:dyDescent="0.25">
      <c r="AH1056"/>
    </row>
    <row r="1057" spans="34:34" x14ac:dyDescent="0.25">
      <c r="AH1057"/>
    </row>
    <row r="1058" spans="34:34" x14ac:dyDescent="0.25">
      <c r="AH1058"/>
    </row>
    <row r="1059" spans="34:34" x14ac:dyDescent="0.25">
      <c r="AH1059"/>
    </row>
    <row r="1060" spans="34:34" x14ac:dyDescent="0.25">
      <c r="AH1060"/>
    </row>
    <row r="1061" spans="34:34" x14ac:dyDescent="0.25">
      <c r="AH1061"/>
    </row>
    <row r="1062" spans="34:34" x14ac:dyDescent="0.25">
      <c r="AH1062"/>
    </row>
    <row r="1063" spans="34:34" x14ac:dyDescent="0.25">
      <c r="AH1063"/>
    </row>
    <row r="1064" spans="34:34" x14ac:dyDescent="0.25">
      <c r="AH1064"/>
    </row>
    <row r="1065" spans="34:34" x14ac:dyDescent="0.25">
      <c r="AH1065"/>
    </row>
    <row r="1066" spans="34:34" x14ac:dyDescent="0.25">
      <c r="AH1066"/>
    </row>
    <row r="1067" spans="34:34" x14ac:dyDescent="0.25">
      <c r="AH1067"/>
    </row>
    <row r="1068" spans="34:34" x14ac:dyDescent="0.25">
      <c r="AH1068"/>
    </row>
    <row r="1069" spans="34:34" x14ac:dyDescent="0.25">
      <c r="AH1069"/>
    </row>
    <row r="1070" spans="34:34" x14ac:dyDescent="0.25">
      <c r="AH1070"/>
    </row>
    <row r="1071" spans="34:34" x14ac:dyDescent="0.25">
      <c r="AH1071"/>
    </row>
    <row r="1072" spans="34:34" x14ac:dyDescent="0.25">
      <c r="AH1072"/>
    </row>
    <row r="1073" spans="34:34" x14ac:dyDescent="0.25">
      <c r="AH1073"/>
    </row>
    <row r="1074" spans="34:34" x14ac:dyDescent="0.25">
      <c r="AH1074"/>
    </row>
    <row r="1075" spans="34:34" x14ac:dyDescent="0.25">
      <c r="AH1075"/>
    </row>
    <row r="1076" spans="34:34" x14ac:dyDescent="0.25">
      <c r="AH1076"/>
    </row>
    <row r="1077" spans="34:34" x14ac:dyDescent="0.25">
      <c r="AH1077"/>
    </row>
    <row r="1078" spans="34:34" x14ac:dyDescent="0.25">
      <c r="AH1078"/>
    </row>
    <row r="1079" spans="34:34" x14ac:dyDescent="0.25">
      <c r="AH1079"/>
    </row>
    <row r="1080" spans="34:34" x14ac:dyDescent="0.25">
      <c r="AH1080"/>
    </row>
    <row r="1081" spans="34:34" x14ac:dyDescent="0.25">
      <c r="AH1081"/>
    </row>
    <row r="1082" spans="34:34" x14ac:dyDescent="0.25">
      <c r="AH1082"/>
    </row>
    <row r="1083" spans="34:34" x14ac:dyDescent="0.25">
      <c r="AH1083"/>
    </row>
    <row r="1084" spans="34:34" x14ac:dyDescent="0.25">
      <c r="AH1084"/>
    </row>
    <row r="1085" spans="34:34" x14ac:dyDescent="0.25">
      <c r="AH1085"/>
    </row>
    <row r="1086" spans="34:34" x14ac:dyDescent="0.25">
      <c r="AH1086"/>
    </row>
    <row r="1087" spans="34:34" x14ac:dyDescent="0.25">
      <c r="AH1087"/>
    </row>
    <row r="1088" spans="34:34" x14ac:dyDescent="0.25">
      <c r="AH1088"/>
    </row>
    <row r="1089" spans="34:34" x14ac:dyDescent="0.25">
      <c r="AH1089"/>
    </row>
    <row r="1090" spans="34:34" x14ac:dyDescent="0.25">
      <c r="AH1090"/>
    </row>
    <row r="1091" spans="34:34" x14ac:dyDescent="0.25">
      <c r="AH1091"/>
    </row>
    <row r="1092" spans="34:34" x14ac:dyDescent="0.25">
      <c r="AH1092"/>
    </row>
    <row r="1093" spans="34:34" x14ac:dyDescent="0.25">
      <c r="AH1093"/>
    </row>
    <row r="1094" spans="34:34" x14ac:dyDescent="0.25">
      <c r="AH1094"/>
    </row>
    <row r="1095" spans="34:34" x14ac:dyDescent="0.25">
      <c r="AH1095"/>
    </row>
    <row r="1096" spans="34:34" x14ac:dyDescent="0.25">
      <c r="AH1096"/>
    </row>
    <row r="1097" spans="34:34" x14ac:dyDescent="0.25">
      <c r="AH1097"/>
    </row>
    <row r="1098" spans="34:34" x14ac:dyDescent="0.25">
      <c r="AH1098"/>
    </row>
    <row r="1099" spans="34:34" x14ac:dyDescent="0.25">
      <c r="AH1099"/>
    </row>
    <row r="1100" spans="34:34" x14ac:dyDescent="0.25">
      <c r="AH1100"/>
    </row>
    <row r="1101" spans="34:34" x14ac:dyDescent="0.25">
      <c r="AH1101"/>
    </row>
    <row r="1102" spans="34:34" x14ac:dyDescent="0.25">
      <c r="AH1102"/>
    </row>
    <row r="1103" spans="34:34" x14ac:dyDescent="0.25">
      <c r="AH1103"/>
    </row>
    <row r="1104" spans="34:34" x14ac:dyDescent="0.25">
      <c r="AH1104"/>
    </row>
    <row r="1105" spans="34:34" x14ac:dyDescent="0.25">
      <c r="AH1105"/>
    </row>
    <row r="1106" spans="34:34" x14ac:dyDescent="0.25">
      <c r="AH1106"/>
    </row>
    <row r="1107" spans="34:34" x14ac:dyDescent="0.25">
      <c r="AH1107"/>
    </row>
    <row r="1108" spans="34:34" x14ac:dyDescent="0.25">
      <c r="AH1108"/>
    </row>
    <row r="1109" spans="34:34" x14ac:dyDescent="0.25">
      <c r="AH1109"/>
    </row>
    <row r="1110" spans="34:34" x14ac:dyDescent="0.25">
      <c r="AH1110"/>
    </row>
    <row r="1111" spans="34:34" x14ac:dyDescent="0.25">
      <c r="AH1111"/>
    </row>
    <row r="1112" spans="34:34" x14ac:dyDescent="0.25">
      <c r="AH1112"/>
    </row>
    <row r="1113" spans="34:34" x14ac:dyDescent="0.25">
      <c r="AH1113"/>
    </row>
    <row r="1114" spans="34:34" x14ac:dyDescent="0.25">
      <c r="AH1114"/>
    </row>
    <row r="1115" spans="34:34" x14ac:dyDescent="0.25">
      <c r="AH1115"/>
    </row>
    <row r="1116" spans="34:34" x14ac:dyDescent="0.25">
      <c r="AH1116"/>
    </row>
    <row r="1117" spans="34:34" x14ac:dyDescent="0.25">
      <c r="AH1117"/>
    </row>
    <row r="1118" spans="34:34" x14ac:dyDescent="0.25">
      <c r="AH1118"/>
    </row>
    <row r="1119" spans="34:34" x14ac:dyDescent="0.25">
      <c r="AH1119"/>
    </row>
    <row r="1120" spans="34:34" x14ac:dyDescent="0.25">
      <c r="AH1120"/>
    </row>
    <row r="1121" spans="34:34" x14ac:dyDescent="0.25">
      <c r="AH1121"/>
    </row>
    <row r="1122" spans="34:34" x14ac:dyDescent="0.25">
      <c r="AH1122"/>
    </row>
    <row r="1123" spans="34:34" x14ac:dyDescent="0.25">
      <c r="AH1123"/>
    </row>
    <row r="1124" spans="34:34" x14ac:dyDescent="0.25">
      <c r="AH1124"/>
    </row>
    <row r="1125" spans="34:34" x14ac:dyDescent="0.25">
      <c r="AH1125"/>
    </row>
    <row r="1126" spans="34:34" x14ac:dyDescent="0.25">
      <c r="AH1126"/>
    </row>
    <row r="1127" spans="34:34" x14ac:dyDescent="0.25">
      <c r="AH1127"/>
    </row>
    <row r="1128" spans="34:34" x14ac:dyDescent="0.25">
      <c r="AH1128"/>
    </row>
    <row r="1129" spans="34:34" x14ac:dyDescent="0.25">
      <c r="AH1129"/>
    </row>
    <row r="1130" spans="34:34" x14ac:dyDescent="0.25">
      <c r="AH1130"/>
    </row>
    <row r="1131" spans="34:34" x14ac:dyDescent="0.25">
      <c r="AH1131"/>
    </row>
    <row r="1132" spans="34:34" x14ac:dyDescent="0.25">
      <c r="AH1132"/>
    </row>
    <row r="1133" spans="34:34" x14ac:dyDescent="0.25">
      <c r="AH1133"/>
    </row>
    <row r="1134" spans="34:34" x14ac:dyDescent="0.25">
      <c r="AH1134"/>
    </row>
    <row r="1135" spans="34:34" x14ac:dyDescent="0.25">
      <c r="AH1135"/>
    </row>
    <row r="1136" spans="34:34" x14ac:dyDescent="0.25">
      <c r="AH1136"/>
    </row>
    <row r="1137" spans="34:34" x14ac:dyDescent="0.25">
      <c r="AH1137"/>
    </row>
    <row r="1138" spans="34:34" x14ac:dyDescent="0.25">
      <c r="AH1138"/>
    </row>
    <row r="1139" spans="34:34" x14ac:dyDescent="0.25">
      <c r="AH1139"/>
    </row>
    <row r="1140" spans="34:34" x14ac:dyDescent="0.25">
      <c r="AH1140"/>
    </row>
    <row r="1141" spans="34:34" x14ac:dyDescent="0.25">
      <c r="AH1141"/>
    </row>
    <row r="1142" spans="34:34" x14ac:dyDescent="0.25">
      <c r="AH1142"/>
    </row>
    <row r="1143" spans="34:34" x14ac:dyDescent="0.25">
      <c r="AH1143"/>
    </row>
    <row r="1144" spans="34:34" x14ac:dyDescent="0.25">
      <c r="AH1144"/>
    </row>
    <row r="1145" spans="34:34" x14ac:dyDescent="0.25">
      <c r="AH1145"/>
    </row>
    <row r="1146" spans="34:34" x14ac:dyDescent="0.25">
      <c r="AH1146"/>
    </row>
    <row r="1147" spans="34:34" x14ac:dyDescent="0.25">
      <c r="AH1147"/>
    </row>
    <row r="1148" spans="34:34" x14ac:dyDescent="0.25">
      <c r="AH1148"/>
    </row>
    <row r="1149" spans="34:34" x14ac:dyDescent="0.25">
      <c r="AH1149"/>
    </row>
    <row r="1150" spans="34:34" x14ac:dyDescent="0.25">
      <c r="AH1150"/>
    </row>
    <row r="1151" spans="34:34" x14ac:dyDescent="0.25">
      <c r="AH1151"/>
    </row>
    <row r="1152" spans="34:34" x14ac:dyDescent="0.25">
      <c r="AH1152"/>
    </row>
    <row r="1153" spans="34:34" x14ac:dyDescent="0.25">
      <c r="AH1153"/>
    </row>
    <row r="1154" spans="34:34" x14ac:dyDescent="0.25">
      <c r="AH1154"/>
    </row>
    <row r="1155" spans="34:34" x14ac:dyDescent="0.25">
      <c r="AH1155"/>
    </row>
    <row r="1156" spans="34:34" x14ac:dyDescent="0.25">
      <c r="AH1156"/>
    </row>
    <row r="1157" spans="34:34" x14ac:dyDescent="0.25">
      <c r="AH1157"/>
    </row>
    <row r="1158" spans="34:34" x14ac:dyDescent="0.25">
      <c r="AH1158"/>
    </row>
    <row r="1159" spans="34:34" x14ac:dyDescent="0.25">
      <c r="AH1159"/>
    </row>
    <row r="1160" spans="34:34" x14ac:dyDescent="0.25">
      <c r="AH1160"/>
    </row>
    <row r="1161" spans="34:34" x14ac:dyDescent="0.25">
      <c r="AH1161"/>
    </row>
    <row r="1162" spans="34:34" x14ac:dyDescent="0.25">
      <c r="AH1162"/>
    </row>
    <row r="1163" spans="34:34" x14ac:dyDescent="0.25">
      <c r="AH1163"/>
    </row>
    <row r="1164" spans="34:34" x14ac:dyDescent="0.25">
      <c r="AH1164"/>
    </row>
    <row r="1165" spans="34:34" x14ac:dyDescent="0.25">
      <c r="AH1165"/>
    </row>
    <row r="1166" spans="34:34" x14ac:dyDescent="0.25">
      <c r="AH1166"/>
    </row>
    <row r="1167" spans="34:34" x14ac:dyDescent="0.25">
      <c r="AH1167"/>
    </row>
    <row r="1168" spans="34:34" x14ac:dyDescent="0.25">
      <c r="AH1168"/>
    </row>
    <row r="1169" spans="34:34" x14ac:dyDescent="0.25">
      <c r="AH1169"/>
    </row>
    <row r="1170" spans="34:34" x14ac:dyDescent="0.25">
      <c r="AH1170"/>
    </row>
    <row r="1171" spans="34:34" x14ac:dyDescent="0.25">
      <c r="AH1171"/>
    </row>
    <row r="1172" spans="34:34" x14ac:dyDescent="0.25">
      <c r="AH1172"/>
    </row>
    <row r="1173" spans="34:34" x14ac:dyDescent="0.25">
      <c r="AH1173"/>
    </row>
    <row r="1174" spans="34:34" x14ac:dyDescent="0.25">
      <c r="AH1174"/>
    </row>
    <row r="1175" spans="34:34" x14ac:dyDescent="0.25">
      <c r="AH1175"/>
    </row>
    <row r="1176" spans="34:34" x14ac:dyDescent="0.25">
      <c r="AH1176"/>
    </row>
    <row r="1177" spans="34:34" x14ac:dyDescent="0.25">
      <c r="AH1177"/>
    </row>
    <row r="1178" spans="34:34" x14ac:dyDescent="0.25">
      <c r="AH1178"/>
    </row>
    <row r="1179" spans="34:34" x14ac:dyDescent="0.25">
      <c r="AH1179"/>
    </row>
    <row r="1180" spans="34:34" x14ac:dyDescent="0.25">
      <c r="AH1180"/>
    </row>
    <row r="1181" spans="34:34" x14ac:dyDescent="0.25">
      <c r="AH1181"/>
    </row>
    <row r="1182" spans="34:34" x14ac:dyDescent="0.25">
      <c r="AH1182"/>
    </row>
    <row r="1183" spans="34:34" x14ac:dyDescent="0.25">
      <c r="AH1183"/>
    </row>
    <row r="1184" spans="34:34" x14ac:dyDescent="0.25">
      <c r="AH1184"/>
    </row>
    <row r="1185" spans="34:34" x14ac:dyDescent="0.25">
      <c r="AH1185"/>
    </row>
    <row r="1186" spans="34:34" x14ac:dyDescent="0.25">
      <c r="AH1186"/>
    </row>
    <row r="1187" spans="34:34" x14ac:dyDescent="0.25">
      <c r="AH1187"/>
    </row>
    <row r="1188" spans="34:34" x14ac:dyDescent="0.25">
      <c r="AH1188"/>
    </row>
    <row r="1189" spans="34:34" x14ac:dyDescent="0.25">
      <c r="AH1189"/>
    </row>
    <row r="1190" spans="34:34" x14ac:dyDescent="0.25">
      <c r="AH1190"/>
    </row>
    <row r="1191" spans="34:34" x14ac:dyDescent="0.25">
      <c r="AH1191"/>
    </row>
    <row r="1192" spans="34:34" x14ac:dyDescent="0.25">
      <c r="AH1192"/>
    </row>
    <row r="1193" spans="34:34" x14ac:dyDescent="0.25">
      <c r="AH1193"/>
    </row>
    <row r="1194" spans="34:34" x14ac:dyDescent="0.25">
      <c r="AH1194"/>
    </row>
    <row r="1195" spans="34:34" x14ac:dyDescent="0.25">
      <c r="AH1195"/>
    </row>
    <row r="1196" spans="34:34" x14ac:dyDescent="0.25">
      <c r="AH1196"/>
    </row>
    <row r="1197" spans="34:34" x14ac:dyDescent="0.25">
      <c r="AH1197"/>
    </row>
    <row r="1198" spans="34:34" x14ac:dyDescent="0.25">
      <c r="AH1198"/>
    </row>
    <row r="1199" spans="34:34" x14ac:dyDescent="0.25">
      <c r="AH1199"/>
    </row>
    <row r="1200" spans="34:34" x14ac:dyDescent="0.25">
      <c r="AH1200"/>
    </row>
    <row r="1201" spans="34:34" x14ac:dyDescent="0.25">
      <c r="AH1201"/>
    </row>
    <row r="1202" spans="34:34" x14ac:dyDescent="0.25">
      <c r="AH1202"/>
    </row>
    <row r="1203" spans="34:34" x14ac:dyDescent="0.25">
      <c r="AH1203"/>
    </row>
    <row r="1204" spans="34:34" x14ac:dyDescent="0.25">
      <c r="AH1204"/>
    </row>
    <row r="1205" spans="34:34" x14ac:dyDescent="0.25">
      <c r="AH1205"/>
    </row>
    <row r="1206" spans="34:34" x14ac:dyDescent="0.25">
      <c r="AH1206"/>
    </row>
    <row r="1207" spans="34:34" x14ac:dyDescent="0.25">
      <c r="AH1207"/>
    </row>
    <row r="1208" spans="34:34" x14ac:dyDescent="0.25">
      <c r="AH1208"/>
    </row>
    <row r="1209" spans="34:34" x14ac:dyDescent="0.25">
      <c r="AH1209"/>
    </row>
    <row r="1210" spans="34:34" x14ac:dyDescent="0.25">
      <c r="AH1210"/>
    </row>
    <row r="1211" spans="34:34" x14ac:dyDescent="0.25">
      <c r="AH1211"/>
    </row>
    <row r="1212" spans="34:34" x14ac:dyDescent="0.25">
      <c r="AH1212"/>
    </row>
    <row r="1213" spans="34:34" x14ac:dyDescent="0.25">
      <c r="AH1213"/>
    </row>
    <row r="1214" spans="34:34" x14ac:dyDescent="0.25">
      <c r="AH1214"/>
    </row>
    <row r="1215" spans="34:34" x14ac:dyDescent="0.25">
      <c r="AH1215"/>
    </row>
    <row r="1216" spans="34:34" x14ac:dyDescent="0.25">
      <c r="AH1216"/>
    </row>
    <row r="1217" spans="34:34" x14ac:dyDescent="0.25">
      <c r="AH1217"/>
    </row>
    <row r="1218" spans="34:34" x14ac:dyDescent="0.25">
      <c r="AH1218"/>
    </row>
    <row r="1219" spans="34:34" x14ac:dyDescent="0.25">
      <c r="AH1219"/>
    </row>
    <row r="1220" spans="34:34" x14ac:dyDescent="0.25">
      <c r="AH1220"/>
    </row>
    <row r="1221" spans="34:34" x14ac:dyDescent="0.25">
      <c r="AH1221"/>
    </row>
    <row r="1222" spans="34:34" x14ac:dyDescent="0.25">
      <c r="AH1222"/>
    </row>
    <row r="1223" spans="34:34" x14ac:dyDescent="0.25">
      <c r="AH1223"/>
    </row>
    <row r="1224" spans="34:34" x14ac:dyDescent="0.25">
      <c r="AH1224"/>
    </row>
    <row r="1225" spans="34:34" x14ac:dyDescent="0.25">
      <c r="AH1225"/>
    </row>
    <row r="1226" spans="34:34" x14ac:dyDescent="0.25">
      <c r="AH1226"/>
    </row>
    <row r="1227" spans="34:34" x14ac:dyDescent="0.25">
      <c r="AH1227"/>
    </row>
    <row r="1228" spans="34:34" x14ac:dyDescent="0.25">
      <c r="AH1228"/>
    </row>
    <row r="1229" spans="34:34" x14ac:dyDescent="0.25">
      <c r="AH1229"/>
    </row>
    <row r="1230" spans="34:34" x14ac:dyDescent="0.25">
      <c r="AH1230"/>
    </row>
    <row r="1231" spans="34:34" x14ac:dyDescent="0.25">
      <c r="AH1231"/>
    </row>
    <row r="1232" spans="34:34" x14ac:dyDescent="0.25">
      <c r="AH1232"/>
    </row>
    <row r="1233" spans="34:34" x14ac:dyDescent="0.25">
      <c r="AH1233"/>
    </row>
    <row r="1234" spans="34:34" x14ac:dyDescent="0.25">
      <c r="AH1234"/>
    </row>
    <row r="1235" spans="34:34" x14ac:dyDescent="0.25">
      <c r="AH1235"/>
    </row>
    <row r="1236" spans="34:34" x14ac:dyDescent="0.25">
      <c r="AH1236"/>
    </row>
    <row r="1237" spans="34:34" x14ac:dyDescent="0.25">
      <c r="AH1237"/>
    </row>
    <row r="1238" spans="34:34" x14ac:dyDescent="0.25">
      <c r="AH1238"/>
    </row>
    <row r="1239" spans="34:34" x14ac:dyDescent="0.25">
      <c r="AH1239"/>
    </row>
    <row r="1240" spans="34:34" x14ac:dyDescent="0.25">
      <c r="AH1240"/>
    </row>
    <row r="1241" spans="34:34" x14ac:dyDescent="0.25">
      <c r="AH1241"/>
    </row>
    <row r="1242" spans="34:34" x14ac:dyDescent="0.25">
      <c r="AH1242"/>
    </row>
    <row r="1243" spans="34:34" x14ac:dyDescent="0.25">
      <c r="AH1243"/>
    </row>
    <row r="1244" spans="34:34" x14ac:dyDescent="0.25">
      <c r="AH1244"/>
    </row>
    <row r="1245" spans="34:34" x14ac:dyDescent="0.25">
      <c r="AH1245"/>
    </row>
    <row r="1246" spans="34:34" x14ac:dyDescent="0.25">
      <c r="AH1246"/>
    </row>
    <row r="1247" spans="34:34" x14ac:dyDescent="0.25">
      <c r="AH1247"/>
    </row>
    <row r="1248" spans="34:34" x14ac:dyDescent="0.25">
      <c r="AH1248"/>
    </row>
    <row r="1249" spans="34:34" x14ac:dyDescent="0.25">
      <c r="AH1249"/>
    </row>
    <row r="1250" spans="34:34" x14ac:dyDescent="0.25">
      <c r="AH1250"/>
    </row>
    <row r="1251" spans="34:34" x14ac:dyDescent="0.25">
      <c r="AH1251"/>
    </row>
    <row r="1252" spans="34:34" x14ac:dyDescent="0.25">
      <c r="AH1252"/>
    </row>
    <row r="1253" spans="34:34" x14ac:dyDescent="0.25">
      <c r="AH1253"/>
    </row>
    <row r="1254" spans="34:34" x14ac:dyDescent="0.25">
      <c r="AH1254"/>
    </row>
    <row r="1255" spans="34:34" x14ac:dyDescent="0.25">
      <c r="AH1255"/>
    </row>
    <row r="1256" spans="34:34" x14ac:dyDescent="0.25">
      <c r="AH1256"/>
    </row>
    <row r="1257" spans="34:34" x14ac:dyDescent="0.25">
      <c r="AH1257"/>
    </row>
    <row r="1258" spans="34:34" x14ac:dyDescent="0.25">
      <c r="AH1258"/>
    </row>
    <row r="1259" spans="34:34" x14ac:dyDescent="0.25">
      <c r="AH1259"/>
    </row>
    <row r="1260" spans="34:34" x14ac:dyDescent="0.25">
      <c r="AH1260"/>
    </row>
    <row r="1261" spans="34:34" x14ac:dyDescent="0.25">
      <c r="AH1261"/>
    </row>
    <row r="1262" spans="34:34" x14ac:dyDescent="0.25">
      <c r="AH1262"/>
    </row>
    <row r="1263" spans="34:34" x14ac:dyDescent="0.25">
      <c r="AH1263"/>
    </row>
    <row r="1264" spans="34:34" x14ac:dyDescent="0.25">
      <c r="AH1264"/>
    </row>
    <row r="1265" spans="34:34" x14ac:dyDescent="0.25">
      <c r="AH1265"/>
    </row>
    <row r="1266" spans="34:34" x14ac:dyDescent="0.25">
      <c r="AH1266"/>
    </row>
    <row r="1267" spans="34:34" x14ac:dyDescent="0.25">
      <c r="AH1267"/>
    </row>
    <row r="1268" spans="34:34" x14ac:dyDescent="0.25">
      <c r="AH1268"/>
    </row>
    <row r="1269" spans="34:34" x14ac:dyDescent="0.25">
      <c r="AH1269"/>
    </row>
    <row r="1270" spans="34:34" x14ac:dyDescent="0.25">
      <c r="AH1270"/>
    </row>
    <row r="1271" spans="34:34" x14ac:dyDescent="0.25">
      <c r="AH1271"/>
    </row>
    <row r="1272" spans="34:34" x14ac:dyDescent="0.25">
      <c r="AH1272"/>
    </row>
    <row r="1273" spans="34:34" x14ac:dyDescent="0.25">
      <c r="AH1273"/>
    </row>
    <row r="1274" spans="34:34" x14ac:dyDescent="0.25">
      <c r="AH1274"/>
    </row>
    <row r="1275" spans="34:34" x14ac:dyDescent="0.25">
      <c r="AH1275"/>
    </row>
    <row r="1276" spans="34:34" x14ac:dyDescent="0.25">
      <c r="AH1276"/>
    </row>
    <row r="1277" spans="34:34" x14ac:dyDescent="0.25">
      <c r="AH1277"/>
    </row>
    <row r="1278" spans="34:34" x14ac:dyDescent="0.25">
      <c r="AH1278"/>
    </row>
    <row r="1279" spans="34:34" x14ac:dyDescent="0.25">
      <c r="AH1279"/>
    </row>
    <row r="1280" spans="34:34" x14ac:dyDescent="0.25">
      <c r="AH1280"/>
    </row>
    <row r="1281" spans="34:34" x14ac:dyDescent="0.25">
      <c r="AH1281"/>
    </row>
    <row r="1282" spans="34:34" x14ac:dyDescent="0.25">
      <c r="AH1282"/>
    </row>
    <row r="1283" spans="34:34" x14ac:dyDescent="0.25">
      <c r="AH1283"/>
    </row>
    <row r="1284" spans="34:34" x14ac:dyDescent="0.25">
      <c r="AH1284"/>
    </row>
    <row r="1285" spans="34:34" x14ac:dyDescent="0.25">
      <c r="AH1285"/>
    </row>
    <row r="1286" spans="34:34" x14ac:dyDescent="0.25">
      <c r="AH1286"/>
    </row>
    <row r="1287" spans="34:34" x14ac:dyDescent="0.25">
      <c r="AH1287"/>
    </row>
    <row r="1288" spans="34:34" x14ac:dyDescent="0.25">
      <c r="AH1288"/>
    </row>
    <row r="1289" spans="34:34" x14ac:dyDescent="0.25">
      <c r="AH1289"/>
    </row>
    <row r="1290" spans="34:34" x14ac:dyDescent="0.25">
      <c r="AH1290"/>
    </row>
    <row r="1291" spans="34:34" x14ac:dyDescent="0.25">
      <c r="AH1291"/>
    </row>
    <row r="1292" spans="34:34" x14ac:dyDescent="0.25">
      <c r="AH1292"/>
    </row>
    <row r="1293" spans="34:34" x14ac:dyDescent="0.25">
      <c r="AH1293"/>
    </row>
    <row r="1294" spans="34:34" x14ac:dyDescent="0.25">
      <c r="AH1294"/>
    </row>
    <row r="1295" spans="34:34" x14ac:dyDescent="0.25">
      <c r="AH1295"/>
    </row>
    <row r="1296" spans="34:34" x14ac:dyDescent="0.25">
      <c r="AH1296"/>
    </row>
    <row r="1297" spans="34:34" x14ac:dyDescent="0.25">
      <c r="AH1297"/>
    </row>
    <row r="1298" spans="34:34" x14ac:dyDescent="0.25">
      <c r="AH1298"/>
    </row>
    <row r="1299" spans="34:34" x14ac:dyDescent="0.25">
      <c r="AH1299"/>
    </row>
    <row r="1300" spans="34:34" x14ac:dyDescent="0.25">
      <c r="AH1300"/>
    </row>
    <row r="1301" spans="34:34" x14ac:dyDescent="0.25">
      <c r="AH1301"/>
    </row>
    <row r="1302" spans="34:34" x14ac:dyDescent="0.25">
      <c r="AH1302"/>
    </row>
    <row r="1303" spans="34:34" x14ac:dyDescent="0.25">
      <c r="AH1303"/>
    </row>
    <row r="1304" spans="34:34" x14ac:dyDescent="0.25">
      <c r="AH1304"/>
    </row>
    <row r="1305" spans="34:34" x14ac:dyDescent="0.25">
      <c r="AH1305"/>
    </row>
    <row r="1306" spans="34:34" x14ac:dyDescent="0.25">
      <c r="AH1306"/>
    </row>
    <row r="1307" spans="34:34" x14ac:dyDescent="0.25">
      <c r="AH1307"/>
    </row>
    <row r="1308" spans="34:34" x14ac:dyDescent="0.25">
      <c r="AH1308"/>
    </row>
    <row r="1309" spans="34:34" x14ac:dyDescent="0.25">
      <c r="AH1309"/>
    </row>
    <row r="1310" spans="34:34" x14ac:dyDescent="0.25">
      <c r="AH1310"/>
    </row>
    <row r="1311" spans="34:34" x14ac:dyDescent="0.25">
      <c r="AH1311"/>
    </row>
    <row r="1312" spans="34:34" x14ac:dyDescent="0.25">
      <c r="AH1312"/>
    </row>
    <row r="1313" spans="34:34" x14ac:dyDescent="0.25">
      <c r="AH1313"/>
    </row>
    <row r="1314" spans="34:34" x14ac:dyDescent="0.25">
      <c r="AH1314"/>
    </row>
    <row r="1315" spans="34:34" x14ac:dyDescent="0.25">
      <c r="AH1315"/>
    </row>
    <row r="1316" spans="34:34" x14ac:dyDescent="0.25">
      <c r="AH1316"/>
    </row>
    <row r="1317" spans="34:34" x14ac:dyDescent="0.25">
      <c r="AH1317"/>
    </row>
    <row r="1318" spans="34:34" x14ac:dyDescent="0.25">
      <c r="AH1318"/>
    </row>
    <row r="1319" spans="34:34" x14ac:dyDescent="0.25">
      <c r="AH1319"/>
    </row>
    <row r="1320" spans="34:34" x14ac:dyDescent="0.25">
      <c r="AH1320"/>
    </row>
    <row r="1321" spans="34:34" x14ac:dyDescent="0.25">
      <c r="AH1321"/>
    </row>
    <row r="1322" spans="34:34" x14ac:dyDescent="0.25">
      <c r="AH1322"/>
    </row>
    <row r="1323" spans="34:34" x14ac:dyDescent="0.25">
      <c r="AH1323"/>
    </row>
    <row r="1324" spans="34:34" x14ac:dyDescent="0.25">
      <c r="AH1324"/>
    </row>
    <row r="1325" spans="34:34" x14ac:dyDescent="0.25">
      <c r="AH1325"/>
    </row>
    <row r="1326" spans="34:34" x14ac:dyDescent="0.25">
      <c r="AH1326"/>
    </row>
    <row r="1327" spans="34:34" x14ac:dyDescent="0.25">
      <c r="AH1327"/>
    </row>
    <row r="1328" spans="34:34" x14ac:dyDescent="0.25">
      <c r="AH1328"/>
    </row>
    <row r="1329" spans="34:34" x14ac:dyDescent="0.25">
      <c r="AH1329"/>
    </row>
    <row r="1330" spans="34:34" x14ac:dyDescent="0.25">
      <c r="AH1330"/>
    </row>
    <row r="1331" spans="34:34" x14ac:dyDescent="0.25">
      <c r="AH1331"/>
    </row>
    <row r="1332" spans="34:34" x14ac:dyDescent="0.25">
      <c r="AH1332"/>
    </row>
    <row r="1333" spans="34:34" x14ac:dyDescent="0.25">
      <c r="AH1333"/>
    </row>
    <row r="1334" spans="34:34" x14ac:dyDescent="0.25">
      <c r="AH1334"/>
    </row>
    <row r="1335" spans="34:34" x14ac:dyDescent="0.25">
      <c r="AH1335"/>
    </row>
    <row r="1336" spans="34:34" x14ac:dyDescent="0.25">
      <c r="AH1336"/>
    </row>
    <row r="1337" spans="34:34" x14ac:dyDescent="0.25">
      <c r="AH1337"/>
    </row>
    <row r="1338" spans="34:34" x14ac:dyDescent="0.25">
      <c r="AH1338"/>
    </row>
    <row r="1339" spans="34:34" x14ac:dyDescent="0.25">
      <c r="AH1339"/>
    </row>
    <row r="1340" spans="34:34" x14ac:dyDescent="0.25">
      <c r="AH1340"/>
    </row>
    <row r="1341" spans="34:34" x14ac:dyDescent="0.25">
      <c r="AH1341"/>
    </row>
    <row r="1342" spans="34:34" x14ac:dyDescent="0.25">
      <c r="AH1342"/>
    </row>
    <row r="1343" spans="34:34" x14ac:dyDescent="0.25">
      <c r="AH1343"/>
    </row>
    <row r="1344" spans="34:34" x14ac:dyDescent="0.25">
      <c r="AH1344"/>
    </row>
    <row r="1345" spans="34:34" x14ac:dyDescent="0.25">
      <c r="AH1345"/>
    </row>
    <row r="1346" spans="34:34" x14ac:dyDescent="0.25">
      <c r="AH1346"/>
    </row>
    <row r="1347" spans="34:34" x14ac:dyDescent="0.25">
      <c r="AH1347"/>
    </row>
    <row r="1348" spans="34:34" x14ac:dyDescent="0.25">
      <c r="AH1348"/>
    </row>
    <row r="1349" spans="34:34" x14ac:dyDescent="0.25">
      <c r="AH1349"/>
    </row>
    <row r="1350" spans="34:34" x14ac:dyDescent="0.25">
      <c r="AH1350"/>
    </row>
    <row r="1351" spans="34:34" x14ac:dyDescent="0.25">
      <c r="AH1351"/>
    </row>
    <row r="1352" spans="34:34" x14ac:dyDescent="0.25">
      <c r="AH1352"/>
    </row>
    <row r="1353" spans="34:34" x14ac:dyDescent="0.25">
      <c r="AH1353"/>
    </row>
    <row r="1354" spans="34:34" x14ac:dyDescent="0.25">
      <c r="AH1354"/>
    </row>
    <row r="1355" spans="34:34" x14ac:dyDescent="0.25">
      <c r="AH1355"/>
    </row>
    <row r="1356" spans="34:34" x14ac:dyDescent="0.25">
      <c r="AH1356"/>
    </row>
    <row r="1357" spans="34:34" x14ac:dyDescent="0.25">
      <c r="AH1357"/>
    </row>
    <row r="1358" spans="34:34" x14ac:dyDescent="0.25">
      <c r="AH1358"/>
    </row>
    <row r="1359" spans="34:34" x14ac:dyDescent="0.25">
      <c r="AH1359"/>
    </row>
    <row r="1360" spans="34:34" x14ac:dyDescent="0.25">
      <c r="AH1360"/>
    </row>
    <row r="1361" spans="34:34" x14ac:dyDescent="0.25">
      <c r="AH1361"/>
    </row>
    <row r="1362" spans="34:34" x14ac:dyDescent="0.25">
      <c r="AH1362"/>
    </row>
    <row r="1363" spans="34:34" x14ac:dyDescent="0.25">
      <c r="AH1363"/>
    </row>
    <row r="1364" spans="34:34" x14ac:dyDescent="0.25">
      <c r="AH1364"/>
    </row>
    <row r="1365" spans="34:34" x14ac:dyDescent="0.25">
      <c r="AH1365"/>
    </row>
    <row r="1366" spans="34:34" x14ac:dyDescent="0.25">
      <c r="AH1366"/>
    </row>
    <row r="1367" spans="34:34" x14ac:dyDescent="0.25">
      <c r="AH1367"/>
    </row>
    <row r="1368" spans="34:34" x14ac:dyDescent="0.25">
      <c r="AH1368"/>
    </row>
    <row r="1369" spans="34:34" x14ac:dyDescent="0.25">
      <c r="AH1369"/>
    </row>
    <row r="1370" spans="34:34" x14ac:dyDescent="0.25">
      <c r="AH1370"/>
    </row>
    <row r="1371" spans="34:34" x14ac:dyDescent="0.25">
      <c r="AH1371"/>
    </row>
    <row r="1372" spans="34:34" x14ac:dyDescent="0.25">
      <c r="AH1372"/>
    </row>
    <row r="1373" spans="34:34" x14ac:dyDescent="0.25">
      <c r="AH1373"/>
    </row>
    <row r="1374" spans="34:34" x14ac:dyDescent="0.25">
      <c r="AH1374"/>
    </row>
    <row r="1375" spans="34:34" x14ac:dyDescent="0.25">
      <c r="AH1375"/>
    </row>
    <row r="1376" spans="34:34" x14ac:dyDescent="0.25">
      <c r="AH1376"/>
    </row>
    <row r="1377" spans="34:34" x14ac:dyDescent="0.25">
      <c r="AH1377"/>
    </row>
    <row r="1378" spans="34:34" x14ac:dyDescent="0.25">
      <c r="AH1378"/>
    </row>
    <row r="1379" spans="34:34" x14ac:dyDescent="0.25">
      <c r="AH1379"/>
    </row>
    <row r="1380" spans="34:34" x14ac:dyDescent="0.25">
      <c r="AH1380"/>
    </row>
    <row r="1381" spans="34:34" x14ac:dyDescent="0.25">
      <c r="AH1381"/>
    </row>
    <row r="1382" spans="34:34" x14ac:dyDescent="0.25">
      <c r="AH1382"/>
    </row>
    <row r="1383" spans="34:34" x14ac:dyDescent="0.25">
      <c r="AH1383"/>
    </row>
    <row r="1384" spans="34:34" x14ac:dyDescent="0.25">
      <c r="AH1384"/>
    </row>
    <row r="1385" spans="34:34" x14ac:dyDescent="0.25">
      <c r="AH1385"/>
    </row>
    <row r="1386" spans="34:34" x14ac:dyDescent="0.25">
      <c r="AH1386"/>
    </row>
    <row r="1387" spans="34:34" x14ac:dyDescent="0.25">
      <c r="AH1387"/>
    </row>
    <row r="1388" spans="34:34" x14ac:dyDescent="0.25">
      <c r="AH1388"/>
    </row>
    <row r="1389" spans="34:34" x14ac:dyDescent="0.25">
      <c r="AH1389"/>
    </row>
    <row r="1390" spans="34:34" x14ac:dyDescent="0.25">
      <c r="AH1390"/>
    </row>
    <row r="1391" spans="34:34" x14ac:dyDescent="0.25">
      <c r="AH1391"/>
    </row>
    <row r="1392" spans="34:34" x14ac:dyDescent="0.25">
      <c r="AH1392"/>
    </row>
    <row r="1393" spans="34:34" x14ac:dyDescent="0.25">
      <c r="AH1393"/>
    </row>
    <row r="1394" spans="34:34" x14ac:dyDescent="0.25">
      <c r="AH1394"/>
    </row>
    <row r="1395" spans="34:34" x14ac:dyDescent="0.25">
      <c r="AH1395"/>
    </row>
    <row r="1396" spans="34:34" x14ac:dyDescent="0.25">
      <c r="AH1396"/>
    </row>
    <row r="1397" spans="34:34" x14ac:dyDescent="0.25">
      <c r="AH1397"/>
    </row>
    <row r="1398" spans="34:34" x14ac:dyDescent="0.25">
      <c r="AH1398"/>
    </row>
    <row r="1399" spans="34:34" x14ac:dyDescent="0.25">
      <c r="AH1399"/>
    </row>
    <row r="1400" spans="34:34" x14ac:dyDescent="0.25">
      <c r="AH1400"/>
    </row>
    <row r="1401" spans="34:34" x14ac:dyDescent="0.25">
      <c r="AH1401"/>
    </row>
    <row r="1402" spans="34:34" x14ac:dyDescent="0.25">
      <c r="AH1402"/>
    </row>
    <row r="1403" spans="34:34" x14ac:dyDescent="0.25">
      <c r="AH1403"/>
    </row>
    <row r="1404" spans="34:34" x14ac:dyDescent="0.25">
      <c r="AH1404"/>
    </row>
    <row r="1405" spans="34:34" x14ac:dyDescent="0.25">
      <c r="AH1405"/>
    </row>
    <row r="1406" spans="34:34" x14ac:dyDescent="0.25">
      <c r="AH1406"/>
    </row>
    <row r="1407" spans="34:34" x14ac:dyDescent="0.25">
      <c r="AH1407"/>
    </row>
    <row r="1408" spans="34:34" x14ac:dyDescent="0.25">
      <c r="AH1408"/>
    </row>
    <row r="1409" spans="34:34" x14ac:dyDescent="0.25">
      <c r="AH1409"/>
    </row>
    <row r="1410" spans="34:34" x14ac:dyDescent="0.25">
      <c r="AH1410"/>
    </row>
    <row r="1411" spans="34:34" x14ac:dyDescent="0.25">
      <c r="AH1411"/>
    </row>
    <row r="1412" spans="34:34" x14ac:dyDescent="0.25">
      <c r="AH1412"/>
    </row>
    <row r="1413" spans="34:34" x14ac:dyDescent="0.25">
      <c r="AH1413"/>
    </row>
    <row r="1414" spans="34:34" x14ac:dyDescent="0.25">
      <c r="AH1414"/>
    </row>
    <row r="1415" spans="34:34" x14ac:dyDescent="0.25">
      <c r="AH1415"/>
    </row>
    <row r="1416" spans="34:34" x14ac:dyDescent="0.25">
      <c r="AH1416"/>
    </row>
    <row r="1417" spans="34:34" x14ac:dyDescent="0.25">
      <c r="AH1417"/>
    </row>
    <row r="1418" spans="34:34" x14ac:dyDescent="0.25">
      <c r="AH1418"/>
    </row>
    <row r="1419" spans="34:34" x14ac:dyDescent="0.25">
      <c r="AH1419"/>
    </row>
    <row r="1420" spans="34:34" x14ac:dyDescent="0.25">
      <c r="AH1420"/>
    </row>
    <row r="1421" spans="34:34" x14ac:dyDescent="0.25">
      <c r="AH1421"/>
    </row>
    <row r="1422" spans="34:34" x14ac:dyDescent="0.25">
      <c r="AH1422"/>
    </row>
    <row r="1423" spans="34:34" x14ac:dyDescent="0.25">
      <c r="AH1423"/>
    </row>
    <row r="1424" spans="34:34" x14ac:dyDescent="0.25">
      <c r="AH1424"/>
    </row>
    <row r="1425" spans="34:34" x14ac:dyDescent="0.25">
      <c r="AH1425"/>
    </row>
    <row r="1426" spans="34:34" x14ac:dyDescent="0.25">
      <c r="AH1426"/>
    </row>
    <row r="1427" spans="34:34" x14ac:dyDescent="0.25">
      <c r="AH1427"/>
    </row>
    <row r="1428" spans="34:34" x14ac:dyDescent="0.25">
      <c r="AH1428"/>
    </row>
    <row r="1429" spans="34:34" x14ac:dyDescent="0.25">
      <c r="AH1429"/>
    </row>
    <row r="1430" spans="34:34" x14ac:dyDescent="0.25">
      <c r="AH1430"/>
    </row>
    <row r="1431" spans="34:34" x14ac:dyDescent="0.25">
      <c r="AH1431"/>
    </row>
    <row r="1432" spans="34:34" x14ac:dyDescent="0.25">
      <c r="AH1432"/>
    </row>
    <row r="1433" spans="34:34" x14ac:dyDescent="0.25">
      <c r="AH1433"/>
    </row>
    <row r="1434" spans="34:34" x14ac:dyDescent="0.25">
      <c r="AH1434"/>
    </row>
    <row r="1435" spans="34:34" x14ac:dyDescent="0.25">
      <c r="AH1435"/>
    </row>
    <row r="1436" spans="34:34" x14ac:dyDescent="0.25">
      <c r="AH1436"/>
    </row>
    <row r="1437" spans="34:34" x14ac:dyDescent="0.25">
      <c r="AH1437"/>
    </row>
    <row r="1438" spans="34:34" x14ac:dyDescent="0.25">
      <c r="AH1438"/>
    </row>
    <row r="1439" spans="34:34" x14ac:dyDescent="0.25">
      <c r="AH1439"/>
    </row>
    <row r="1440" spans="34:34" x14ac:dyDescent="0.25">
      <c r="AH1440"/>
    </row>
    <row r="1441" spans="34:34" x14ac:dyDescent="0.25">
      <c r="AH1441"/>
    </row>
    <row r="1442" spans="34:34" x14ac:dyDescent="0.25">
      <c r="AH1442"/>
    </row>
    <row r="1443" spans="34:34" x14ac:dyDescent="0.25">
      <c r="AH1443"/>
    </row>
    <row r="1444" spans="34:34" x14ac:dyDescent="0.25">
      <c r="AH1444"/>
    </row>
    <row r="1445" spans="34:34" x14ac:dyDescent="0.25">
      <c r="AH1445"/>
    </row>
    <row r="1446" spans="34:34" x14ac:dyDescent="0.25">
      <c r="AH1446"/>
    </row>
    <row r="1447" spans="34:34" x14ac:dyDescent="0.25">
      <c r="AH1447"/>
    </row>
    <row r="1448" spans="34:34" x14ac:dyDescent="0.25">
      <c r="AH1448"/>
    </row>
    <row r="1449" spans="34:34" x14ac:dyDescent="0.25">
      <c r="AH1449"/>
    </row>
    <row r="1450" spans="34:34" x14ac:dyDescent="0.25">
      <c r="AH1450"/>
    </row>
    <row r="1451" spans="34:34" x14ac:dyDescent="0.25">
      <c r="AH1451"/>
    </row>
    <row r="1452" spans="34:34" x14ac:dyDescent="0.25">
      <c r="AH1452"/>
    </row>
    <row r="1453" spans="34:34" x14ac:dyDescent="0.25">
      <c r="AH1453"/>
    </row>
    <row r="1454" spans="34:34" x14ac:dyDescent="0.25">
      <c r="AH1454"/>
    </row>
    <row r="1455" spans="34:34" x14ac:dyDescent="0.25">
      <c r="AH1455"/>
    </row>
    <row r="1456" spans="34:34" x14ac:dyDescent="0.25">
      <c r="AH1456"/>
    </row>
    <row r="1457" spans="34:34" x14ac:dyDescent="0.25">
      <c r="AH1457"/>
    </row>
    <row r="1458" spans="34:34" x14ac:dyDescent="0.25">
      <c r="AH1458"/>
    </row>
    <row r="1459" spans="34:34" x14ac:dyDescent="0.25">
      <c r="AH1459"/>
    </row>
    <row r="1460" spans="34:34" x14ac:dyDescent="0.25">
      <c r="AH1460"/>
    </row>
    <row r="1461" spans="34:34" x14ac:dyDescent="0.25">
      <c r="AH1461"/>
    </row>
    <row r="1462" spans="34:34" x14ac:dyDescent="0.25">
      <c r="AH1462"/>
    </row>
    <row r="1463" spans="34:34" x14ac:dyDescent="0.25">
      <c r="AH1463"/>
    </row>
    <row r="1464" spans="34:34" x14ac:dyDescent="0.25">
      <c r="AH1464"/>
    </row>
    <row r="1465" spans="34:34" x14ac:dyDescent="0.25">
      <c r="AH1465"/>
    </row>
    <row r="1466" spans="34:34" x14ac:dyDescent="0.25">
      <c r="AH1466"/>
    </row>
    <row r="1467" spans="34:34" x14ac:dyDescent="0.25">
      <c r="AH1467"/>
    </row>
    <row r="1468" spans="34:34" x14ac:dyDescent="0.25">
      <c r="AH1468"/>
    </row>
    <row r="1469" spans="34:34" x14ac:dyDescent="0.25">
      <c r="AH1469"/>
    </row>
    <row r="1470" spans="34:34" x14ac:dyDescent="0.25">
      <c r="AH1470"/>
    </row>
    <row r="1471" spans="34:34" x14ac:dyDescent="0.25">
      <c r="AH1471"/>
    </row>
    <row r="1472" spans="34:34" x14ac:dyDescent="0.25">
      <c r="AH1472"/>
    </row>
    <row r="1473" spans="34:34" x14ac:dyDescent="0.25">
      <c r="AH1473"/>
    </row>
    <row r="1474" spans="34:34" x14ac:dyDescent="0.25">
      <c r="AH1474"/>
    </row>
    <row r="1475" spans="34:34" x14ac:dyDescent="0.25">
      <c r="AH1475"/>
    </row>
    <row r="1476" spans="34:34" x14ac:dyDescent="0.25">
      <c r="AH1476"/>
    </row>
    <row r="1477" spans="34:34" x14ac:dyDescent="0.25">
      <c r="AH1477"/>
    </row>
    <row r="1478" spans="34:34" x14ac:dyDescent="0.25">
      <c r="AH1478"/>
    </row>
    <row r="1479" spans="34:34" x14ac:dyDescent="0.25">
      <c r="AH1479"/>
    </row>
    <row r="1480" spans="34:34" x14ac:dyDescent="0.25">
      <c r="AH1480"/>
    </row>
    <row r="1481" spans="34:34" x14ac:dyDescent="0.25">
      <c r="AH1481"/>
    </row>
    <row r="1482" spans="34:34" x14ac:dyDescent="0.25">
      <c r="AH1482"/>
    </row>
    <row r="1483" spans="34:34" x14ac:dyDescent="0.25">
      <c r="AH1483"/>
    </row>
    <row r="1484" spans="34:34" x14ac:dyDescent="0.25">
      <c r="AH1484"/>
    </row>
    <row r="1485" spans="34:34" x14ac:dyDescent="0.25">
      <c r="AH1485"/>
    </row>
    <row r="1486" spans="34:34" x14ac:dyDescent="0.25">
      <c r="AH1486"/>
    </row>
    <row r="1487" spans="34:34" x14ac:dyDescent="0.25">
      <c r="AH1487"/>
    </row>
    <row r="1488" spans="34:34" x14ac:dyDescent="0.25">
      <c r="AH1488"/>
    </row>
    <row r="1489" spans="34:34" x14ac:dyDescent="0.25">
      <c r="AH1489"/>
    </row>
    <row r="1490" spans="34:34" x14ac:dyDescent="0.25">
      <c r="AH1490"/>
    </row>
    <row r="1491" spans="34:34" x14ac:dyDescent="0.25">
      <c r="AH1491"/>
    </row>
    <row r="1492" spans="34:34" x14ac:dyDescent="0.25">
      <c r="AH1492"/>
    </row>
    <row r="1493" spans="34:34" x14ac:dyDescent="0.25">
      <c r="AH1493"/>
    </row>
    <row r="1494" spans="34:34" x14ac:dyDescent="0.25">
      <c r="AH1494"/>
    </row>
    <row r="1495" spans="34:34" x14ac:dyDescent="0.25">
      <c r="AH1495"/>
    </row>
    <row r="1496" spans="34:34" x14ac:dyDescent="0.25">
      <c r="AH1496"/>
    </row>
    <row r="1497" spans="34:34" x14ac:dyDescent="0.25">
      <c r="AH1497"/>
    </row>
    <row r="1498" spans="34:34" x14ac:dyDescent="0.25">
      <c r="AH1498"/>
    </row>
    <row r="1499" spans="34:34" x14ac:dyDescent="0.25">
      <c r="AH1499"/>
    </row>
    <row r="1500" spans="34:34" x14ac:dyDescent="0.25">
      <c r="AH1500"/>
    </row>
    <row r="1501" spans="34:34" x14ac:dyDescent="0.25">
      <c r="AH1501"/>
    </row>
    <row r="1502" spans="34:34" x14ac:dyDescent="0.25">
      <c r="AH1502"/>
    </row>
    <row r="1503" spans="34:34" x14ac:dyDescent="0.25">
      <c r="AH1503"/>
    </row>
    <row r="1504" spans="34:34" x14ac:dyDescent="0.25">
      <c r="AH1504"/>
    </row>
    <row r="1505" spans="34:34" x14ac:dyDescent="0.25">
      <c r="AH1505"/>
    </row>
    <row r="1506" spans="34:34" x14ac:dyDescent="0.25">
      <c r="AH1506"/>
    </row>
    <row r="1507" spans="34:34" x14ac:dyDescent="0.25">
      <c r="AH1507"/>
    </row>
    <row r="1508" spans="34:34" x14ac:dyDescent="0.25">
      <c r="AH1508"/>
    </row>
    <row r="1509" spans="34:34" x14ac:dyDescent="0.25">
      <c r="AH1509"/>
    </row>
    <row r="1510" spans="34:34" x14ac:dyDescent="0.25">
      <c r="AH1510"/>
    </row>
    <row r="1511" spans="34:34" x14ac:dyDescent="0.25">
      <c r="AH1511"/>
    </row>
    <row r="1512" spans="34:34" x14ac:dyDescent="0.25">
      <c r="AH1512"/>
    </row>
    <row r="1513" spans="34:34" x14ac:dyDescent="0.25">
      <c r="AH1513"/>
    </row>
    <row r="1514" spans="34:34" x14ac:dyDescent="0.25">
      <c r="AH1514"/>
    </row>
    <row r="1515" spans="34:34" x14ac:dyDescent="0.25">
      <c r="AH1515"/>
    </row>
    <row r="1516" spans="34:34" x14ac:dyDescent="0.25">
      <c r="AH1516"/>
    </row>
    <row r="1517" spans="34:34" x14ac:dyDescent="0.25">
      <c r="AH1517"/>
    </row>
    <row r="1518" spans="34:34" x14ac:dyDescent="0.25">
      <c r="AH1518"/>
    </row>
    <row r="1519" spans="34:34" x14ac:dyDescent="0.25">
      <c r="AH1519"/>
    </row>
    <row r="1520" spans="34:34" x14ac:dyDescent="0.25">
      <c r="AH1520"/>
    </row>
    <row r="1521" spans="34:34" x14ac:dyDescent="0.25">
      <c r="AH1521"/>
    </row>
    <row r="1522" spans="34:34" x14ac:dyDescent="0.25">
      <c r="AH1522"/>
    </row>
    <row r="1523" spans="34:34" x14ac:dyDescent="0.25">
      <c r="AH1523"/>
    </row>
    <row r="1524" spans="34:34" x14ac:dyDescent="0.25">
      <c r="AH1524"/>
    </row>
    <row r="1525" spans="34:34" x14ac:dyDescent="0.25">
      <c r="AH1525"/>
    </row>
    <row r="1526" spans="34:34" x14ac:dyDescent="0.25">
      <c r="AH1526"/>
    </row>
    <row r="1527" spans="34:34" x14ac:dyDescent="0.25">
      <c r="AH1527"/>
    </row>
    <row r="1528" spans="34:34" x14ac:dyDescent="0.25">
      <c r="AH1528"/>
    </row>
    <row r="1529" spans="34:34" x14ac:dyDescent="0.25">
      <c r="AH1529"/>
    </row>
    <row r="1530" spans="34:34" x14ac:dyDescent="0.25">
      <c r="AH1530"/>
    </row>
    <row r="1531" spans="34:34" x14ac:dyDescent="0.25">
      <c r="AH1531"/>
    </row>
    <row r="1532" spans="34:34" x14ac:dyDescent="0.25">
      <c r="AH1532"/>
    </row>
    <row r="1533" spans="34:34" x14ac:dyDescent="0.25">
      <c r="AH1533"/>
    </row>
    <row r="1534" spans="34:34" x14ac:dyDescent="0.25">
      <c r="AH1534"/>
    </row>
    <row r="1535" spans="34:34" x14ac:dyDescent="0.25">
      <c r="AH1535"/>
    </row>
    <row r="1536" spans="34:34" x14ac:dyDescent="0.25">
      <c r="AH1536"/>
    </row>
    <row r="1537" spans="34:34" x14ac:dyDescent="0.25">
      <c r="AH1537"/>
    </row>
    <row r="1538" spans="34:34" x14ac:dyDescent="0.25">
      <c r="AH1538"/>
    </row>
    <row r="1539" spans="34:34" x14ac:dyDescent="0.25">
      <c r="AH1539"/>
    </row>
    <row r="1540" spans="34:34" x14ac:dyDescent="0.25">
      <c r="AH1540"/>
    </row>
    <row r="1541" spans="34:34" x14ac:dyDescent="0.25">
      <c r="AH1541"/>
    </row>
    <row r="1542" spans="34:34" x14ac:dyDescent="0.25">
      <c r="AH1542"/>
    </row>
    <row r="1543" spans="34:34" x14ac:dyDescent="0.25">
      <c r="AH1543"/>
    </row>
    <row r="1544" spans="34:34" x14ac:dyDescent="0.25">
      <c r="AH1544"/>
    </row>
    <row r="1545" spans="34:34" x14ac:dyDescent="0.25">
      <c r="AH1545"/>
    </row>
    <row r="1546" spans="34:34" x14ac:dyDescent="0.25">
      <c r="AH1546"/>
    </row>
    <row r="1547" spans="34:34" x14ac:dyDescent="0.25">
      <c r="AH1547"/>
    </row>
    <row r="1548" spans="34:34" x14ac:dyDescent="0.25">
      <c r="AH1548"/>
    </row>
    <row r="1549" spans="34:34" x14ac:dyDescent="0.25">
      <c r="AH1549"/>
    </row>
    <row r="1550" spans="34:34" x14ac:dyDescent="0.25">
      <c r="AH1550"/>
    </row>
    <row r="1551" spans="34:34" x14ac:dyDescent="0.25">
      <c r="AH1551"/>
    </row>
    <row r="1552" spans="34:34" x14ac:dyDescent="0.25">
      <c r="AH1552"/>
    </row>
    <row r="1553" spans="34:34" x14ac:dyDescent="0.25">
      <c r="AH1553"/>
    </row>
    <row r="1554" spans="34:34" x14ac:dyDescent="0.25">
      <c r="AH1554"/>
    </row>
    <row r="1555" spans="34:34" x14ac:dyDescent="0.25">
      <c r="AH1555"/>
    </row>
    <row r="1556" spans="34:34" x14ac:dyDescent="0.25">
      <c r="AH1556"/>
    </row>
    <row r="1557" spans="34:34" x14ac:dyDescent="0.25">
      <c r="AH1557"/>
    </row>
    <row r="1558" spans="34:34" x14ac:dyDescent="0.25">
      <c r="AH1558"/>
    </row>
    <row r="1559" spans="34:34" x14ac:dyDescent="0.25">
      <c r="AH1559"/>
    </row>
    <row r="1560" spans="34:34" x14ac:dyDescent="0.25">
      <c r="AH1560"/>
    </row>
    <row r="1561" spans="34:34" x14ac:dyDescent="0.25">
      <c r="AH1561"/>
    </row>
    <row r="1562" spans="34:34" x14ac:dyDescent="0.25">
      <c r="AH1562"/>
    </row>
    <row r="1563" spans="34:34" x14ac:dyDescent="0.25">
      <c r="AH1563"/>
    </row>
    <row r="1564" spans="34:34" x14ac:dyDescent="0.25">
      <c r="AH1564"/>
    </row>
    <row r="1565" spans="34:34" x14ac:dyDescent="0.25">
      <c r="AH1565"/>
    </row>
    <row r="1566" spans="34:34" x14ac:dyDescent="0.25">
      <c r="AH1566"/>
    </row>
    <row r="1567" spans="34:34" x14ac:dyDescent="0.25">
      <c r="AH1567"/>
    </row>
    <row r="1568" spans="34:34" x14ac:dyDescent="0.25">
      <c r="AH1568"/>
    </row>
    <row r="1569" spans="34:34" x14ac:dyDescent="0.25">
      <c r="AH1569"/>
    </row>
    <row r="1570" spans="34:34" x14ac:dyDescent="0.25">
      <c r="AH1570"/>
    </row>
    <row r="1571" spans="34:34" x14ac:dyDescent="0.25">
      <c r="AH1571"/>
    </row>
    <row r="1572" spans="34:34" x14ac:dyDescent="0.25">
      <c r="AH1572"/>
    </row>
    <row r="1573" spans="34:34" x14ac:dyDescent="0.25">
      <c r="AH1573"/>
    </row>
    <row r="1574" spans="34:34" x14ac:dyDescent="0.25">
      <c r="AH1574"/>
    </row>
    <row r="1575" spans="34:34" x14ac:dyDescent="0.25">
      <c r="AH1575"/>
    </row>
    <row r="1576" spans="34:34" x14ac:dyDescent="0.25">
      <c r="AH1576"/>
    </row>
    <row r="1577" spans="34:34" x14ac:dyDescent="0.25">
      <c r="AH1577"/>
    </row>
    <row r="1578" spans="34:34" x14ac:dyDescent="0.25">
      <c r="AH1578"/>
    </row>
    <row r="1579" spans="34:34" x14ac:dyDescent="0.25">
      <c r="AH1579"/>
    </row>
    <row r="1580" spans="34:34" x14ac:dyDescent="0.25">
      <c r="AH1580"/>
    </row>
    <row r="1581" spans="34:34" x14ac:dyDescent="0.25">
      <c r="AH1581"/>
    </row>
    <row r="1582" spans="34:34" x14ac:dyDescent="0.25">
      <c r="AH1582"/>
    </row>
    <row r="1583" spans="34:34" x14ac:dyDescent="0.25">
      <c r="AH1583"/>
    </row>
    <row r="1584" spans="34:34" x14ac:dyDescent="0.25">
      <c r="AH1584"/>
    </row>
    <row r="1585" spans="34:34" x14ac:dyDescent="0.25">
      <c r="AH1585"/>
    </row>
    <row r="1586" spans="34:34" x14ac:dyDescent="0.25">
      <c r="AH1586"/>
    </row>
    <row r="1587" spans="34:34" x14ac:dyDescent="0.25">
      <c r="AH1587"/>
    </row>
    <row r="1588" spans="34:34" x14ac:dyDescent="0.25">
      <c r="AH1588"/>
    </row>
    <row r="1589" spans="34:34" x14ac:dyDescent="0.25">
      <c r="AH1589"/>
    </row>
    <row r="1590" spans="34:34" x14ac:dyDescent="0.25">
      <c r="AH1590"/>
    </row>
    <row r="1591" spans="34:34" x14ac:dyDescent="0.25">
      <c r="AH1591"/>
    </row>
    <row r="1592" spans="34:34" x14ac:dyDescent="0.25">
      <c r="AH1592"/>
    </row>
    <row r="1593" spans="34:34" x14ac:dyDescent="0.25">
      <c r="AH1593"/>
    </row>
    <row r="1594" spans="34:34" x14ac:dyDescent="0.25">
      <c r="AH1594"/>
    </row>
    <row r="1595" spans="34:34" x14ac:dyDescent="0.25">
      <c r="AH1595"/>
    </row>
    <row r="1596" spans="34:34" x14ac:dyDescent="0.25">
      <c r="AH1596"/>
    </row>
    <row r="1597" spans="34:34" x14ac:dyDescent="0.25">
      <c r="AH1597"/>
    </row>
    <row r="1598" spans="34:34" x14ac:dyDescent="0.25">
      <c r="AH1598"/>
    </row>
    <row r="1599" spans="34:34" x14ac:dyDescent="0.25">
      <c r="AH1599"/>
    </row>
    <row r="1600" spans="34:34" x14ac:dyDescent="0.25">
      <c r="AH1600"/>
    </row>
    <row r="1601" spans="34:34" x14ac:dyDescent="0.25">
      <c r="AH1601"/>
    </row>
    <row r="1602" spans="34:34" x14ac:dyDescent="0.25">
      <c r="AH1602"/>
    </row>
    <row r="1603" spans="34:34" x14ac:dyDescent="0.25">
      <c r="AH1603"/>
    </row>
    <row r="1604" spans="34:34" x14ac:dyDescent="0.25">
      <c r="AH1604"/>
    </row>
    <row r="1605" spans="34:34" x14ac:dyDescent="0.25">
      <c r="AH1605"/>
    </row>
    <row r="1606" spans="34:34" x14ac:dyDescent="0.25">
      <c r="AH1606"/>
    </row>
    <row r="1607" spans="34:34" x14ac:dyDescent="0.25">
      <c r="AH1607"/>
    </row>
    <row r="1608" spans="34:34" x14ac:dyDescent="0.25">
      <c r="AH1608"/>
    </row>
    <row r="1609" spans="34:34" x14ac:dyDescent="0.25">
      <c r="AH1609"/>
    </row>
    <row r="1610" spans="34:34" x14ac:dyDescent="0.25">
      <c r="AH1610"/>
    </row>
    <row r="1611" spans="34:34" x14ac:dyDescent="0.25">
      <c r="AH1611"/>
    </row>
    <row r="1612" spans="34:34" x14ac:dyDescent="0.25">
      <c r="AH1612"/>
    </row>
    <row r="1613" spans="34:34" x14ac:dyDescent="0.25">
      <c r="AH1613"/>
    </row>
    <row r="1614" spans="34:34" x14ac:dyDescent="0.25">
      <c r="AH1614"/>
    </row>
    <row r="1615" spans="34:34" x14ac:dyDescent="0.25">
      <c r="AH1615"/>
    </row>
    <row r="1616" spans="34:34" x14ac:dyDescent="0.25">
      <c r="AH1616"/>
    </row>
    <row r="1617" spans="34:34" x14ac:dyDescent="0.25">
      <c r="AH1617"/>
    </row>
    <row r="1618" spans="34:34" x14ac:dyDescent="0.25">
      <c r="AH1618"/>
    </row>
    <row r="1619" spans="34:34" x14ac:dyDescent="0.25">
      <c r="AH1619"/>
    </row>
    <row r="1620" spans="34:34" x14ac:dyDescent="0.25">
      <c r="AH1620"/>
    </row>
    <row r="1621" spans="34:34" x14ac:dyDescent="0.25">
      <c r="AH1621"/>
    </row>
    <row r="1622" spans="34:34" x14ac:dyDescent="0.25">
      <c r="AH1622"/>
    </row>
    <row r="1623" spans="34:34" x14ac:dyDescent="0.25">
      <c r="AH1623"/>
    </row>
    <row r="1624" spans="34:34" x14ac:dyDescent="0.25">
      <c r="AH1624"/>
    </row>
    <row r="1625" spans="34:34" x14ac:dyDescent="0.25">
      <c r="AH1625"/>
    </row>
    <row r="1626" spans="34:34" x14ac:dyDescent="0.25">
      <c r="AH1626"/>
    </row>
    <row r="1627" spans="34:34" x14ac:dyDescent="0.25">
      <c r="AH1627"/>
    </row>
    <row r="1628" spans="34:34" x14ac:dyDescent="0.25">
      <c r="AH1628"/>
    </row>
    <row r="1629" spans="34:34" x14ac:dyDescent="0.25">
      <c r="AH1629"/>
    </row>
    <row r="1630" spans="34:34" x14ac:dyDescent="0.25">
      <c r="AH1630"/>
    </row>
    <row r="1631" spans="34:34" x14ac:dyDescent="0.25">
      <c r="AH1631"/>
    </row>
    <row r="1632" spans="34:34" x14ac:dyDescent="0.25">
      <c r="AH1632"/>
    </row>
    <row r="1633" spans="34:34" x14ac:dyDescent="0.25">
      <c r="AH1633"/>
    </row>
    <row r="1634" spans="34:34" x14ac:dyDescent="0.25">
      <c r="AH1634"/>
    </row>
    <row r="1635" spans="34:34" x14ac:dyDescent="0.25">
      <c r="AH1635"/>
    </row>
    <row r="1636" spans="34:34" x14ac:dyDescent="0.25">
      <c r="AH1636"/>
    </row>
    <row r="1637" spans="34:34" x14ac:dyDescent="0.25">
      <c r="AH1637"/>
    </row>
    <row r="1638" spans="34:34" x14ac:dyDescent="0.25">
      <c r="AH1638"/>
    </row>
    <row r="1639" spans="34:34" x14ac:dyDescent="0.25">
      <c r="AH1639"/>
    </row>
    <row r="1640" spans="34:34" x14ac:dyDescent="0.25">
      <c r="AH1640"/>
    </row>
    <row r="1641" spans="34:34" x14ac:dyDescent="0.25">
      <c r="AH1641"/>
    </row>
    <row r="1642" spans="34:34" x14ac:dyDescent="0.25">
      <c r="AH1642"/>
    </row>
    <row r="1643" spans="34:34" x14ac:dyDescent="0.25">
      <c r="AH1643"/>
    </row>
    <row r="1644" spans="34:34" x14ac:dyDescent="0.25">
      <c r="AH1644"/>
    </row>
    <row r="1645" spans="34:34" x14ac:dyDescent="0.25">
      <c r="AH1645"/>
    </row>
    <row r="1646" spans="34:34" x14ac:dyDescent="0.25">
      <c r="AH1646"/>
    </row>
    <row r="1647" spans="34:34" x14ac:dyDescent="0.25">
      <c r="AH1647"/>
    </row>
    <row r="1648" spans="34:34" x14ac:dyDescent="0.25">
      <c r="AH1648"/>
    </row>
    <row r="1649" spans="34:34" x14ac:dyDescent="0.25">
      <c r="AH1649"/>
    </row>
    <row r="1650" spans="34:34" x14ac:dyDescent="0.25">
      <c r="AH1650"/>
    </row>
    <row r="1651" spans="34:34" x14ac:dyDescent="0.25">
      <c r="AH1651"/>
    </row>
    <row r="1652" spans="34:34" x14ac:dyDescent="0.25">
      <c r="AH1652"/>
    </row>
    <row r="1653" spans="34:34" x14ac:dyDescent="0.25">
      <c r="AH1653"/>
    </row>
    <row r="1654" spans="34:34" x14ac:dyDescent="0.25">
      <c r="AH1654"/>
    </row>
    <row r="1655" spans="34:34" x14ac:dyDescent="0.25">
      <c r="AH1655"/>
    </row>
    <row r="1656" spans="34:34" x14ac:dyDescent="0.25">
      <c r="AH1656"/>
    </row>
    <row r="1657" spans="34:34" x14ac:dyDescent="0.25">
      <c r="AH1657"/>
    </row>
    <row r="1658" spans="34:34" x14ac:dyDescent="0.25">
      <c r="AH1658"/>
    </row>
    <row r="1659" spans="34:34" x14ac:dyDescent="0.25">
      <c r="AH1659"/>
    </row>
    <row r="1660" spans="34:34" x14ac:dyDescent="0.25">
      <c r="AH1660"/>
    </row>
    <row r="1661" spans="34:34" x14ac:dyDescent="0.25">
      <c r="AH1661"/>
    </row>
    <row r="1662" spans="34:34" x14ac:dyDescent="0.25">
      <c r="AH1662"/>
    </row>
    <row r="1663" spans="34:34" x14ac:dyDescent="0.25">
      <c r="AH1663"/>
    </row>
    <row r="1664" spans="34:34" x14ac:dyDescent="0.25">
      <c r="AH1664"/>
    </row>
    <row r="1665" spans="34:34" x14ac:dyDescent="0.25">
      <c r="AH1665"/>
    </row>
    <row r="1666" spans="34:34" x14ac:dyDescent="0.25">
      <c r="AH1666"/>
    </row>
    <row r="1667" spans="34:34" x14ac:dyDescent="0.25">
      <c r="AH1667"/>
    </row>
    <row r="1668" spans="34:34" x14ac:dyDescent="0.25">
      <c r="AH1668"/>
    </row>
    <row r="1669" spans="34:34" x14ac:dyDescent="0.25">
      <c r="AH1669"/>
    </row>
    <row r="1670" spans="34:34" x14ac:dyDescent="0.25">
      <c r="AH1670"/>
    </row>
    <row r="1671" spans="34:34" x14ac:dyDescent="0.25">
      <c r="AH1671"/>
    </row>
    <row r="1672" spans="34:34" x14ac:dyDescent="0.25">
      <c r="AH1672"/>
    </row>
    <row r="1673" spans="34:34" x14ac:dyDescent="0.25">
      <c r="AH1673"/>
    </row>
    <row r="1674" spans="34:34" x14ac:dyDescent="0.25">
      <c r="AH1674"/>
    </row>
    <row r="1675" spans="34:34" x14ac:dyDescent="0.25">
      <c r="AH1675"/>
    </row>
    <row r="1676" spans="34:34" x14ac:dyDescent="0.25">
      <c r="AH1676"/>
    </row>
    <row r="1677" spans="34:34" x14ac:dyDescent="0.25">
      <c r="AH1677"/>
    </row>
    <row r="1678" spans="34:34" x14ac:dyDescent="0.25">
      <c r="AH1678"/>
    </row>
    <row r="1679" spans="34:34" x14ac:dyDescent="0.25">
      <c r="AH1679"/>
    </row>
    <row r="1680" spans="34:34" x14ac:dyDescent="0.25">
      <c r="AH1680"/>
    </row>
    <row r="1681" spans="34:34" x14ac:dyDescent="0.25">
      <c r="AH1681"/>
    </row>
    <row r="1682" spans="34:34" x14ac:dyDescent="0.25">
      <c r="AH1682"/>
    </row>
    <row r="1683" spans="34:34" x14ac:dyDescent="0.25">
      <c r="AH1683"/>
    </row>
    <row r="1684" spans="34:34" x14ac:dyDescent="0.25">
      <c r="AH1684"/>
    </row>
    <row r="1685" spans="34:34" x14ac:dyDescent="0.25">
      <c r="AH1685"/>
    </row>
    <row r="1686" spans="34:34" x14ac:dyDescent="0.25">
      <c r="AH1686"/>
    </row>
    <row r="1687" spans="34:34" x14ac:dyDescent="0.25">
      <c r="AH1687"/>
    </row>
    <row r="1688" spans="34:34" x14ac:dyDescent="0.25">
      <c r="AH1688"/>
    </row>
    <row r="1689" spans="34:34" x14ac:dyDescent="0.25">
      <c r="AH1689"/>
    </row>
    <row r="1690" spans="34:34" x14ac:dyDescent="0.25">
      <c r="AH1690"/>
    </row>
    <row r="1691" spans="34:34" x14ac:dyDescent="0.25">
      <c r="AH1691"/>
    </row>
    <row r="1692" spans="34:34" x14ac:dyDescent="0.25">
      <c r="AH1692"/>
    </row>
    <row r="1693" spans="34:34" x14ac:dyDescent="0.25">
      <c r="AH1693"/>
    </row>
    <row r="1694" spans="34:34" x14ac:dyDescent="0.25">
      <c r="AH1694"/>
    </row>
    <row r="1695" spans="34:34" x14ac:dyDescent="0.25">
      <c r="AH1695"/>
    </row>
    <row r="1696" spans="34:34" x14ac:dyDescent="0.25">
      <c r="AH1696"/>
    </row>
    <row r="1697" spans="34:34" x14ac:dyDescent="0.25">
      <c r="AH1697"/>
    </row>
    <row r="1698" spans="34:34" x14ac:dyDescent="0.25">
      <c r="AH1698"/>
    </row>
    <row r="1699" spans="34:34" x14ac:dyDescent="0.25">
      <c r="AH1699"/>
    </row>
    <row r="1700" spans="34:34" x14ac:dyDescent="0.25">
      <c r="AH1700"/>
    </row>
    <row r="1701" spans="34:34" x14ac:dyDescent="0.25">
      <c r="AH1701"/>
    </row>
    <row r="1702" spans="34:34" x14ac:dyDescent="0.25">
      <c r="AH1702"/>
    </row>
    <row r="1703" spans="34:34" x14ac:dyDescent="0.25">
      <c r="AH1703"/>
    </row>
    <row r="1704" spans="34:34" x14ac:dyDescent="0.25">
      <c r="AH1704"/>
    </row>
    <row r="1705" spans="34:34" x14ac:dyDescent="0.25">
      <c r="AH1705"/>
    </row>
    <row r="1706" spans="34:34" x14ac:dyDescent="0.25">
      <c r="AH1706"/>
    </row>
    <row r="1707" spans="34:34" x14ac:dyDescent="0.25">
      <c r="AH1707"/>
    </row>
    <row r="1708" spans="34:34" x14ac:dyDescent="0.25">
      <c r="AH1708"/>
    </row>
    <row r="1709" spans="34:34" x14ac:dyDescent="0.25">
      <c r="AH1709"/>
    </row>
    <row r="1710" spans="34:34" x14ac:dyDescent="0.25">
      <c r="AH1710"/>
    </row>
    <row r="1711" spans="34:34" x14ac:dyDescent="0.25">
      <c r="AH1711"/>
    </row>
    <row r="1712" spans="34:34" x14ac:dyDescent="0.25">
      <c r="AH1712"/>
    </row>
    <row r="1713" spans="34:34" x14ac:dyDescent="0.25">
      <c r="AH1713"/>
    </row>
    <row r="1714" spans="34:34" x14ac:dyDescent="0.25">
      <c r="AH1714"/>
    </row>
    <row r="1715" spans="34:34" x14ac:dyDescent="0.25">
      <c r="AH1715"/>
    </row>
    <row r="1716" spans="34:34" x14ac:dyDescent="0.25">
      <c r="AH1716"/>
    </row>
    <row r="1717" spans="34:34" x14ac:dyDescent="0.25">
      <c r="AH1717"/>
    </row>
    <row r="1718" spans="34:34" x14ac:dyDescent="0.25">
      <c r="AH1718"/>
    </row>
    <row r="1719" spans="34:34" x14ac:dyDescent="0.25">
      <c r="AH1719"/>
    </row>
    <row r="1720" spans="34:34" x14ac:dyDescent="0.25">
      <c r="AH1720"/>
    </row>
    <row r="1721" spans="34:34" x14ac:dyDescent="0.25">
      <c r="AH1721"/>
    </row>
    <row r="1722" spans="34:34" x14ac:dyDescent="0.25">
      <c r="AH1722"/>
    </row>
    <row r="1723" spans="34:34" x14ac:dyDescent="0.25">
      <c r="AH1723"/>
    </row>
    <row r="1724" spans="34:34" x14ac:dyDescent="0.25">
      <c r="AH1724"/>
    </row>
    <row r="1725" spans="34:34" x14ac:dyDescent="0.25">
      <c r="AH1725"/>
    </row>
    <row r="1726" spans="34:34" x14ac:dyDescent="0.25">
      <c r="AH1726"/>
    </row>
    <row r="1727" spans="34:34" x14ac:dyDescent="0.25">
      <c r="AH1727"/>
    </row>
    <row r="1728" spans="34:34" x14ac:dyDescent="0.25">
      <c r="AH1728"/>
    </row>
    <row r="1729" spans="34:34" x14ac:dyDescent="0.25">
      <c r="AH1729"/>
    </row>
    <row r="1730" spans="34:34" x14ac:dyDescent="0.25">
      <c r="AH1730"/>
    </row>
    <row r="1731" spans="34:34" x14ac:dyDescent="0.25">
      <c r="AH1731"/>
    </row>
    <row r="1732" spans="34:34" x14ac:dyDescent="0.25">
      <c r="AH1732"/>
    </row>
    <row r="1733" spans="34:34" x14ac:dyDescent="0.25">
      <c r="AH1733"/>
    </row>
    <row r="1734" spans="34:34" x14ac:dyDescent="0.25">
      <c r="AH1734"/>
    </row>
    <row r="1735" spans="34:34" x14ac:dyDescent="0.25">
      <c r="AH1735"/>
    </row>
    <row r="1736" spans="34:34" x14ac:dyDescent="0.25">
      <c r="AH1736"/>
    </row>
    <row r="1737" spans="34:34" x14ac:dyDescent="0.25">
      <c r="AH1737"/>
    </row>
    <row r="1738" spans="34:34" x14ac:dyDescent="0.25">
      <c r="AH1738"/>
    </row>
    <row r="1739" spans="34:34" x14ac:dyDescent="0.25">
      <c r="AH1739"/>
    </row>
    <row r="1740" spans="34:34" x14ac:dyDescent="0.25">
      <c r="AH1740"/>
    </row>
    <row r="1741" spans="34:34" x14ac:dyDescent="0.25">
      <c r="AH1741"/>
    </row>
    <row r="1742" spans="34:34" x14ac:dyDescent="0.25">
      <c r="AH1742"/>
    </row>
    <row r="1743" spans="34:34" x14ac:dyDescent="0.25">
      <c r="AH1743"/>
    </row>
    <row r="1744" spans="34:34" x14ac:dyDescent="0.25">
      <c r="AH1744"/>
    </row>
    <row r="1745" spans="34:34" x14ac:dyDescent="0.25">
      <c r="AH1745"/>
    </row>
    <row r="1746" spans="34:34" x14ac:dyDescent="0.25">
      <c r="AH1746"/>
    </row>
    <row r="1747" spans="34:34" x14ac:dyDescent="0.25">
      <c r="AH1747"/>
    </row>
    <row r="1748" spans="34:34" x14ac:dyDescent="0.25">
      <c r="AH1748"/>
    </row>
    <row r="1749" spans="34:34" x14ac:dyDescent="0.25">
      <c r="AH1749"/>
    </row>
    <row r="1750" spans="34:34" x14ac:dyDescent="0.25">
      <c r="AH1750"/>
    </row>
    <row r="1751" spans="34:34" x14ac:dyDescent="0.25">
      <c r="AH1751"/>
    </row>
    <row r="1752" spans="34:34" x14ac:dyDescent="0.25">
      <c r="AH1752"/>
    </row>
    <row r="1753" spans="34:34" x14ac:dyDescent="0.25">
      <c r="AH1753"/>
    </row>
    <row r="1754" spans="34:34" x14ac:dyDescent="0.25">
      <c r="AH1754"/>
    </row>
    <row r="1755" spans="34:34" x14ac:dyDescent="0.25">
      <c r="AH1755"/>
    </row>
    <row r="1756" spans="34:34" x14ac:dyDescent="0.25">
      <c r="AH1756"/>
    </row>
    <row r="1757" spans="34:34" x14ac:dyDescent="0.25">
      <c r="AH1757"/>
    </row>
    <row r="1758" spans="34:34" x14ac:dyDescent="0.25">
      <c r="AH1758"/>
    </row>
    <row r="1759" spans="34:34" x14ac:dyDescent="0.25">
      <c r="AH1759"/>
    </row>
    <row r="1760" spans="34:34" x14ac:dyDescent="0.25">
      <c r="AH1760"/>
    </row>
    <row r="1761" spans="34:34" x14ac:dyDescent="0.25">
      <c r="AH1761"/>
    </row>
    <row r="1762" spans="34:34" x14ac:dyDescent="0.25">
      <c r="AH1762"/>
    </row>
    <row r="1763" spans="34:34" x14ac:dyDescent="0.25">
      <c r="AH1763"/>
    </row>
    <row r="1764" spans="34:34" x14ac:dyDescent="0.25">
      <c r="AH1764"/>
    </row>
    <row r="1765" spans="34:34" x14ac:dyDescent="0.25">
      <c r="AH1765"/>
    </row>
    <row r="1766" spans="34:34" x14ac:dyDescent="0.25">
      <c r="AH1766"/>
    </row>
    <row r="1767" spans="34:34" x14ac:dyDescent="0.25">
      <c r="AH1767"/>
    </row>
    <row r="1768" spans="34:34" x14ac:dyDescent="0.25">
      <c r="AH1768"/>
    </row>
    <row r="1769" spans="34:34" x14ac:dyDescent="0.25">
      <c r="AH1769"/>
    </row>
    <row r="1770" spans="34:34" x14ac:dyDescent="0.25">
      <c r="AH1770"/>
    </row>
    <row r="1771" spans="34:34" x14ac:dyDescent="0.25">
      <c r="AH1771"/>
    </row>
    <row r="1772" spans="34:34" x14ac:dyDescent="0.25">
      <c r="AH1772"/>
    </row>
    <row r="1773" spans="34:34" x14ac:dyDescent="0.25">
      <c r="AH1773"/>
    </row>
    <row r="1774" spans="34:34" x14ac:dyDescent="0.25">
      <c r="AH1774"/>
    </row>
    <row r="1775" spans="34:34" x14ac:dyDescent="0.25">
      <c r="AH1775"/>
    </row>
    <row r="1776" spans="34:34" x14ac:dyDescent="0.25">
      <c r="AH1776"/>
    </row>
    <row r="1777" spans="34:34" x14ac:dyDescent="0.25">
      <c r="AH1777"/>
    </row>
    <row r="1778" spans="34:34" x14ac:dyDescent="0.25">
      <c r="AH1778"/>
    </row>
    <row r="1779" spans="34:34" x14ac:dyDescent="0.25">
      <c r="AH1779"/>
    </row>
    <row r="1780" spans="34:34" x14ac:dyDescent="0.25">
      <c r="AH1780"/>
    </row>
    <row r="1781" spans="34:34" x14ac:dyDescent="0.25">
      <c r="AH1781"/>
    </row>
    <row r="1782" spans="34:34" x14ac:dyDescent="0.25">
      <c r="AH1782"/>
    </row>
    <row r="1783" spans="34:34" x14ac:dyDescent="0.25">
      <c r="AH1783"/>
    </row>
    <row r="1784" spans="34:34" x14ac:dyDescent="0.25">
      <c r="AH1784"/>
    </row>
    <row r="1785" spans="34:34" x14ac:dyDescent="0.25">
      <c r="AH1785"/>
    </row>
    <row r="1786" spans="34:34" x14ac:dyDescent="0.25">
      <c r="AH1786"/>
    </row>
    <row r="1787" spans="34:34" x14ac:dyDescent="0.25">
      <c r="AH1787"/>
    </row>
    <row r="1788" spans="34:34" x14ac:dyDescent="0.25">
      <c r="AH1788"/>
    </row>
    <row r="1789" spans="34:34" x14ac:dyDescent="0.25">
      <c r="AH1789"/>
    </row>
    <row r="1790" spans="34:34" x14ac:dyDescent="0.25">
      <c r="AH1790"/>
    </row>
    <row r="1791" spans="34:34" x14ac:dyDescent="0.25">
      <c r="AH1791"/>
    </row>
    <row r="1792" spans="34:34" x14ac:dyDescent="0.25">
      <c r="AH1792"/>
    </row>
    <row r="1793" spans="34:34" x14ac:dyDescent="0.25">
      <c r="AH1793"/>
    </row>
    <row r="1794" spans="34:34" x14ac:dyDescent="0.25">
      <c r="AH1794"/>
    </row>
    <row r="1795" spans="34:34" x14ac:dyDescent="0.25">
      <c r="AH1795"/>
    </row>
    <row r="1796" spans="34:34" x14ac:dyDescent="0.25">
      <c r="AH1796"/>
    </row>
    <row r="1797" spans="34:34" x14ac:dyDescent="0.25">
      <c r="AH1797"/>
    </row>
    <row r="1798" spans="34:34" x14ac:dyDescent="0.25">
      <c r="AH1798"/>
    </row>
    <row r="1799" spans="34:34" x14ac:dyDescent="0.25">
      <c r="AH1799"/>
    </row>
    <row r="1800" spans="34:34" x14ac:dyDescent="0.25">
      <c r="AH1800"/>
    </row>
    <row r="1801" spans="34:34" x14ac:dyDescent="0.25">
      <c r="AH1801"/>
    </row>
    <row r="1802" spans="34:34" x14ac:dyDescent="0.25">
      <c r="AH1802"/>
    </row>
    <row r="1803" spans="34:34" x14ac:dyDescent="0.25">
      <c r="AH1803"/>
    </row>
    <row r="1804" spans="34:34" x14ac:dyDescent="0.25">
      <c r="AH1804"/>
    </row>
    <row r="1805" spans="34:34" x14ac:dyDescent="0.25">
      <c r="AH1805"/>
    </row>
    <row r="1806" spans="34:34" x14ac:dyDescent="0.25">
      <c r="AH1806"/>
    </row>
    <row r="1807" spans="34:34" x14ac:dyDescent="0.25">
      <c r="AH1807"/>
    </row>
    <row r="1808" spans="34:34" x14ac:dyDescent="0.25">
      <c r="AH1808"/>
    </row>
    <row r="1809" spans="34:34" x14ac:dyDescent="0.25">
      <c r="AH1809"/>
    </row>
    <row r="1810" spans="34:34" x14ac:dyDescent="0.25">
      <c r="AH1810"/>
    </row>
    <row r="1811" spans="34:34" x14ac:dyDescent="0.25">
      <c r="AH1811"/>
    </row>
    <row r="1812" spans="34:34" x14ac:dyDescent="0.25">
      <c r="AH1812"/>
    </row>
    <row r="1813" spans="34:34" x14ac:dyDescent="0.25">
      <c r="AH1813"/>
    </row>
    <row r="1814" spans="34:34" x14ac:dyDescent="0.25">
      <c r="AH1814"/>
    </row>
    <row r="1815" spans="34:34" x14ac:dyDescent="0.25">
      <c r="AH1815"/>
    </row>
    <row r="1816" spans="34:34" x14ac:dyDescent="0.25">
      <c r="AH1816"/>
    </row>
    <row r="1817" spans="34:34" x14ac:dyDescent="0.25">
      <c r="AH1817"/>
    </row>
    <row r="1818" spans="34:34" x14ac:dyDescent="0.25">
      <c r="AH1818"/>
    </row>
    <row r="1819" spans="34:34" x14ac:dyDescent="0.25">
      <c r="AH1819"/>
    </row>
    <row r="1820" spans="34:34" x14ac:dyDescent="0.25">
      <c r="AH1820"/>
    </row>
    <row r="1821" spans="34:34" x14ac:dyDescent="0.25">
      <c r="AH1821"/>
    </row>
    <row r="1822" spans="34:34" x14ac:dyDescent="0.25">
      <c r="AH1822"/>
    </row>
    <row r="1823" spans="34:34" x14ac:dyDescent="0.25">
      <c r="AH1823"/>
    </row>
    <row r="1824" spans="34:34" x14ac:dyDescent="0.25">
      <c r="AH1824"/>
    </row>
    <row r="1825" spans="34:34" x14ac:dyDescent="0.25">
      <c r="AH1825"/>
    </row>
    <row r="1826" spans="34:34" x14ac:dyDescent="0.25">
      <c r="AH1826"/>
    </row>
    <row r="1827" spans="34:34" x14ac:dyDescent="0.25">
      <c r="AH1827"/>
    </row>
    <row r="1828" spans="34:34" x14ac:dyDescent="0.25">
      <c r="AH1828"/>
    </row>
    <row r="1829" spans="34:34" x14ac:dyDescent="0.25">
      <c r="AH1829"/>
    </row>
    <row r="1830" spans="34:34" x14ac:dyDescent="0.25">
      <c r="AH1830"/>
    </row>
    <row r="1831" spans="34:34" x14ac:dyDescent="0.25">
      <c r="AH1831"/>
    </row>
    <row r="1832" spans="34:34" x14ac:dyDescent="0.25">
      <c r="AH1832"/>
    </row>
    <row r="1833" spans="34:34" x14ac:dyDescent="0.25">
      <c r="AH1833"/>
    </row>
    <row r="1834" spans="34:34" x14ac:dyDescent="0.25">
      <c r="AH1834"/>
    </row>
    <row r="1835" spans="34:34" x14ac:dyDescent="0.25">
      <c r="AH1835"/>
    </row>
    <row r="1836" spans="34:34" x14ac:dyDescent="0.25">
      <c r="AH1836"/>
    </row>
    <row r="1837" spans="34:34" x14ac:dyDescent="0.25">
      <c r="AH1837"/>
    </row>
    <row r="1838" spans="34:34" x14ac:dyDescent="0.25">
      <c r="AH1838"/>
    </row>
    <row r="1839" spans="34:34" x14ac:dyDescent="0.25">
      <c r="AH1839"/>
    </row>
    <row r="1840" spans="34:34" x14ac:dyDescent="0.25">
      <c r="AH1840"/>
    </row>
    <row r="1841" spans="34:34" x14ac:dyDescent="0.25">
      <c r="AH1841"/>
    </row>
    <row r="1842" spans="34:34" x14ac:dyDescent="0.25">
      <c r="AH1842"/>
    </row>
    <row r="1843" spans="34:34" x14ac:dyDescent="0.25">
      <c r="AH1843"/>
    </row>
    <row r="1844" spans="34:34" x14ac:dyDescent="0.25">
      <c r="AH1844"/>
    </row>
    <row r="1845" spans="34:34" x14ac:dyDescent="0.25">
      <c r="AH1845"/>
    </row>
    <row r="1846" spans="34:34" x14ac:dyDescent="0.25">
      <c r="AH1846"/>
    </row>
    <row r="1847" spans="34:34" x14ac:dyDescent="0.25">
      <c r="AH1847"/>
    </row>
    <row r="1848" spans="34:34" x14ac:dyDescent="0.25">
      <c r="AH1848"/>
    </row>
    <row r="1849" spans="34:34" x14ac:dyDescent="0.25">
      <c r="AH1849"/>
    </row>
    <row r="1850" spans="34:34" x14ac:dyDescent="0.25">
      <c r="AH1850"/>
    </row>
    <row r="1851" spans="34:34" x14ac:dyDescent="0.25">
      <c r="AH1851"/>
    </row>
    <row r="1852" spans="34:34" x14ac:dyDescent="0.25">
      <c r="AH1852"/>
    </row>
    <row r="1853" spans="34:34" x14ac:dyDescent="0.25">
      <c r="AH1853"/>
    </row>
    <row r="1854" spans="34:34" x14ac:dyDescent="0.25">
      <c r="AH1854"/>
    </row>
    <row r="1855" spans="34:34" x14ac:dyDescent="0.25">
      <c r="AH1855"/>
    </row>
    <row r="1856" spans="34:34" x14ac:dyDescent="0.25">
      <c r="AH1856"/>
    </row>
    <row r="1857" spans="34:34" x14ac:dyDescent="0.25">
      <c r="AH1857"/>
    </row>
    <row r="1858" spans="34:34" x14ac:dyDescent="0.25">
      <c r="AH1858"/>
    </row>
    <row r="1859" spans="34:34" x14ac:dyDescent="0.25">
      <c r="AH1859"/>
    </row>
    <row r="1860" spans="34:34" x14ac:dyDescent="0.25">
      <c r="AH1860"/>
    </row>
    <row r="1861" spans="34:34" x14ac:dyDescent="0.25">
      <c r="AH1861"/>
    </row>
    <row r="1862" spans="34:34" x14ac:dyDescent="0.25">
      <c r="AH1862"/>
    </row>
    <row r="1863" spans="34:34" x14ac:dyDescent="0.25">
      <c r="AH1863"/>
    </row>
    <row r="1864" spans="34:34" x14ac:dyDescent="0.25">
      <c r="AH1864"/>
    </row>
    <row r="1865" spans="34:34" x14ac:dyDescent="0.25">
      <c r="AH1865"/>
    </row>
    <row r="1866" spans="34:34" x14ac:dyDescent="0.25">
      <c r="AH1866"/>
    </row>
    <row r="1867" spans="34:34" x14ac:dyDescent="0.25">
      <c r="AH1867"/>
    </row>
    <row r="1868" spans="34:34" x14ac:dyDescent="0.25">
      <c r="AH1868"/>
    </row>
    <row r="1869" spans="34:34" x14ac:dyDescent="0.25">
      <c r="AH1869"/>
    </row>
    <row r="1870" spans="34:34" x14ac:dyDescent="0.25">
      <c r="AH1870"/>
    </row>
    <row r="1871" spans="34:34" x14ac:dyDescent="0.25">
      <c r="AH1871"/>
    </row>
    <row r="1872" spans="34:34" x14ac:dyDescent="0.25">
      <c r="AH1872"/>
    </row>
    <row r="1873" spans="34:34" x14ac:dyDescent="0.25">
      <c r="AH1873"/>
    </row>
    <row r="1874" spans="34:34" x14ac:dyDescent="0.25">
      <c r="AH1874"/>
    </row>
    <row r="1875" spans="34:34" x14ac:dyDescent="0.25">
      <c r="AH1875"/>
    </row>
    <row r="1876" spans="34:34" x14ac:dyDescent="0.25">
      <c r="AH1876"/>
    </row>
    <row r="1877" spans="34:34" x14ac:dyDescent="0.25">
      <c r="AH1877"/>
    </row>
    <row r="1878" spans="34:34" x14ac:dyDescent="0.25">
      <c r="AH1878"/>
    </row>
    <row r="1879" spans="34:34" x14ac:dyDescent="0.25">
      <c r="AH1879"/>
    </row>
    <row r="1880" spans="34:34" x14ac:dyDescent="0.25">
      <c r="AH1880"/>
    </row>
    <row r="1881" spans="34:34" x14ac:dyDescent="0.25">
      <c r="AH1881"/>
    </row>
    <row r="1882" spans="34:34" x14ac:dyDescent="0.25">
      <c r="AH1882"/>
    </row>
    <row r="1883" spans="34:34" x14ac:dyDescent="0.25">
      <c r="AH1883"/>
    </row>
    <row r="1884" spans="34:34" x14ac:dyDescent="0.25">
      <c r="AH1884"/>
    </row>
    <row r="1885" spans="34:34" x14ac:dyDescent="0.25">
      <c r="AH1885"/>
    </row>
    <row r="1886" spans="34:34" x14ac:dyDescent="0.25">
      <c r="AH1886"/>
    </row>
    <row r="1887" spans="34:34" x14ac:dyDescent="0.25">
      <c r="AH1887"/>
    </row>
    <row r="1888" spans="34:34" x14ac:dyDescent="0.25">
      <c r="AH1888"/>
    </row>
    <row r="1889" spans="34:34" x14ac:dyDescent="0.25">
      <c r="AH1889"/>
    </row>
    <row r="1890" spans="34:34" x14ac:dyDescent="0.25">
      <c r="AH1890"/>
    </row>
    <row r="1891" spans="34:34" x14ac:dyDescent="0.25">
      <c r="AH1891"/>
    </row>
    <row r="1892" spans="34:34" x14ac:dyDescent="0.25">
      <c r="AH1892"/>
    </row>
    <row r="1893" spans="34:34" x14ac:dyDescent="0.25">
      <c r="AH1893"/>
    </row>
    <row r="1894" spans="34:34" x14ac:dyDescent="0.25">
      <c r="AH1894"/>
    </row>
    <row r="1895" spans="34:34" x14ac:dyDescent="0.25">
      <c r="AH1895"/>
    </row>
    <row r="1896" spans="34:34" x14ac:dyDescent="0.25">
      <c r="AH1896"/>
    </row>
    <row r="1897" spans="34:34" x14ac:dyDescent="0.25">
      <c r="AH1897"/>
    </row>
    <row r="1898" spans="34:34" x14ac:dyDescent="0.25">
      <c r="AH1898"/>
    </row>
    <row r="1899" spans="34:34" x14ac:dyDescent="0.25">
      <c r="AH1899"/>
    </row>
    <row r="1900" spans="34:34" x14ac:dyDescent="0.25">
      <c r="AH1900"/>
    </row>
    <row r="1901" spans="34:34" x14ac:dyDescent="0.25">
      <c r="AH1901"/>
    </row>
    <row r="1902" spans="34:34" x14ac:dyDescent="0.25">
      <c r="AH1902"/>
    </row>
    <row r="1903" spans="34:34" x14ac:dyDescent="0.25">
      <c r="AH1903"/>
    </row>
    <row r="1904" spans="34:34" x14ac:dyDescent="0.25">
      <c r="AH1904"/>
    </row>
    <row r="1905" spans="34:34" x14ac:dyDescent="0.25">
      <c r="AH1905"/>
    </row>
    <row r="1906" spans="34:34" x14ac:dyDescent="0.25">
      <c r="AH1906"/>
    </row>
    <row r="1907" spans="34:34" x14ac:dyDescent="0.25">
      <c r="AH1907"/>
    </row>
    <row r="1908" spans="34:34" x14ac:dyDescent="0.25">
      <c r="AH1908"/>
    </row>
    <row r="1909" spans="34:34" x14ac:dyDescent="0.25">
      <c r="AH1909"/>
    </row>
    <row r="1910" spans="34:34" x14ac:dyDescent="0.25">
      <c r="AH1910"/>
    </row>
    <row r="1911" spans="34:34" x14ac:dyDescent="0.25">
      <c r="AH1911"/>
    </row>
    <row r="1912" spans="34:34" x14ac:dyDescent="0.25">
      <c r="AH1912"/>
    </row>
    <row r="1913" spans="34:34" x14ac:dyDescent="0.25">
      <c r="AH1913"/>
    </row>
    <row r="1914" spans="34:34" x14ac:dyDescent="0.25">
      <c r="AH1914"/>
    </row>
    <row r="1915" spans="34:34" x14ac:dyDescent="0.25">
      <c r="AH1915"/>
    </row>
    <row r="1916" spans="34:34" x14ac:dyDescent="0.25">
      <c r="AH1916"/>
    </row>
    <row r="1917" spans="34:34" x14ac:dyDescent="0.25">
      <c r="AH1917"/>
    </row>
    <row r="1918" spans="34:34" x14ac:dyDescent="0.25">
      <c r="AH1918"/>
    </row>
    <row r="1919" spans="34:34" x14ac:dyDescent="0.25">
      <c r="AH1919"/>
    </row>
    <row r="1920" spans="34:34" x14ac:dyDescent="0.25">
      <c r="AH1920"/>
    </row>
    <row r="1921" spans="34:34" x14ac:dyDescent="0.25">
      <c r="AH1921"/>
    </row>
    <row r="1922" spans="34:34" x14ac:dyDescent="0.25">
      <c r="AH1922"/>
    </row>
    <row r="1923" spans="34:34" x14ac:dyDescent="0.25">
      <c r="AH1923"/>
    </row>
    <row r="1924" spans="34:34" x14ac:dyDescent="0.25">
      <c r="AH1924"/>
    </row>
    <row r="1925" spans="34:34" x14ac:dyDescent="0.25">
      <c r="AH1925"/>
    </row>
    <row r="1926" spans="34:34" x14ac:dyDescent="0.25">
      <c r="AH1926"/>
    </row>
    <row r="1927" spans="34:34" x14ac:dyDescent="0.25">
      <c r="AH1927"/>
    </row>
    <row r="1928" spans="34:34" x14ac:dyDescent="0.25">
      <c r="AH1928"/>
    </row>
    <row r="1929" spans="34:34" x14ac:dyDescent="0.25">
      <c r="AH1929"/>
    </row>
    <row r="1930" spans="34:34" x14ac:dyDescent="0.25">
      <c r="AH1930"/>
    </row>
    <row r="1931" spans="34:34" x14ac:dyDescent="0.25">
      <c r="AH1931"/>
    </row>
    <row r="1932" spans="34:34" x14ac:dyDescent="0.25">
      <c r="AH1932"/>
    </row>
    <row r="1933" spans="34:34" x14ac:dyDescent="0.25">
      <c r="AH1933"/>
    </row>
    <row r="1934" spans="34:34" x14ac:dyDescent="0.25">
      <c r="AH1934"/>
    </row>
    <row r="1935" spans="34:34" x14ac:dyDescent="0.25">
      <c r="AH1935"/>
    </row>
    <row r="1936" spans="34:34" x14ac:dyDescent="0.25">
      <c r="AH1936"/>
    </row>
    <row r="1937" spans="34:34" x14ac:dyDescent="0.25">
      <c r="AH1937"/>
    </row>
    <row r="1938" spans="34:34" x14ac:dyDescent="0.25">
      <c r="AH1938"/>
    </row>
    <row r="1939" spans="34:34" x14ac:dyDescent="0.25">
      <c r="AH1939"/>
    </row>
    <row r="1940" spans="34:34" x14ac:dyDescent="0.25">
      <c r="AH1940"/>
    </row>
    <row r="1941" spans="34:34" x14ac:dyDescent="0.25">
      <c r="AH1941"/>
    </row>
    <row r="1942" spans="34:34" x14ac:dyDescent="0.25">
      <c r="AH1942"/>
    </row>
    <row r="1943" spans="34:34" x14ac:dyDescent="0.25">
      <c r="AH1943"/>
    </row>
    <row r="1944" spans="34:34" x14ac:dyDescent="0.25">
      <c r="AH1944"/>
    </row>
    <row r="1945" spans="34:34" x14ac:dyDescent="0.25">
      <c r="AH1945"/>
    </row>
    <row r="1946" spans="34:34" x14ac:dyDescent="0.25">
      <c r="AH1946"/>
    </row>
    <row r="1947" spans="34:34" x14ac:dyDescent="0.25">
      <c r="AH1947"/>
    </row>
    <row r="1948" spans="34:34" x14ac:dyDescent="0.25">
      <c r="AH1948"/>
    </row>
    <row r="1949" spans="34:34" x14ac:dyDescent="0.25">
      <c r="AH1949"/>
    </row>
    <row r="1950" spans="34:34" x14ac:dyDescent="0.25">
      <c r="AH1950"/>
    </row>
    <row r="1951" spans="34:34" x14ac:dyDescent="0.25">
      <c r="AH1951"/>
    </row>
    <row r="1952" spans="34:34" x14ac:dyDescent="0.25">
      <c r="AH1952"/>
    </row>
    <row r="1953" spans="34:34" x14ac:dyDescent="0.25">
      <c r="AH1953"/>
    </row>
    <row r="1954" spans="34:34" x14ac:dyDescent="0.25">
      <c r="AH1954"/>
    </row>
    <row r="1955" spans="34:34" x14ac:dyDescent="0.25">
      <c r="AH1955"/>
    </row>
    <row r="1956" spans="34:34" x14ac:dyDescent="0.25">
      <c r="AH1956"/>
    </row>
    <row r="1957" spans="34:34" x14ac:dyDescent="0.25">
      <c r="AH1957"/>
    </row>
    <row r="1958" spans="34:34" x14ac:dyDescent="0.25">
      <c r="AH1958"/>
    </row>
    <row r="1959" spans="34:34" x14ac:dyDescent="0.25">
      <c r="AH1959"/>
    </row>
    <row r="1960" spans="34:34" x14ac:dyDescent="0.25">
      <c r="AH1960"/>
    </row>
    <row r="1961" spans="34:34" x14ac:dyDescent="0.25">
      <c r="AH1961"/>
    </row>
    <row r="1962" spans="34:34" x14ac:dyDescent="0.25">
      <c r="AH1962"/>
    </row>
    <row r="1963" spans="34:34" x14ac:dyDescent="0.25">
      <c r="AH1963"/>
    </row>
    <row r="1964" spans="34:34" x14ac:dyDescent="0.25">
      <c r="AH1964"/>
    </row>
    <row r="1965" spans="34:34" x14ac:dyDescent="0.25">
      <c r="AH1965"/>
    </row>
    <row r="1966" spans="34:34" x14ac:dyDescent="0.25">
      <c r="AH1966"/>
    </row>
    <row r="1967" spans="34:34" x14ac:dyDescent="0.25">
      <c r="AH1967"/>
    </row>
    <row r="1968" spans="34:34" x14ac:dyDescent="0.25">
      <c r="AH1968"/>
    </row>
    <row r="1969" spans="34:34" x14ac:dyDescent="0.25">
      <c r="AH1969"/>
    </row>
    <row r="1970" spans="34:34" x14ac:dyDescent="0.25">
      <c r="AH1970"/>
    </row>
    <row r="1971" spans="34:34" x14ac:dyDescent="0.25">
      <c r="AH1971"/>
    </row>
    <row r="1972" spans="34:34" x14ac:dyDescent="0.25">
      <c r="AH1972"/>
    </row>
    <row r="1973" spans="34:34" x14ac:dyDescent="0.25">
      <c r="AH1973"/>
    </row>
    <row r="1974" spans="34:34" x14ac:dyDescent="0.25">
      <c r="AH1974"/>
    </row>
    <row r="1975" spans="34:34" x14ac:dyDescent="0.25">
      <c r="AH1975"/>
    </row>
    <row r="1976" spans="34:34" x14ac:dyDescent="0.25">
      <c r="AH1976"/>
    </row>
    <row r="1977" spans="34:34" x14ac:dyDescent="0.25">
      <c r="AH1977"/>
    </row>
    <row r="1978" spans="34:34" x14ac:dyDescent="0.25">
      <c r="AH1978"/>
    </row>
    <row r="1979" spans="34:34" x14ac:dyDescent="0.25">
      <c r="AH1979"/>
    </row>
    <row r="1980" spans="34:34" x14ac:dyDescent="0.25">
      <c r="AH1980"/>
    </row>
    <row r="1981" spans="34:34" x14ac:dyDescent="0.25">
      <c r="AH1981"/>
    </row>
    <row r="1982" spans="34:34" x14ac:dyDescent="0.25">
      <c r="AH1982"/>
    </row>
    <row r="1983" spans="34:34" x14ac:dyDescent="0.25">
      <c r="AH1983"/>
    </row>
    <row r="1984" spans="34:34" x14ac:dyDescent="0.25">
      <c r="AH1984"/>
    </row>
    <row r="1985" spans="34:34" x14ac:dyDescent="0.25">
      <c r="AH1985"/>
    </row>
    <row r="1986" spans="34:34" x14ac:dyDescent="0.25">
      <c r="AH1986"/>
    </row>
    <row r="1987" spans="34:34" x14ac:dyDescent="0.25">
      <c r="AH1987"/>
    </row>
    <row r="1988" spans="34:34" x14ac:dyDescent="0.25">
      <c r="AH1988"/>
    </row>
    <row r="1989" spans="34:34" x14ac:dyDescent="0.25">
      <c r="AH1989"/>
    </row>
    <row r="1990" spans="34:34" x14ac:dyDescent="0.25">
      <c r="AH1990"/>
    </row>
    <row r="1991" spans="34:34" x14ac:dyDescent="0.25">
      <c r="AH1991"/>
    </row>
    <row r="1992" spans="34:34" x14ac:dyDescent="0.25">
      <c r="AH1992"/>
    </row>
    <row r="1993" spans="34:34" x14ac:dyDescent="0.25">
      <c r="AH1993"/>
    </row>
    <row r="1994" spans="34:34" x14ac:dyDescent="0.25">
      <c r="AH1994"/>
    </row>
    <row r="1995" spans="34:34" x14ac:dyDescent="0.25">
      <c r="AH1995"/>
    </row>
    <row r="1996" spans="34:34" x14ac:dyDescent="0.25">
      <c r="AH1996"/>
    </row>
    <row r="1997" spans="34:34" x14ac:dyDescent="0.25">
      <c r="AH1997"/>
    </row>
    <row r="1998" spans="34:34" x14ac:dyDescent="0.25">
      <c r="AH1998"/>
    </row>
    <row r="1999" spans="34:34" x14ac:dyDescent="0.25">
      <c r="AH1999"/>
    </row>
    <row r="2000" spans="34:34" x14ac:dyDescent="0.25">
      <c r="AH2000"/>
    </row>
    <row r="2001" spans="34:34" x14ac:dyDescent="0.25">
      <c r="AH2001"/>
    </row>
    <row r="2002" spans="34:34" x14ac:dyDescent="0.25">
      <c r="AH2002"/>
    </row>
    <row r="2003" spans="34:34" x14ac:dyDescent="0.25">
      <c r="AH2003"/>
    </row>
    <row r="2004" spans="34:34" x14ac:dyDescent="0.25">
      <c r="AH2004"/>
    </row>
    <row r="2005" spans="34:34" x14ac:dyDescent="0.25">
      <c r="AH2005"/>
    </row>
    <row r="2006" spans="34:34" x14ac:dyDescent="0.25">
      <c r="AH2006"/>
    </row>
    <row r="2007" spans="34:34" x14ac:dyDescent="0.25">
      <c r="AH2007"/>
    </row>
    <row r="2008" spans="34:34" x14ac:dyDescent="0.25">
      <c r="AH2008"/>
    </row>
    <row r="2009" spans="34:34" x14ac:dyDescent="0.25">
      <c r="AH2009"/>
    </row>
    <row r="2010" spans="34:34" x14ac:dyDescent="0.25">
      <c r="AH2010"/>
    </row>
    <row r="2011" spans="34:34" x14ac:dyDescent="0.25">
      <c r="AH2011"/>
    </row>
    <row r="2012" spans="34:34" x14ac:dyDescent="0.25">
      <c r="AH2012"/>
    </row>
    <row r="2013" spans="34:34" x14ac:dyDescent="0.25">
      <c r="AH2013"/>
    </row>
    <row r="2014" spans="34:34" x14ac:dyDescent="0.25">
      <c r="AH2014"/>
    </row>
    <row r="2015" spans="34:34" x14ac:dyDescent="0.25">
      <c r="AH2015"/>
    </row>
    <row r="2016" spans="34:34" x14ac:dyDescent="0.25">
      <c r="AH2016"/>
    </row>
    <row r="2017" spans="34:34" x14ac:dyDescent="0.25">
      <c r="AH2017"/>
    </row>
    <row r="2018" spans="34:34" x14ac:dyDescent="0.25">
      <c r="AH2018"/>
    </row>
    <row r="2019" spans="34:34" x14ac:dyDescent="0.25">
      <c r="AH2019"/>
    </row>
    <row r="2020" spans="34:34" x14ac:dyDescent="0.25">
      <c r="AH2020"/>
    </row>
    <row r="2021" spans="34:34" x14ac:dyDescent="0.25">
      <c r="AH2021"/>
    </row>
    <row r="2022" spans="34:34" x14ac:dyDescent="0.25">
      <c r="AH2022"/>
    </row>
    <row r="2023" spans="34:34" x14ac:dyDescent="0.25">
      <c r="AH2023"/>
    </row>
    <row r="2024" spans="34:34" x14ac:dyDescent="0.25">
      <c r="AH2024"/>
    </row>
    <row r="2025" spans="34:34" x14ac:dyDescent="0.25">
      <c r="AH2025"/>
    </row>
    <row r="2026" spans="34:34" x14ac:dyDescent="0.25">
      <c r="AH2026"/>
    </row>
    <row r="2027" spans="34:34" x14ac:dyDescent="0.25">
      <c r="AH2027"/>
    </row>
    <row r="2028" spans="34:34" x14ac:dyDescent="0.25">
      <c r="AH2028"/>
    </row>
    <row r="2029" spans="34:34" x14ac:dyDescent="0.25">
      <c r="AH2029"/>
    </row>
    <row r="2030" spans="34:34" x14ac:dyDescent="0.25">
      <c r="AH2030"/>
    </row>
    <row r="2031" spans="34:34" x14ac:dyDescent="0.25">
      <c r="AH2031"/>
    </row>
    <row r="2032" spans="34:34" x14ac:dyDescent="0.25">
      <c r="AH2032"/>
    </row>
    <row r="2033" spans="34:34" x14ac:dyDescent="0.25">
      <c r="AH2033"/>
    </row>
    <row r="2034" spans="34:34" x14ac:dyDescent="0.25">
      <c r="AH2034"/>
    </row>
    <row r="2035" spans="34:34" x14ac:dyDescent="0.25">
      <c r="AH2035"/>
    </row>
    <row r="2036" spans="34:34" x14ac:dyDescent="0.25">
      <c r="AH2036"/>
    </row>
    <row r="2037" spans="34:34" x14ac:dyDescent="0.25">
      <c r="AH2037"/>
    </row>
    <row r="2038" spans="34:34" x14ac:dyDescent="0.25">
      <c r="AH2038"/>
    </row>
    <row r="2039" spans="34:34" x14ac:dyDescent="0.25">
      <c r="AH2039"/>
    </row>
    <row r="2040" spans="34:34" x14ac:dyDescent="0.25">
      <c r="AH2040"/>
    </row>
    <row r="2041" spans="34:34" x14ac:dyDescent="0.25">
      <c r="AH2041"/>
    </row>
    <row r="2042" spans="34:34" x14ac:dyDescent="0.25">
      <c r="AH2042"/>
    </row>
    <row r="2043" spans="34:34" x14ac:dyDescent="0.25">
      <c r="AH2043"/>
    </row>
    <row r="2044" spans="34:34" x14ac:dyDescent="0.25">
      <c r="AH2044"/>
    </row>
    <row r="2045" spans="34:34" x14ac:dyDescent="0.25">
      <c r="AH2045"/>
    </row>
    <row r="2046" spans="34:34" x14ac:dyDescent="0.25">
      <c r="AH2046"/>
    </row>
    <row r="2047" spans="34:34" x14ac:dyDescent="0.25">
      <c r="AH2047"/>
    </row>
    <row r="2048" spans="34:34" x14ac:dyDescent="0.25">
      <c r="AH2048"/>
    </row>
    <row r="2049" spans="34:34" x14ac:dyDescent="0.25">
      <c r="AH2049"/>
    </row>
    <row r="2050" spans="34:34" x14ac:dyDescent="0.25">
      <c r="AH2050"/>
    </row>
    <row r="2051" spans="34:34" x14ac:dyDescent="0.25">
      <c r="AH2051"/>
    </row>
    <row r="2052" spans="34:34" x14ac:dyDescent="0.25">
      <c r="AH2052"/>
    </row>
    <row r="2053" spans="34:34" x14ac:dyDescent="0.25">
      <c r="AH2053"/>
    </row>
    <row r="2054" spans="34:34" x14ac:dyDescent="0.25">
      <c r="AH2054"/>
    </row>
    <row r="2055" spans="34:34" x14ac:dyDescent="0.25">
      <c r="AH2055"/>
    </row>
    <row r="2056" spans="34:34" x14ac:dyDescent="0.25">
      <c r="AH2056"/>
    </row>
    <row r="2057" spans="34:34" x14ac:dyDescent="0.25">
      <c r="AH2057"/>
    </row>
    <row r="2058" spans="34:34" x14ac:dyDescent="0.25">
      <c r="AH2058"/>
    </row>
    <row r="2059" spans="34:34" x14ac:dyDescent="0.25">
      <c r="AH2059"/>
    </row>
    <row r="2060" spans="34:34" x14ac:dyDescent="0.25">
      <c r="AH2060"/>
    </row>
    <row r="2061" spans="34:34" x14ac:dyDescent="0.25">
      <c r="AH2061"/>
    </row>
    <row r="2062" spans="34:34" x14ac:dyDescent="0.25">
      <c r="AH2062"/>
    </row>
    <row r="2063" spans="34:34" x14ac:dyDescent="0.25">
      <c r="AH2063"/>
    </row>
    <row r="2064" spans="34:34" x14ac:dyDescent="0.25">
      <c r="AH2064"/>
    </row>
    <row r="2065" spans="34:34" x14ac:dyDescent="0.25">
      <c r="AH2065"/>
    </row>
    <row r="2066" spans="34:34" x14ac:dyDescent="0.25">
      <c r="AH2066"/>
    </row>
    <row r="2067" spans="34:34" x14ac:dyDescent="0.25">
      <c r="AH2067"/>
    </row>
    <row r="2068" spans="34:34" x14ac:dyDescent="0.25">
      <c r="AH2068"/>
    </row>
    <row r="2069" spans="34:34" x14ac:dyDescent="0.25">
      <c r="AH2069"/>
    </row>
    <row r="2070" spans="34:34" x14ac:dyDescent="0.25">
      <c r="AH2070"/>
    </row>
    <row r="2071" spans="34:34" x14ac:dyDescent="0.25">
      <c r="AH2071"/>
    </row>
    <row r="2072" spans="34:34" x14ac:dyDescent="0.25">
      <c r="AH2072"/>
    </row>
    <row r="2073" spans="34:34" x14ac:dyDescent="0.25">
      <c r="AH2073"/>
    </row>
    <row r="2074" spans="34:34" x14ac:dyDescent="0.25">
      <c r="AH2074"/>
    </row>
    <row r="2075" spans="34:34" x14ac:dyDescent="0.25">
      <c r="AH2075"/>
    </row>
    <row r="2076" spans="34:34" x14ac:dyDescent="0.25">
      <c r="AH2076"/>
    </row>
    <row r="2077" spans="34:34" x14ac:dyDescent="0.25">
      <c r="AH2077"/>
    </row>
    <row r="2078" spans="34:34" x14ac:dyDescent="0.25">
      <c r="AH2078"/>
    </row>
    <row r="2079" spans="34:34" x14ac:dyDescent="0.25">
      <c r="AH2079"/>
    </row>
    <row r="2080" spans="34:34" x14ac:dyDescent="0.25">
      <c r="AH2080"/>
    </row>
    <row r="2081" spans="34:34" x14ac:dyDescent="0.25">
      <c r="AH2081"/>
    </row>
    <row r="2082" spans="34:34" x14ac:dyDescent="0.25">
      <c r="AH2082"/>
    </row>
    <row r="2083" spans="34:34" x14ac:dyDescent="0.25">
      <c r="AH2083"/>
    </row>
    <row r="2084" spans="34:34" x14ac:dyDescent="0.25">
      <c r="AH2084"/>
    </row>
    <row r="2085" spans="34:34" x14ac:dyDescent="0.25">
      <c r="AH2085"/>
    </row>
    <row r="2086" spans="34:34" x14ac:dyDescent="0.25">
      <c r="AH2086"/>
    </row>
    <row r="2087" spans="34:34" x14ac:dyDescent="0.25">
      <c r="AH2087"/>
    </row>
    <row r="2088" spans="34:34" x14ac:dyDescent="0.25">
      <c r="AH2088"/>
    </row>
    <row r="2089" spans="34:34" x14ac:dyDescent="0.25">
      <c r="AH2089"/>
    </row>
    <row r="2090" spans="34:34" x14ac:dyDescent="0.25">
      <c r="AH2090"/>
    </row>
    <row r="2091" spans="34:34" x14ac:dyDescent="0.25">
      <c r="AH2091"/>
    </row>
    <row r="2092" spans="34:34" x14ac:dyDescent="0.25">
      <c r="AH2092"/>
    </row>
    <row r="2093" spans="34:34" x14ac:dyDescent="0.25">
      <c r="AH2093"/>
    </row>
    <row r="2094" spans="34:34" x14ac:dyDescent="0.25">
      <c r="AH2094"/>
    </row>
    <row r="2095" spans="34:34" x14ac:dyDescent="0.25">
      <c r="AH2095"/>
    </row>
    <row r="2096" spans="34:34" x14ac:dyDescent="0.25">
      <c r="AH2096"/>
    </row>
    <row r="2097" spans="34:34" x14ac:dyDescent="0.25">
      <c r="AH2097"/>
    </row>
    <row r="2098" spans="34:34" x14ac:dyDescent="0.25">
      <c r="AH2098"/>
    </row>
    <row r="2099" spans="34:34" x14ac:dyDescent="0.25">
      <c r="AH2099"/>
    </row>
    <row r="2100" spans="34:34" x14ac:dyDescent="0.25">
      <c r="AH2100"/>
    </row>
    <row r="2101" spans="34:34" x14ac:dyDescent="0.25">
      <c r="AH2101"/>
    </row>
    <row r="2102" spans="34:34" x14ac:dyDescent="0.25">
      <c r="AH2102"/>
    </row>
    <row r="2103" spans="34:34" x14ac:dyDescent="0.25">
      <c r="AH2103"/>
    </row>
    <row r="2104" spans="34:34" x14ac:dyDescent="0.25">
      <c r="AH2104"/>
    </row>
    <row r="2105" spans="34:34" x14ac:dyDescent="0.25">
      <c r="AH2105"/>
    </row>
    <row r="2106" spans="34:34" x14ac:dyDescent="0.25">
      <c r="AH2106"/>
    </row>
    <row r="2107" spans="34:34" x14ac:dyDescent="0.25">
      <c r="AH2107"/>
    </row>
    <row r="2108" spans="34:34" x14ac:dyDescent="0.25">
      <c r="AH2108"/>
    </row>
    <row r="2109" spans="34:34" x14ac:dyDescent="0.25">
      <c r="AH2109"/>
    </row>
    <row r="2110" spans="34:34" x14ac:dyDescent="0.25">
      <c r="AH2110"/>
    </row>
    <row r="2111" spans="34:34" x14ac:dyDescent="0.25">
      <c r="AH2111"/>
    </row>
    <row r="2112" spans="34:34" x14ac:dyDescent="0.25">
      <c r="AH2112"/>
    </row>
    <row r="2113" spans="34:34" x14ac:dyDescent="0.25">
      <c r="AH2113"/>
    </row>
    <row r="2114" spans="34:34" x14ac:dyDescent="0.25">
      <c r="AH2114"/>
    </row>
    <row r="2115" spans="34:34" x14ac:dyDescent="0.25">
      <c r="AH2115"/>
    </row>
    <row r="2116" spans="34:34" x14ac:dyDescent="0.25">
      <c r="AH2116"/>
    </row>
    <row r="2117" spans="34:34" x14ac:dyDescent="0.25">
      <c r="AH2117"/>
    </row>
    <row r="2118" spans="34:34" x14ac:dyDescent="0.25">
      <c r="AH2118"/>
    </row>
    <row r="2119" spans="34:34" x14ac:dyDescent="0.25">
      <c r="AH2119"/>
    </row>
    <row r="2120" spans="34:34" x14ac:dyDescent="0.25">
      <c r="AH2120"/>
    </row>
    <row r="2121" spans="34:34" x14ac:dyDescent="0.25">
      <c r="AH2121"/>
    </row>
    <row r="2122" spans="34:34" x14ac:dyDescent="0.25">
      <c r="AH2122"/>
    </row>
    <row r="2123" spans="34:34" x14ac:dyDescent="0.25">
      <c r="AH2123"/>
    </row>
    <row r="2124" spans="34:34" x14ac:dyDescent="0.25">
      <c r="AH2124"/>
    </row>
    <row r="2125" spans="34:34" x14ac:dyDescent="0.25">
      <c r="AH2125"/>
    </row>
    <row r="2126" spans="34:34" x14ac:dyDescent="0.25">
      <c r="AH2126"/>
    </row>
    <row r="2127" spans="34:34" x14ac:dyDescent="0.25">
      <c r="AH2127"/>
    </row>
    <row r="2128" spans="34:34" x14ac:dyDescent="0.25">
      <c r="AH2128"/>
    </row>
    <row r="2129" spans="34:34" x14ac:dyDescent="0.25">
      <c r="AH2129"/>
    </row>
    <row r="2130" spans="34:34" x14ac:dyDescent="0.25">
      <c r="AH2130"/>
    </row>
    <row r="2131" spans="34:34" x14ac:dyDescent="0.25">
      <c r="AH2131"/>
    </row>
    <row r="2132" spans="34:34" x14ac:dyDescent="0.25">
      <c r="AH2132"/>
    </row>
    <row r="2133" spans="34:34" x14ac:dyDescent="0.25">
      <c r="AH2133"/>
    </row>
    <row r="2134" spans="34:34" x14ac:dyDescent="0.25">
      <c r="AH2134"/>
    </row>
    <row r="2135" spans="34:34" x14ac:dyDescent="0.25">
      <c r="AH2135"/>
    </row>
    <row r="2136" spans="34:34" x14ac:dyDescent="0.25">
      <c r="AH2136"/>
    </row>
    <row r="2137" spans="34:34" x14ac:dyDescent="0.25">
      <c r="AH2137"/>
    </row>
    <row r="2138" spans="34:34" x14ac:dyDescent="0.25">
      <c r="AH2138"/>
    </row>
    <row r="2139" spans="34:34" x14ac:dyDescent="0.25">
      <c r="AH2139"/>
    </row>
    <row r="2140" spans="34:34" x14ac:dyDescent="0.25">
      <c r="AH2140"/>
    </row>
    <row r="2141" spans="34:34" x14ac:dyDescent="0.25">
      <c r="AH2141"/>
    </row>
    <row r="2142" spans="34:34" x14ac:dyDescent="0.25">
      <c r="AH2142"/>
    </row>
    <row r="2143" spans="34:34" x14ac:dyDescent="0.25">
      <c r="AH2143"/>
    </row>
    <row r="2144" spans="34:34" x14ac:dyDescent="0.25">
      <c r="AH2144"/>
    </row>
    <row r="2145" spans="34:34" x14ac:dyDescent="0.25">
      <c r="AH2145"/>
    </row>
    <row r="2146" spans="34:34" x14ac:dyDescent="0.25">
      <c r="AH2146"/>
    </row>
    <row r="2147" spans="34:34" x14ac:dyDescent="0.25">
      <c r="AH2147"/>
    </row>
    <row r="2148" spans="34:34" x14ac:dyDescent="0.25">
      <c r="AH2148"/>
    </row>
    <row r="2149" spans="34:34" x14ac:dyDescent="0.25">
      <c r="AH2149"/>
    </row>
    <row r="2150" spans="34:34" x14ac:dyDescent="0.25">
      <c r="AH2150"/>
    </row>
    <row r="2151" spans="34:34" x14ac:dyDescent="0.25">
      <c r="AH2151"/>
    </row>
    <row r="2152" spans="34:34" x14ac:dyDescent="0.25">
      <c r="AH2152"/>
    </row>
    <row r="2153" spans="34:34" x14ac:dyDescent="0.25">
      <c r="AH2153"/>
    </row>
    <row r="2154" spans="34:34" x14ac:dyDescent="0.25">
      <c r="AH2154"/>
    </row>
    <row r="2155" spans="34:34" x14ac:dyDescent="0.25">
      <c r="AH2155"/>
    </row>
    <row r="2156" spans="34:34" x14ac:dyDescent="0.25">
      <c r="AH2156"/>
    </row>
    <row r="2157" spans="34:34" x14ac:dyDescent="0.25">
      <c r="AH2157"/>
    </row>
    <row r="2158" spans="34:34" x14ac:dyDescent="0.25">
      <c r="AH2158"/>
    </row>
    <row r="2159" spans="34:34" x14ac:dyDescent="0.25">
      <c r="AH2159"/>
    </row>
    <row r="2160" spans="34:34" x14ac:dyDescent="0.25">
      <c r="AH2160"/>
    </row>
    <row r="2161" spans="34:34" x14ac:dyDescent="0.25">
      <c r="AH2161"/>
    </row>
    <row r="2162" spans="34:34" x14ac:dyDescent="0.25">
      <c r="AH2162"/>
    </row>
    <row r="2163" spans="34:34" x14ac:dyDescent="0.25">
      <c r="AH2163"/>
    </row>
    <row r="2164" spans="34:34" x14ac:dyDescent="0.25">
      <c r="AH2164"/>
    </row>
    <row r="2165" spans="34:34" x14ac:dyDescent="0.25">
      <c r="AH2165"/>
    </row>
    <row r="2166" spans="34:34" x14ac:dyDescent="0.25">
      <c r="AH2166"/>
    </row>
    <row r="2167" spans="34:34" x14ac:dyDescent="0.25">
      <c r="AH2167"/>
    </row>
    <row r="2168" spans="34:34" x14ac:dyDescent="0.25">
      <c r="AH2168"/>
    </row>
    <row r="2169" spans="34:34" x14ac:dyDescent="0.25">
      <c r="AH2169"/>
    </row>
    <row r="2170" spans="34:34" x14ac:dyDescent="0.25">
      <c r="AH2170"/>
    </row>
    <row r="2171" spans="34:34" x14ac:dyDescent="0.25">
      <c r="AH2171"/>
    </row>
    <row r="2172" spans="34:34" x14ac:dyDescent="0.25">
      <c r="AH2172"/>
    </row>
    <row r="2173" spans="34:34" x14ac:dyDescent="0.25">
      <c r="AH2173"/>
    </row>
    <row r="2174" spans="34:34" x14ac:dyDescent="0.25">
      <c r="AH2174"/>
    </row>
    <row r="2175" spans="34:34" x14ac:dyDescent="0.25">
      <c r="AH2175"/>
    </row>
    <row r="2176" spans="34:34" x14ac:dyDescent="0.25">
      <c r="AH2176"/>
    </row>
    <row r="2177" spans="34:34" x14ac:dyDescent="0.25">
      <c r="AH2177"/>
    </row>
    <row r="2178" spans="34:34" x14ac:dyDescent="0.25">
      <c r="AH2178"/>
    </row>
    <row r="2179" spans="34:34" x14ac:dyDescent="0.25">
      <c r="AH2179"/>
    </row>
    <row r="2180" spans="34:34" x14ac:dyDescent="0.25">
      <c r="AH2180"/>
    </row>
    <row r="2181" spans="34:34" x14ac:dyDescent="0.25">
      <c r="AH2181"/>
    </row>
    <row r="2182" spans="34:34" x14ac:dyDescent="0.25">
      <c r="AH2182"/>
    </row>
    <row r="2183" spans="34:34" x14ac:dyDescent="0.25">
      <c r="AH2183"/>
    </row>
    <row r="2184" spans="34:34" x14ac:dyDescent="0.25">
      <c r="AH2184"/>
    </row>
    <row r="2185" spans="34:34" x14ac:dyDescent="0.25">
      <c r="AH2185"/>
    </row>
    <row r="2186" spans="34:34" x14ac:dyDescent="0.25">
      <c r="AH2186"/>
    </row>
    <row r="2187" spans="34:34" x14ac:dyDescent="0.25">
      <c r="AH2187"/>
    </row>
    <row r="2188" spans="34:34" x14ac:dyDescent="0.25">
      <c r="AH2188"/>
    </row>
    <row r="2189" spans="34:34" x14ac:dyDescent="0.25">
      <c r="AH2189"/>
    </row>
    <row r="2190" spans="34:34" x14ac:dyDescent="0.25">
      <c r="AH2190"/>
    </row>
    <row r="2191" spans="34:34" x14ac:dyDescent="0.25">
      <c r="AH2191"/>
    </row>
    <row r="2192" spans="34:34" x14ac:dyDescent="0.25">
      <c r="AH2192"/>
    </row>
    <row r="2193" spans="34:34" x14ac:dyDescent="0.25">
      <c r="AH2193"/>
    </row>
    <row r="2194" spans="34:34" x14ac:dyDescent="0.25">
      <c r="AH2194"/>
    </row>
    <row r="2195" spans="34:34" x14ac:dyDescent="0.25">
      <c r="AH2195"/>
    </row>
    <row r="2196" spans="34:34" x14ac:dyDescent="0.25">
      <c r="AH2196"/>
    </row>
    <row r="2197" spans="34:34" x14ac:dyDescent="0.25">
      <c r="AH2197"/>
    </row>
    <row r="2198" spans="34:34" x14ac:dyDescent="0.25">
      <c r="AH2198"/>
    </row>
    <row r="2199" spans="34:34" x14ac:dyDescent="0.25">
      <c r="AH2199"/>
    </row>
    <row r="2200" spans="34:34" x14ac:dyDescent="0.25">
      <c r="AH2200"/>
    </row>
    <row r="2201" spans="34:34" x14ac:dyDescent="0.25">
      <c r="AH2201"/>
    </row>
    <row r="2202" spans="34:34" x14ac:dyDescent="0.25">
      <c r="AH2202"/>
    </row>
    <row r="2203" spans="34:34" x14ac:dyDescent="0.25">
      <c r="AH2203"/>
    </row>
    <row r="2204" spans="34:34" x14ac:dyDescent="0.25">
      <c r="AH2204"/>
    </row>
    <row r="2205" spans="34:34" x14ac:dyDescent="0.25">
      <c r="AH2205"/>
    </row>
    <row r="2206" spans="34:34" x14ac:dyDescent="0.25">
      <c r="AH2206"/>
    </row>
    <row r="2207" spans="34:34" x14ac:dyDescent="0.25">
      <c r="AH2207"/>
    </row>
    <row r="2208" spans="34:34" x14ac:dyDescent="0.25">
      <c r="AH2208"/>
    </row>
    <row r="2209" spans="34:34" x14ac:dyDescent="0.25">
      <c r="AH2209"/>
    </row>
    <row r="2210" spans="34:34" x14ac:dyDescent="0.25">
      <c r="AH2210"/>
    </row>
    <row r="2211" spans="34:34" x14ac:dyDescent="0.25">
      <c r="AH2211"/>
    </row>
    <row r="2212" spans="34:34" x14ac:dyDescent="0.25">
      <c r="AH2212"/>
    </row>
    <row r="2213" spans="34:34" x14ac:dyDescent="0.25">
      <c r="AH2213"/>
    </row>
    <row r="2214" spans="34:34" x14ac:dyDescent="0.25">
      <c r="AH2214"/>
    </row>
    <row r="2215" spans="34:34" x14ac:dyDescent="0.25">
      <c r="AH2215"/>
    </row>
    <row r="2216" spans="34:34" x14ac:dyDescent="0.25">
      <c r="AH2216"/>
    </row>
    <row r="2217" spans="34:34" x14ac:dyDescent="0.25">
      <c r="AH2217"/>
    </row>
    <row r="2218" spans="34:34" x14ac:dyDescent="0.25">
      <c r="AH2218"/>
    </row>
    <row r="2219" spans="34:34" x14ac:dyDescent="0.25">
      <c r="AH2219"/>
    </row>
    <row r="2220" spans="34:34" x14ac:dyDescent="0.25">
      <c r="AH2220"/>
    </row>
    <row r="2221" spans="34:34" x14ac:dyDescent="0.25">
      <c r="AH2221"/>
    </row>
    <row r="2222" spans="34:34" x14ac:dyDescent="0.25">
      <c r="AH2222"/>
    </row>
    <row r="2223" spans="34:34" x14ac:dyDescent="0.25">
      <c r="AH2223"/>
    </row>
    <row r="2224" spans="34:34" x14ac:dyDescent="0.25">
      <c r="AH2224"/>
    </row>
    <row r="2225" spans="34:34" x14ac:dyDescent="0.25">
      <c r="AH2225"/>
    </row>
    <row r="2226" spans="34:34" x14ac:dyDescent="0.25">
      <c r="AH2226"/>
    </row>
    <row r="2227" spans="34:34" x14ac:dyDescent="0.25">
      <c r="AH2227"/>
    </row>
    <row r="2228" spans="34:34" x14ac:dyDescent="0.25">
      <c r="AH2228"/>
    </row>
    <row r="2229" spans="34:34" x14ac:dyDescent="0.25">
      <c r="AH2229"/>
    </row>
    <row r="2230" spans="34:34" x14ac:dyDescent="0.25">
      <c r="AH2230"/>
    </row>
    <row r="2231" spans="34:34" x14ac:dyDescent="0.25">
      <c r="AH2231"/>
    </row>
    <row r="2232" spans="34:34" x14ac:dyDescent="0.25">
      <c r="AH2232"/>
    </row>
    <row r="2233" spans="34:34" x14ac:dyDescent="0.25">
      <c r="AH2233"/>
    </row>
    <row r="2234" spans="34:34" x14ac:dyDescent="0.25">
      <c r="AH2234"/>
    </row>
    <row r="2235" spans="34:34" x14ac:dyDescent="0.25">
      <c r="AH2235"/>
    </row>
    <row r="2236" spans="34:34" x14ac:dyDescent="0.25">
      <c r="AH2236"/>
    </row>
    <row r="2237" spans="34:34" x14ac:dyDescent="0.25">
      <c r="AH2237"/>
    </row>
    <row r="2238" spans="34:34" x14ac:dyDescent="0.25">
      <c r="AH2238"/>
    </row>
    <row r="2239" spans="34:34" x14ac:dyDescent="0.25">
      <c r="AH2239"/>
    </row>
    <row r="2240" spans="34:34" x14ac:dyDescent="0.25">
      <c r="AH2240"/>
    </row>
    <row r="2241" spans="34:34" x14ac:dyDescent="0.25">
      <c r="AH2241"/>
    </row>
    <row r="2242" spans="34:34" x14ac:dyDescent="0.25">
      <c r="AH2242"/>
    </row>
    <row r="2243" spans="34:34" x14ac:dyDescent="0.25">
      <c r="AH2243"/>
    </row>
    <row r="2244" spans="34:34" x14ac:dyDescent="0.25">
      <c r="AH2244"/>
    </row>
    <row r="2245" spans="34:34" x14ac:dyDescent="0.25">
      <c r="AH2245"/>
    </row>
    <row r="2246" spans="34:34" x14ac:dyDescent="0.25">
      <c r="AH2246"/>
    </row>
    <row r="2247" spans="34:34" x14ac:dyDescent="0.25">
      <c r="AH2247"/>
    </row>
    <row r="2248" spans="34:34" x14ac:dyDescent="0.25">
      <c r="AH2248"/>
    </row>
    <row r="2249" spans="34:34" x14ac:dyDescent="0.25">
      <c r="AH2249"/>
    </row>
    <row r="2250" spans="34:34" x14ac:dyDescent="0.25">
      <c r="AH2250"/>
    </row>
    <row r="2251" spans="34:34" x14ac:dyDescent="0.25">
      <c r="AH2251"/>
    </row>
    <row r="2252" spans="34:34" x14ac:dyDescent="0.25">
      <c r="AH2252"/>
    </row>
    <row r="2253" spans="34:34" x14ac:dyDescent="0.25">
      <c r="AH2253"/>
    </row>
    <row r="2254" spans="34:34" x14ac:dyDescent="0.25">
      <c r="AH2254"/>
    </row>
    <row r="2255" spans="34:34" x14ac:dyDescent="0.25">
      <c r="AH2255"/>
    </row>
    <row r="2256" spans="34:34" x14ac:dyDescent="0.25">
      <c r="AH2256"/>
    </row>
    <row r="2257" spans="34:34" x14ac:dyDescent="0.25">
      <c r="AH2257"/>
    </row>
    <row r="2258" spans="34:34" x14ac:dyDescent="0.25">
      <c r="AH2258"/>
    </row>
    <row r="2259" spans="34:34" x14ac:dyDescent="0.25">
      <c r="AH2259"/>
    </row>
    <row r="2260" spans="34:34" x14ac:dyDescent="0.25">
      <c r="AH2260"/>
    </row>
    <row r="2261" spans="34:34" x14ac:dyDescent="0.25">
      <c r="AH2261"/>
    </row>
    <row r="2262" spans="34:34" x14ac:dyDescent="0.25">
      <c r="AH2262"/>
    </row>
    <row r="2263" spans="34:34" x14ac:dyDescent="0.25">
      <c r="AH2263"/>
    </row>
    <row r="2264" spans="34:34" x14ac:dyDescent="0.25">
      <c r="AH2264"/>
    </row>
    <row r="2265" spans="34:34" x14ac:dyDescent="0.25">
      <c r="AH2265"/>
    </row>
    <row r="2266" spans="34:34" x14ac:dyDescent="0.25">
      <c r="AH2266"/>
    </row>
    <row r="2267" spans="34:34" x14ac:dyDescent="0.25">
      <c r="AH2267"/>
    </row>
    <row r="2268" spans="34:34" x14ac:dyDescent="0.25">
      <c r="AH2268"/>
    </row>
    <row r="2269" spans="34:34" x14ac:dyDescent="0.25">
      <c r="AH2269"/>
    </row>
    <row r="2270" spans="34:34" x14ac:dyDescent="0.25">
      <c r="AH2270"/>
    </row>
    <row r="2271" spans="34:34" x14ac:dyDescent="0.25">
      <c r="AH2271"/>
    </row>
    <row r="2272" spans="34:34" x14ac:dyDescent="0.25">
      <c r="AH2272"/>
    </row>
    <row r="2273" spans="34:34" x14ac:dyDescent="0.25">
      <c r="AH2273"/>
    </row>
    <row r="2274" spans="34:34" x14ac:dyDescent="0.25">
      <c r="AH2274"/>
    </row>
    <row r="2275" spans="34:34" x14ac:dyDescent="0.25">
      <c r="AH2275"/>
    </row>
    <row r="2276" spans="34:34" x14ac:dyDescent="0.25">
      <c r="AH2276"/>
    </row>
    <row r="2277" spans="34:34" x14ac:dyDescent="0.25">
      <c r="AH2277"/>
    </row>
    <row r="2278" spans="34:34" x14ac:dyDescent="0.25">
      <c r="AH2278"/>
    </row>
    <row r="2279" spans="34:34" x14ac:dyDescent="0.25">
      <c r="AH2279"/>
    </row>
    <row r="2280" spans="34:34" x14ac:dyDescent="0.25">
      <c r="AH2280"/>
    </row>
    <row r="2281" spans="34:34" x14ac:dyDescent="0.25">
      <c r="AH2281"/>
    </row>
    <row r="2282" spans="34:34" x14ac:dyDescent="0.25">
      <c r="AH2282"/>
    </row>
    <row r="2283" spans="34:34" x14ac:dyDescent="0.25">
      <c r="AH2283"/>
    </row>
    <row r="2284" spans="34:34" x14ac:dyDescent="0.25">
      <c r="AH2284"/>
    </row>
    <row r="2285" spans="34:34" x14ac:dyDescent="0.25">
      <c r="AH2285"/>
    </row>
    <row r="2286" spans="34:34" x14ac:dyDescent="0.25">
      <c r="AH2286"/>
    </row>
    <row r="2287" spans="34:34" x14ac:dyDescent="0.25">
      <c r="AH2287"/>
    </row>
    <row r="2288" spans="34:34" x14ac:dyDescent="0.25">
      <c r="AH2288"/>
    </row>
    <row r="2289" spans="34:34" x14ac:dyDescent="0.25">
      <c r="AH2289"/>
    </row>
    <row r="2290" spans="34:34" x14ac:dyDescent="0.25">
      <c r="AH2290"/>
    </row>
    <row r="2291" spans="34:34" x14ac:dyDescent="0.25">
      <c r="AH2291"/>
    </row>
    <row r="2292" spans="34:34" x14ac:dyDescent="0.25">
      <c r="AH2292"/>
    </row>
    <row r="2293" spans="34:34" x14ac:dyDescent="0.25">
      <c r="AH2293"/>
    </row>
    <row r="2294" spans="34:34" x14ac:dyDescent="0.25">
      <c r="AH2294"/>
    </row>
    <row r="2295" spans="34:34" x14ac:dyDescent="0.25">
      <c r="AH2295"/>
    </row>
    <row r="2296" spans="34:34" x14ac:dyDescent="0.25">
      <c r="AH2296"/>
    </row>
    <row r="2297" spans="34:34" x14ac:dyDescent="0.25">
      <c r="AH2297"/>
    </row>
    <row r="2298" spans="34:34" x14ac:dyDescent="0.25">
      <c r="AH2298"/>
    </row>
    <row r="2299" spans="34:34" x14ac:dyDescent="0.25">
      <c r="AH2299"/>
    </row>
    <row r="2300" spans="34:34" x14ac:dyDescent="0.25">
      <c r="AH2300"/>
    </row>
    <row r="2301" spans="34:34" x14ac:dyDescent="0.25">
      <c r="AH2301"/>
    </row>
    <row r="2302" spans="34:34" x14ac:dyDescent="0.25">
      <c r="AH2302"/>
    </row>
    <row r="2303" spans="34:34" x14ac:dyDescent="0.25">
      <c r="AH2303"/>
    </row>
    <row r="2304" spans="34:34" x14ac:dyDescent="0.25">
      <c r="AH2304"/>
    </row>
    <row r="2305" spans="34:34" x14ac:dyDescent="0.25">
      <c r="AH2305"/>
    </row>
    <row r="2306" spans="34:34" x14ac:dyDescent="0.25">
      <c r="AH2306"/>
    </row>
    <row r="2307" spans="34:34" x14ac:dyDescent="0.25">
      <c r="AH2307"/>
    </row>
    <row r="2308" spans="34:34" x14ac:dyDescent="0.25">
      <c r="AH2308"/>
    </row>
    <row r="2309" spans="34:34" x14ac:dyDescent="0.25">
      <c r="AH2309"/>
    </row>
    <row r="2310" spans="34:34" x14ac:dyDescent="0.25">
      <c r="AH2310"/>
    </row>
    <row r="2311" spans="34:34" x14ac:dyDescent="0.25">
      <c r="AH2311"/>
    </row>
    <row r="2312" spans="34:34" x14ac:dyDescent="0.25">
      <c r="AH2312"/>
    </row>
    <row r="2313" spans="34:34" x14ac:dyDescent="0.25">
      <c r="AH2313"/>
    </row>
    <row r="2314" spans="34:34" x14ac:dyDescent="0.25">
      <c r="AH2314"/>
    </row>
    <row r="2315" spans="34:34" x14ac:dyDescent="0.25">
      <c r="AH2315"/>
    </row>
    <row r="2316" spans="34:34" x14ac:dyDescent="0.25">
      <c r="AH2316"/>
    </row>
    <row r="2317" spans="34:34" x14ac:dyDescent="0.25">
      <c r="AH2317"/>
    </row>
    <row r="2318" spans="34:34" x14ac:dyDescent="0.25">
      <c r="AH2318"/>
    </row>
    <row r="2319" spans="34:34" x14ac:dyDescent="0.25">
      <c r="AH2319"/>
    </row>
    <row r="2320" spans="34:34" x14ac:dyDescent="0.25">
      <c r="AH2320"/>
    </row>
    <row r="2321" spans="34:34" x14ac:dyDescent="0.25">
      <c r="AH2321"/>
    </row>
    <row r="2322" spans="34:34" x14ac:dyDescent="0.25">
      <c r="AH2322"/>
    </row>
    <row r="2323" spans="34:34" x14ac:dyDescent="0.25">
      <c r="AH2323"/>
    </row>
    <row r="2324" spans="34:34" x14ac:dyDescent="0.25">
      <c r="AH2324"/>
    </row>
    <row r="2325" spans="34:34" x14ac:dyDescent="0.25">
      <c r="AH2325"/>
    </row>
    <row r="2326" spans="34:34" x14ac:dyDescent="0.25">
      <c r="AH2326"/>
    </row>
    <row r="2327" spans="34:34" x14ac:dyDescent="0.25">
      <c r="AH2327"/>
    </row>
    <row r="2328" spans="34:34" x14ac:dyDescent="0.25">
      <c r="AH2328"/>
    </row>
    <row r="2329" spans="34:34" x14ac:dyDescent="0.25">
      <c r="AH2329"/>
    </row>
    <row r="2330" spans="34:34" x14ac:dyDescent="0.25">
      <c r="AH2330"/>
    </row>
    <row r="2331" spans="34:34" x14ac:dyDescent="0.25">
      <c r="AH2331"/>
    </row>
    <row r="2332" spans="34:34" x14ac:dyDescent="0.25">
      <c r="AH2332"/>
    </row>
    <row r="2333" spans="34:34" x14ac:dyDescent="0.25">
      <c r="AH2333"/>
    </row>
    <row r="2334" spans="34:34" x14ac:dyDescent="0.25">
      <c r="AH2334"/>
    </row>
    <row r="2335" spans="34:34" x14ac:dyDescent="0.25">
      <c r="AH2335"/>
    </row>
    <row r="2336" spans="34:34" x14ac:dyDescent="0.25">
      <c r="AH2336"/>
    </row>
    <row r="2337" spans="34:34" x14ac:dyDescent="0.25">
      <c r="AH2337"/>
    </row>
    <row r="2338" spans="34:34" x14ac:dyDescent="0.25">
      <c r="AH2338"/>
    </row>
    <row r="2339" spans="34:34" x14ac:dyDescent="0.25">
      <c r="AH2339"/>
    </row>
    <row r="2340" spans="34:34" x14ac:dyDescent="0.25">
      <c r="AH2340"/>
    </row>
    <row r="2341" spans="34:34" x14ac:dyDescent="0.25">
      <c r="AH2341"/>
    </row>
    <row r="2342" spans="34:34" x14ac:dyDescent="0.25">
      <c r="AH2342"/>
    </row>
    <row r="2343" spans="34:34" x14ac:dyDescent="0.25">
      <c r="AH2343"/>
    </row>
    <row r="2344" spans="34:34" x14ac:dyDescent="0.25">
      <c r="AH2344"/>
    </row>
    <row r="2345" spans="34:34" x14ac:dyDescent="0.25">
      <c r="AH2345"/>
    </row>
    <row r="2346" spans="34:34" x14ac:dyDescent="0.25">
      <c r="AH2346"/>
    </row>
    <row r="2347" spans="34:34" x14ac:dyDescent="0.25">
      <c r="AH2347"/>
    </row>
    <row r="2348" spans="34:34" x14ac:dyDescent="0.25">
      <c r="AH2348"/>
    </row>
    <row r="2349" spans="34:34" x14ac:dyDescent="0.25">
      <c r="AH2349"/>
    </row>
    <row r="2350" spans="34:34" x14ac:dyDescent="0.25">
      <c r="AH2350"/>
    </row>
    <row r="2351" spans="34:34" x14ac:dyDescent="0.25">
      <c r="AH2351"/>
    </row>
    <row r="2352" spans="34:34" x14ac:dyDescent="0.25">
      <c r="AH2352"/>
    </row>
    <row r="2353" spans="34:34" x14ac:dyDescent="0.25">
      <c r="AH2353"/>
    </row>
    <row r="2354" spans="34:34" x14ac:dyDescent="0.25">
      <c r="AH2354"/>
    </row>
    <row r="2355" spans="34:34" x14ac:dyDescent="0.25">
      <c r="AH2355"/>
    </row>
    <row r="2356" spans="34:34" x14ac:dyDescent="0.25">
      <c r="AH2356"/>
    </row>
    <row r="2357" spans="34:34" x14ac:dyDescent="0.25">
      <c r="AH2357"/>
    </row>
    <row r="2358" spans="34:34" x14ac:dyDescent="0.25">
      <c r="AH2358"/>
    </row>
    <row r="2359" spans="34:34" x14ac:dyDescent="0.25">
      <c r="AH2359"/>
    </row>
    <row r="2360" spans="34:34" x14ac:dyDescent="0.25">
      <c r="AH2360"/>
    </row>
    <row r="2361" spans="34:34" x14ac:dyDescent="0.25">
      <c r="AH2361"/>
    </row>
    <row r="2362" spans="34:34" x14ac:dyDescent="0.25">
      <c r="AH2362"/>
    </row>
    <row r="2363" spans="34:34" x14ac:dyDescent="0.25">
      <c r="AH2363"/>
    </row>
    <row r="2364" spans="34:34" x14ac:dyDescent="0.25">
      <c r="AH2364"/>
    </row>
    <row r="2365" spans="34:34" x14ac:dyDescent="0.25">
      <c r="AH2365"/>
    </row>
    <row r="2366" spans="34:34" x14ac:dyDescent="0.25">
      <c r="AH2366"/>
    </row>
    <row r="2367" spans="34:34" x14ac:dyDescent="0.25">
      <c r="AH2367"/>
    </row>
    <row r="2368" spans="34:34" x14ac:dyDescent="0.25">
      <c r="AH2368"/>
    </row>
    <row r="2369" spans="34:34" x14ac:dyDescent="0.25">
      <c r="AH2369"/>
    </row>
    <row r="2370" spans="34:34" x14ac:dyDescent="0.25">
      <c r="AH2370"/>
    </row>
    <row r="2371" spans="34:34" x14ac:dyDescent="0.25">
      <c r="AH2371"/>
    </row>
    <row r="2372" spans="34:34" x14ac:dyDescent="0.25">
      <c r="AH2372"/>
    </row>
    <row r="2373" spans="34:34" x14ac:dyDescent="0.25">
      <c r="AH2373"/>
    </row>
    <row r="2374" spans="34:34" x14ac:dyDescent="0.25">
      <c r="AH2374"/>
    </row>
    <row r="2375" spans="34:34" x14ac:dyDescent="0.25">
      <c r="AH2375"/>
    </row>
    <row r="2376" spans="34:34" x14ac:dyDescent="0.25">
      <c r="AH2376"/>
    </row>
    <row r="2377" spans="34:34" x14ac:dyDescent="0.25">
      <c r="AH2377"/>
    </row>
    <row r="2378" spans="34:34" x14ac:dyDescent="0.25">
      <c r="AH2378"/>
    </row>
    <row r="2379" spans="34:34" x14ac:dyDescent="0.25">
      <c r="AH2379"/>
    </row>
    <row r="2380" spans="34:34" x14ac:dyDescent="0.25">
      <c r="AH2380"/>
    </row>
    <row r="2381" spans="34:34" x14ac:dyDescent="0.25">
      <c r="AH2381"/>
    </row>
    <row r="2382" spans="34:34" x14ac:dyDescent="0.25">
      <c r="AH2382"/>
    </row>
    <row r="2383" spans="34:34" x14ac:dyDescent="0.25">
      <c r="AH2383"/>
    </row>
    <row r="2384" spans="34:34" x14ac:dyDescent="0.25">
      <c r="AH2384"/>
    </row>
    <row r="2385" spans="34:34" x14ac:dyDescent="0.25">
      <c r="AH2385"/>
    </row>
    <row r="2386" spans="34:34" x14ac:dyDescent="0.25">
      <c r="AH2386"/>
    </row>
    <row r="2387" spans="34:34" x14ac:dyDescent="0.25">
      <c r="AH2387"/>
    </row>
    <row r="2388" spans="34:34" x14ac:dyDescent="0.25">
      <c r="AH2388"/>
    </row>
    <row r="2389" spans="34:34" x14ac:dyDescent="0.25">
      <c r="AH2389"/>
    </row>
    <row r="2390" spans="34:34" x14ac:dyDescent="0.25">
      <c r="AH2390"/>
    </row>
    <row r="2391" spans="34:34" x14ac:dyDescent="0.25">
      <c r="AH2391"/>
    </row>
    <row r="2392" spans="34:34" x14ac:dyDescent="0.25">
      <c r="AH2392"/>
    </row>
    <row r="2393" spans="34:34" x14ac:dyDescent="0.25">
      <c r="AH2393"/>
    </row>
    <row r="2394" spans="34:34" x14ac:dyDescent="0.25">
      <c r="AH2394"/>
    </row>
    <row r="2395" spans="34:34" x14ac:dyDescent="0.25">
      <c r="AH2395"/>
    </row>
    <row r="2396" spans="34:34" x14ac:dyDescent="0.25">
      <c r="AH2396"/>
    </row>
    <row r="2397" spans="34:34" x14ac:dyDescent="0.25">
      <c r="AH2397"/>
    </row>
    <row r="2398" spans="34:34" x14ac:dyDescent="0.25">
      <c r="AH2398"/>
    </row>
    <row r="2399" spans="34:34" x14ac:dyDescent="0.25">
      <c r="AH2399"/>
    </row>
    <row r="2400" spans="34:34" x14ac:dyDescent="0.25">
      <c r="AH2400"/>
    </row>
    <row r="2401" spans="34:34" x14ac:dyDescent="0.25">
      <c r="AH2401"/>
    </row>
    <row r="2402" spans="34:34" x14ac:dyDescent="0.25">
      <c r="AH2402"/>
    </row>
    <row r="2403" spans="34:34" x14ac:dyDescent="0.25">
      <c r="AH2403"/>
    </row>
    <row r="2404" spans="34:34" x14ac:dyDescent="0.25">
      <c r="AH2404"/>
    </row>
    <row r="2405" spans="34:34" x14ac:dyDescent="0.25">
      <c r="AH2405"/>
    </row>
    <row r="2406" spans="34:34" x14ac:dyDescent="0.25">
      <c r="AH2406"/>
    </row>
    <row r="2407" spans="34:34" x14ac:dyDescent="0.25">
      <c r="AH2407"/>
    </row>
    <row r="2408" spans="34:34" x14ac:dyDescent="0.25">
      <c r="AH2408"/>
    </row>
    <row r="2409" spans="34:34" x14ac:dyDescent="0.25">
      <c r="AH2409"/>
    </row>
    <row r="2410" spans="34:34" x14ac:dyDescent="0.25">
      <c r="AH2410"/>
    </row>
    <row r="2411" spans="34:34" x14ac:dyDescent="0.25">
      <c r="AH2411"/>
    </row>
    <row r="2412" spans="34:34" x14ac:dyDescent="0.25">
      <c r="AH2412"/>
    </row>
    <row r="2413" spans="34:34" x14ac:dyDescent="0.25">
      <c r="AH2413"/>
    </row>
    <row r="2414" spans="34:34" x14ac:dyDescent="0.25">
      <c r="AH2414"/>
    </row>
    <row r="2415" spans="34:34" x14ac:dyDescent="0.25">
      <c r="AH2415"/>
    </row>
    <row r="2416" spans="34:34" x14ac:dyDescent="0.25">
      <c r="AH2416"/>
    </row>
    <row r="2417" spans="34:34" x14ac:dyDescent="0.25">
      <c r="AH2417"/>
    </row>
    <row r="2418" spans="34:34" x14ac:dyDescent="0.25">
      <c r="AH2418"/>
    </row>
    <row r="2419" spans="34:34" x14ac:dyDescent="0.25">
      <c r="AH2419"/>
    </row>
    <row r="2420" spans="34:34" x14ac:dyDescent="0.25">
      <c r="AH2420"/>
    </row>
    <row r="2421" spans="34:34" x14ac:dyDescent="0.25">
      <c r="AH2421"/>
    </row>
    <row r="2422" spans="34:34" x14ac:dyDescent="0.25">
      <c r="AH2422"/>
    </row>
    <row r="2423" spans="34:34" x14ac:dyDescent="0.25">
      <c r="AH2423"/>
    </row>
    <row r="2424" spans="34:34" x14ac:dyDescent="0.25">
      <c r="AH2424"/>
    </row>
    <row r="2425" spans="34:34" x14ac:dyDescent="0.25">
      <c r="AH2425"/>
    </row>
    <row r="2426" spans="34:34" x14ac:dyDescent="0.25">
      <c r="AH2426"/>
    </row>
    <row r="2427" spans="34:34" x14ac:dyDescent="0.25">
      <c r="AH2427"/>
    </row>
    <row r="2428" spans="34:34" x14ac:dyDescent="0.25">
      <c r="AH2428"/>
    </row>
    <row r="2429" spans="34:34" x14ac:dyDescent="0.25">
      <c r="AH2429"/>
    </row>
    <row r="2430" spans="34:34" x14ac:dyDescent="0.25">
      <c r="AH2430"/>
    </row>
    <row r="2431" spans="34:34" x14ac:dyDescent="0.25">
      <c r="AH2431"/>
    </row>
    <row r="2432" spans="34:34" x14ac:dyDescent="0.25">
      <c r="AH2432"/>
    </row>
    <row r="2433" spans="34:34" x14ac:dyDescent="0.25">
      <c r="AH2433"/>
    </row>
    <row r="2434" spans="34:34" x14ac:dyDescent="0.25">
      <c r="AH2434"/>
    </row>
    <row r="2435" spans="34:34" x14ac:dyDescent="0.25">
      <c r="AH2435"/>
    </row>
    <row r="2436" spans="34:34" x14ac:dyDescent="0.25">
      <c r="AH2436"/>
    </row>
    <row r="2437" spans="34:34" x14ac:dyDescent="0.25">
      <c r="AH2437"/>
    </row>
    <row r="2438" spans="34:34" x14ac:dyDescent="0.25">
      <c r="AH2438"/>
    </row>
    <row r="2439" spans="34:34" x14ac:dyDescent="0.25">
      <c r="AH2439"/>
    </row>
    <row r="2440" spans="34:34" x14ac:dyDescent="0.25">
      <c r="AH2440"/>
    </row>
    <row r="2441" spans="34:34" x14ac:dyDescent="0.25">
      <c r="AH2441"/>
    </row>
    <row r="2442" spans="34:34" x14ac:dyDescent="0.25">
      <c r="AH2442"/>
    </row>
    <row r="2443" spans="34:34" x14ac:dyDescent="0.25">
      <c r="AH2443"/>
    </row>
    <row r="2444" spans="34:34" x14ac:dyDescent="0.25">
      <c r="AH2444"/>
    </row>
    <row r="2445" spans="34:34" x14ac:dyDescent="0.25">
      <c r="AH2445"/>
    </row>
    <row r="2446" spans="34:34" x14ac:dyDescent="0.25">
      <c r="AH2446"/>
    </row>
    <row r="2447" spans="34:34" x14ac:dyDescent="0.25">
      <c r="AH2447"/>
    </row>
    <row r="2448" spans="34:34" x14ac:dyDescent="0.25">
      <c r="AH2448"/>
    </row>
    <row r="2449" spans="34:34" x14ac:dyDescent="0.25">
      <c r="AH2449"/>
    </row>
    <row r="2450" spans="34:34" x14ac:dyDescent="0.25">
      <c r="AH2450"/>
    </row>
    <row r="2451" spans="34:34" x14ac:dyDescent="0.25">
      <c r="AH2451"/>
    </row>
    <row r="2452" spans="34:34" x14ac:dyDescent="0.25">
      <c r="AH2452"/>
    </row>
    <row r="2453" spans="34:34" x14ac:dyDescent="0.25">
      <c r="AH2453"/>
    </row>
    <row r="2454" spans="34:34" x14ac:dyDescent="0.25">
      <c r="AH2454"/>
    </row>
    <row r="2455" spans="34:34" x14ac:dyDescent="0.25">
      <c r="AH2455"/>
    </row>
    <row r="2456" spans="34:34" x14ac:dyDescent="0.25">
      <c r="AH2456"/>
    </row>
    <row r="2457" spans="34:34" x14ac:dyDescent="0.25">
      <c r="AH2457"/>
    </row>
    <row r="2458" spans="34:34" x14ac:dyDescent="0.25">
      <c r="AH2458"/>
    </row>
    <row r="2459" spans="34:34" x14ac:dyDescent="0.25">
      <c r="AH2459"/>
    </row>
    <row r="2460" spans="34:34" x14ac:dyDescent="0.25">
      <c r="AH2460"/>
    </row>
    <row r="2461" spans="34:34" x14ac:dyDescent="0.25">
      <c r="AH2461"/>
    </row>
    <row r="2462" spans="34:34" x14ac:dyDescent="0.25">
      <c r="AH2462"/>
    </row>
    <row r="2463" spans="34:34" x14ac:dyDescent="0.25">
      <c r="AH2463"/>
    </row>
    <row r="2464" spans="34:34" x14ac:dyDescent="0.25">
      <c r="AH2464"/>
    </row>
    <row r="2465" spans="34:34" x14ac:dyDescent="0.25">
      <c r="AH2465"/>
    </row>
    <row r="2466" spans="34:34" x14ac:dyDescent="0.25">
      <c r="AH2466"/>
    </row>
    <row r="2467" spans="34:34" x14ac:dyDescent="0.25">
      <c r="AH2467"/>
    </row>
    <row r="2468" spans="34:34" x14ac:dyDescent="0.25">
      <c r="AH2468"/>
    </row>
    <row r="2469" spans="34:34" x14ac:dyDescent="0.25">
      <c r="AH2469"/>
    </row>
    <row r="2470" spans="34:34" x14ac:dyDescent="0.25">
      <c r="AH2470"/>
    </row>
    <row r="2471" spans="34:34" x14ac:dyDescent="0.25">
      <c r="AH2471"/>
    </row>
    <row r="2472" spans="34:34" x14ac:dyDescent="0.25">
      <c r="AH2472"/>
    </row>
    <row r="2473" spans="34:34" x14ac:dyDescent="0.25">
      <c r="AH2473"/>
    </row>
    <row r="2474" spans="34:34" x14ac:dyDescent="0.25">
      <c r="AH2474"/>
    </row>
    <row r="2475" spans="34:34" x14ac:dyDescent="0.25">
      <c r="AH2475"/>
    </row>
    <row r="2476" spans="34:34" x14ac:dyDescent="0.25">
      <c r="AH2476"/>
    </row>
    <row r="2477" spans="34:34" x14ac:dyDescent="0.25">
      <c r="AH2477"/>
    </row>
    <row r="2478" spans="34:34" x14ac:dyDescent="0.25">
      <c r="AH2478"/>
    </row>
    <row r="2479" spans="34:34" x14ac:dyDescent="0.25">
      <c r="AH2479"/>
    </row>
    <row r="2480" spans="34:34" x14ac:dyDescent="0.25">
      <c r="AH2480"/>
    </row>
    <row r="2481" spans="34:34" x14ac:dyDescent="0.25">
      <c r="AH2481"/>
    </row>
    <row r="2482" spans="34:34" x14ac:dyDescent="0.25">
      <c r="AH2482"/>
    </row>
    <row r="2483" spans="34:34" x14ac:dyDescent="0.25">
      <c r="AH2483"/>
    </row>
    <row r="2484" spans="34:34" x14ac:dyDescent="0.25">
      <c r="AH2484"/>
    </row>
    <row r="2485" spans="34:34" x14ac:dyDescent="0.25">
      <c r="AH2485"/>
    </row>
    <row r="2486" spans="34:34" x14ac:dyDescent="0.25">
      <c r="AH2486"/>
    </row>
    <row r="2487" spans="34:34" x14ac:dyDescent="0.25">
      <c r="AH2487"/>
    </row>
    <row r="2488" spans="34:34" x14ac:dyDescent="0.25">
      <c r="AH2488"/>
    </row>
    <row r="2489" spans="34:34" x14ac:dyDescent="0.25">
      <c r="AH2489"/>
    </row>
    <row r="2490" spans="34:34" x14ac:dyDescent="0.25">
      <c r="AH2490"/>
    </row>
    <row r="2491" spans="34:34" x14ac:dyDescent="0.25">
      <c r="AH2491"/>
    </row>
    <row r="2492" spans="34:34" x14ac:dyDescent="0.25">
      <c r="AH2492"/>
    </row>
    <row r="2493" spans="34:34" x14ac:dyDescent="0.25">
      <c r="AH2493"/>
    </row>
    <row r="2494" spans="34:34" x14ac:dyDescent="0.25">
      <c r="AH2494"/>
    </row>
    <row r="2495" spans="34:34" x14ac:dyDescent="0.25">
      <c r="AH2495"/>
    </row>
    <row r="2496" spans="34:34" x14ac:dyDescent="0.25">
      <c r="AH2496"/>
    </row>
    <row r="2497" spans="34:34" x14ac:dyDescent="0.25">
      <c r="AH2497"/>
    </row>
    <row r="2498" spans="34:34" x14ac:dyDescent="0.25">
      <c r="AH2498"/>
    </row>
    <row r="2499" spans="34:34" x14ac:dyDescent="0.25">
      <c r="AH2499"/>
    </row>
    <row r="2500" spans="34:34" x14ac:dyDescent="0.25">
      <c r="AH2500"/>
    </row>
    <row r="2501" spans="34:34" x14ac:dyDescent="0.25">
      <c r="AH2501"/>
    </row>
    <row r="2502" spans="34:34" x14ac:dyDescent="0.25">
      <c r="AH2502"/>
    </row>
    <row r="2503" spans="34:34" x14ac:dyDescent="0.25">
      <c r="AH2503"/>
    </row>
    <row r="2504" spans="34:34" x14ac:dyDescent="0.25">
      <c r="AH2504"/>
    </row>
    <row r="2505" spans="34:34" x14ac:dyDescent="0.25">
      <c r="AH2505"/>
    </row>
    <row r="2506" spans="34:34" x14ac:dyDescent="0.25">
      <c r="AH2506"/>
    </row>
    <row r="2507" spans="34:34" x14ac:dyDescent="0.25">
      <c r="AH2507"/>
    </row>
    <row r="2508" spans="34:34" x14ac:dyDescent="0.25">
      <c r="AH2508"/>
    </row>
    <row r="2509" spans="34:34" x14ac:dyDescent="0.25">
      <c r="AH2509"/>
    </row>
    <row r="2510" spans="34:34" x14ac:dyDescent="0.25">
      <c r="AH2510"/>
    </row>
    <row r="2511" spans="34:34" x14ac:dyDescent="0.25">
      <c r="AH2511"/>
    </row>
    <row r="2512" spans="34:34" x14ac:dyDescent="0.25">
      <c r="AH2512"/>
    </row>
    <row r="2513" spans="34:34" x14ac:dyDescent="0.25">
      <c r="AH2513"/>
    </row>
    <row r="2514" spans="34:34" x14ac:dyDescent="0.25">
      <c r="AH2514"/>
    </row>
    <row r="2515" spans="34:34" x14ac:dyDescent="0.25">
      <c r="AH2515"/>
    </row>
    <row r="2516" spans="34:34" x14ac:dyDescent="0.25">
      <c r="AH2516"/>
    </row>
    <row r="2517" spans="34:34" x14ac:dyDescent="0.25">
      <c r="AH2517"/>
    </row>
    <row r="2518" spans="34:34" x14ac:dyDescent="0.25">
      <c r="AH2518"/>
    </row>
    <row r="2519" spans="34:34" x14ac:dyDescent="0.25">
      <c r="AH2519"/>
    </row>
    <row r="2520" spans="34:34" x14ac:dyDescent="0.25">
      <c r="AH2520"/>
    </row>
    <row r="2521" spans="34:34" x14ac:dyDescent="0.25">
      <c r="AH2521"/>
    </row>
    <row r="2522" spans="34:34" x14ac:dyDescent="0.25">
      <c r="AH2522"/>
    </row>
    <row r="2523" spans="34:34" x14ac:dyDescent="0.25">
      <c r="AH2523"/>
    </row>
    <row r="2524" spans="34:34" x14ac:dyDescent="0.25">
      <c r="AH2524"/>
    </row>
    <row r="2525" spans="34:34" x14ac:dyDescent="0.25">
      <c r="AH2525"/>
    </row>
    <row r="2526" spans="34:34" x14ac:dyDescent="0.25">
      <c r="AH2526"/>
    </row>
    <row r="2527" spans="34:34" x14ac:dyDescent="0.25">
      <c r="AH2527"/>
    </row>
    <row r="2528" spans="34:34" x14ac:dyDescent="0.25">
      <c r="AH2528"/>
    </row>
    <row r="2529" spans="34:34" x14ac:dyDescent="0.25">
      <c r="AH2529"/>
    </row>
    <row r="2530" spans="34:34" x14ac:dyDescent="0.25">
      <c r="AH2530"/>
    </row>
    <row r="2531" spans="34:34" x14ac:dyDescent="0.25">
      <c r="AH2531"/>
    </row>
    <row r="2532" spans="34:34" x14ac:dyDescent="0.25">
      <c r="AH2532"/>
    </row>
    <row r="2533" spans="34:34" x14ac:dyDescent="0.25">
      <c r="AH2533"/>
    </row>
    <row r="2534" spans="34:34" x14ac:dyDescent="0.25">
      <c r="AH2534"/>
    </row>
    <row r="2535" spans="34:34" x14ac:dyDescent="0.25">
      <c r="AH2535"/>
    </row>
    <row r="2536" spans="34:34" x14ac:dyDescent="0.25">
      <c r="AH2536"/>
    </row>
    <row r="2537" spans="34:34" x14ac:dyDescent="0.25">
      <c r="AH2537"/>
    </row>
    <row r="2538" spans="34:34" x14ac:dyDescent="0.25">
      <c r="AH2538"/>
    </row>
    <row r="2539" spans="34:34" x14ac:dyDescent="0.25">
      <c r="AH2539"/>
    </row>
    <row r="2540" spans="34:34" x14ac:dyDescent="0.25">
      <c r="AH2540"/>
    </row>
    <row r="2541" spans="34:34" x14ac:dyDescent="0.25">
      <c r="AH2541"/>
    </row>
    <row r="2542" spans="34:34" x14ac:dyDescent="0.25">
      <c r="AH2542"/>
    </row>
    <row r="2543" spans="34:34" x14ac:dyDescent="0.25">
      <c r="AH2543"/>
    </row>
    <row r="2544" spans="34:34" x14ac:dyDescent="0.25">
      <c r="AH2544"/>
    </row>
    <row r="2545" spans="34:34" x14ac:dyDescent="0.25">
      <c r="AH2545"/>
    </row>
    <row r="2546" spans="34:34" x14ac:dyDescent="0.25">
      <c r="AH2546"/>
    </row>
    <row r="2547" spans="34:34" x14ac:dyDescent="0.25">
      <c r="AH2547"/>
    </row>
    <row r="2548" spans="34:34" x14ac:dyDescent="0.25">
      <c r="AH2548"/>
    </row>
    <row r="2549" spans="34:34" x14ac:dyDescent="0.25">
      <c r="AH2549"/>
    </row>
    <row r="2550" spans="34:34" x14ac:dyDescent="0.25">
      <c r="AH2550"/>
    </row>
    <row r="2551" spans="34:34" x14ac:dyDescent="0.25">
      <c r="AH2551"/>
    </row>
    <row r="2552" spans="34:34" x14ac:dyDescent="0.25">
      <c r="AH2552"/>
    </row>
    <row r="2553" spans="34:34" x14ac:dyDescent="0.25">
      <c r="AH2553"/>
    </row>
    <row r="2554" spans="34:34" x14ac:dyDescent="0.25">
      <c r="AH2554"/>
    </row>
    <row r="2555" spans="34:34" x14ac:dyDescent="0.25">
      <c r="AH2555"/>
    </row>
    <row r="2556" spans="34:34" x14ac:dyDescent="0.25">
      <c r="AH2556"/>
    </row>
    <row r="2557" spans="34:34" x14ac:dyDescent="0.25">
      <c r="AH2557"/>
    </row>
    <row r="2558" spans="34:34" x14ac:dyDescent="0.25">
      <c r="AH2558"/>
    </row>
    <row r="2559" spans="34:34" x14ac:dyDescent="0.25">
      <c r="AH2559"/>
    </row>
    <row r="2560" spans="34:34" x14ac:dyDescent="0.25">
      <c r="AH2560"/>
    </row>
    <row r="2561" spans="34:34" x14ac:dyDescent="0.25">
      <c r="AH2561"/>
    </row>
    <row r="2562" spans="34:34" x14ac:dyDescent="0.25">
      <c r="AH2562"/>
    </row>
    <row r="2563" spans="34:34" x14ac:dyDescent="0.25">
      <c r="AH2563"/>
    </row>
    <row r="2564" spans="34:34" x14ac:dyDescent="0.25">
      <c r="AH2564"/>
    </row>
    <row r="2565" spans="34:34" x14ac:dyDescent="0.25">
      <c r="AH2565"/>
    </row>
    <row r="2566" spans="34:34" x14ac:dyDescent="0.25">
      <c r="AH2566"/>
    </row>
    <row r="2567" spans="34:34" x14ac:dyDescent="0.25">
      <c r="AH2567"/>
    </row>
    <row r="2568" spans="34:34" x14ac:dyDescent="0.25">
      <c r="AH2568"/>
    </row>
    <row r="2569" spans="34:34" x14ac:dyDescent="0.25">
      <c r="AH2569"/>
    </row>
    <row r="2570" spans="34:34" x14ac:dyDescent="0.25">
      <c r="AH2570"/>
    </row>
    <row r="2571" spans="34:34" x14ac:dyDescent="0.25">
      <c r="AH2571"/>
    </row>
    <row r="2572" spans="34:34" x14ac:dyDescent="0.25">
      <c r="AH2572"/>
    </row>
    <row r="2573" spans="34:34" x14ac:dyDescent="0.25">
      <c r="AH2573"/>
    </row>
    <row r="2574" spans="34:34" x14ac:dyDescent="0.25">
      <c r="AH2574"/>
    </row>
    <row r="2575" spans="34:34" x14ac:dyDescent="0.25">
      <c r="AH2575"/>
    </row>
    <row r="2576" spans="34:34" x14ac:dyDescent="0.25">
      <c r="AH2576"/>
    </row>
    <row r="2577" spans="34:34" x14ac:dyDescent="0.25">
      <c r="AH2577"/>
    </row>
    <row r="2578" spans="34:34" x14ac:dyDescent="0.25">
      <c r="AH2578"/>
    </row>
    <row r="2579" spans="34:34" x14ac:dyDescent="0.25">
      <c r="AH2579"/>
    </row>
    <row r="2580" spans="34:34" x14ac:dyDescent="0.25">
      <c r="AH2580"/>
    </row>
    <row r="2581" spans="34:34" x14ac:dyDescent="0.25">
      <c r="AH2581"/>
    </row>
    <row r="2582" spans="34:34" x14ac:dyDescent="0.25">
      <c r="AH2582"/>
    </row>
    <row r="2583" spans="34:34" x14ac:dyDescent="0.25">
      <c r="AH2583"/>
    </row>
    <row r="2584" spans="34:34" x14ac:dyDescent="0.25">
      <c r="AH2584"/>
    </row>
    <row r="2585" spans="34:34" x14ac:dyDescent="0.25">
      <c r="AH2585"/>
    </row>
    <row r="2586" spans="34:34" x14ac:dyDescent="0.25">
      <c r="AH2586"/>
    </row>
    <row r="2587" spans="34:34" x14ac:dyDescent="0.25">
      <c r="AH2587"/>
    </row>
    <row r="2588" spans="34:34" x14ac:dyDescent="0.25">
      <c r="AH2588"/>
    </row>
    <row r="2589" spans="34:34" x14ac:dyDescent="0.25">
      <c r="AH2589"/>
    </row>
    <row r="2590" spans="34:34" x14ac:dyDescent="0.25">
      <c r="AH2590"/>
    </row>
    <row r="2591" spans="34:34" x14ac:dyDescent="0.25">
      <c r="AH2591"/>
    </row>
    <row r="2592" spans="34:34" x14ac:dyDescent="0.25">
      <c r="AH2592"/>
    </row>
    <row r="2593" spans="34:34" x14ac:dyDescent="0.25">
      <c r="AH2593"/>
    </row>
    <row r="2594" spans="34:34" x14ac:dyDescent="0.25">
      <c r="AH2594"/>
    </row>
    <row r="2595" spans="34:34" x14ac:dyDescent="0.25">
      <c r="AH2595"/>
    </row>
    <row r="2596" spans="34:34" x14ac:dyDescent="0.25">
      <c r="AH2596"/>
    </row>
    <row r="2597" spans="34:34" x14ac:dyDescent="0.25">
      <c r="AH2597"/>
    </row>
    <row r="2598" spans="34:34" x14ac:dyDescent="0.25">
      <c r="AH2598"/>
    </row>
    <row r="2599" spans="34:34" x14ac:dyDescent="0.25">
      <c r="AH2599"/>
    </row>
    <row r="2600" spans="34:34" x14ac:dyDescent="0.25">
      <c r="AH2600"/>
    </row>
    <row r="2601" spans="34:34" x14ac:dyDescent="0.25">
      <c r="AH2601"/>
    </row>
    <row r="2602" spans="34:34" x14ac:dyDescent="0.25">
      <c r="AH2602"/>
    </row>
    <row r="2603" spans="34:34" x14ac:dyDescent="0.25">
      <c r="AH2603"/>
    </row>
    <row r="2604" spans="34:34" x14ac:dyDescent="0.25">
      <c r="AH2604"/>
    </row>
    <row r="2605" spans="34:34" x14ac:dyDescent="0.25">
      <c r="AH2605"/>
    </row>
    <row r="2606" spans="34:34" x14ac:dyDescent="0.25">
      <c r="AH2606"/>
    </row>
    <row r="2607" spans="34:34" x14ac:dyDescent="0.25">
      <c r="AH2607"/>
    </row>
    <row r="2608" spans="34:34" x14ac:dyDescent="0.25">
      <c r="AH2608"/>
    </row>
    <row r="2609" spans="34:34" x14ac:dyDescent="0.25">
      <c r="AH2609"/>
    </row>
    <row r="2610" spans="34:34" x14ac:dyDescent="0.25">
      <c r="AH2610"/>
    </row>
    <row r="2611" spans="34:34" x14ac:dyDescent="0.25">
      <c r="AH2611"/>
    </row>
    <row r="2612" spans="34:34" x14ac:dyDescent="0.25">
      <c r="AH2612"/>
    </row>
    <row r="2613" spans="34:34" x14ac:dyDescent="0.25">
      <c r="AH2613"/>
    </row>
    <row r="2614" spans="34:34" x14ac:dyDescent="0.25">
      <c r="AH2614"/>
    </row>
    <row r="2615" spans="34:34" x14ac:dyDescent="0.25">
      <c r="AH2615"/>
    </row>
    <row r="2616" spans="34:34" x14ac:dyDescent="0.25">
      <c r="AH2616"/>
    </row>
    <row r="2617" spans="34:34" x14ac:dyDescent="0.25">
      <c r="AH2617"/>
    </row>
    <row r="2618" spans="34:34" x14ac:dyDescent="0.25">
      <c r="AH2618"/>
    </row>
    <row r="2619" spans="34:34" x14ac:dyDescent="0.25">
      <c r="AH2619"/>
    </row>
    <row r="2620" spans="34:34" x14ac:dyDescent="0.25">
      <c r="AH2620"/>
    </row>
    <row r="2621" spans="34:34" x14ac:dyDescent="0.25">
      <c r="AH2621"/>
    </row>
    <row r="2622" spans="34:34" x14ac:dyDescent="0.25">
      <c r="AH2622"/>
    </row>
    <row r="2623" spans="34:34" x14ac:dyDescent="0.25">
      <c r="AH2623"/>
    </row>
    <row r="2624" spans="34:34" x14ac:dyDescent="0.25">
      <c r="AH2624"/>
    </row>
    <row r="2625" spans="34:34" x14ac:dyDescent="0.25">
      <c r="AH2625"/>
    </row>
    <row r="2626" spans="34:34" x14ac:dyDescent="0.25">
      <c r="AH2626"/>
    </row>
    <row r="2627" spans="34:34" x14ac:dyDescent="0.25">
      <c r="AH2627"/>
    </row>
    <row r="2628" spans="34:34" x14ac:dyDescent="0.25">
      <c r="AH2628"/>
    </row>
    <row r="2629" spans="34:34" x14ac:dyDescent="0.25">
      <c r="AH2629"/>
    </row>
    <row r="2630" spans="34:34" x14ac:dyDescent="0.25">
      <c r="AH2630"/>
    </row>
    <row r="2631" spans="34:34" x14ac:dyDescent="0.25">
      <c r="AH2631"/>
    </row>
    <row r="2632" spans="34:34" x14ac:dyDescent="0.25">
      <c r="AH2632"/>
    </row>
    <row r="2633" spans="34:34" x14ac:dyDescent="0.25">
      <c r="AH2633"/>
    </row>
    <row r="2634" spans="34:34" x14ac:dyDescent="0.25">
      <c r="AH2634"/>
    </row>
    <row r="2635" spans="34:34" x14ac:dyDescent="0.25">
      <c r="AH2635"/>
    </row>
    <row r="2636" spans="34:34" x14ac:dyDescent="0.25">
      <c r="AH2636"/>
    </row>
    <row r="2637" spans="34:34" x14ac:dyDescent="0.25">
      <c r="AH2637"/>
    </row>
    <row r="2638" spans="34:34" x14ac:dyDescent="0.25">
      <c r="AH2638"/>
    </row>
    <row r="2639" spans="34:34" x14ac:dyDescent="0.25">
      <c r="AH2639"/>
    </row>
    <row r="2640" spans="34:34" x14ac:dyDescent="0.25">
      <c r="AH2640"/>
    </row>
    <row r="2641" spans="34:34" x14ac:dyDescent="0.25">
      <c r="AH2641"/>
    </row>
    <row r="2642" spans="34:34" x14ac:dyDescent="0.25">
      <c r="AH2642"/>
    </row>
    <row r="2643" spans="34:34" x14ac:dyDescent="0.25">
      <c r="AH2643"/>
    </row>
    <row r="2644" spans="34:34" x14ac:dyDescent="0.25">
      <c r="AH2644"/>
    </row>
    <row r="2645" spans="34:34" x14ac:dyDescent="0.25">
      <c r="AH2645"/>
    </row>
    <row r="2646" spans="34:34" x14ac:dyDescent="0.25">
      <c r="AH2646"/>
    </row>
    <row r="2647" spans="34:34" x14ac:dyDescent="0.25">
      <c r="AH2647"/>
    </row>
    <row r="2648" spans="34:34" x14ac:dyDescent="0.25">
      <c r="AH2648"/>
    </row>
    <row r="2649" spans="34:34" x14ac:dyDescent="0.25">
      <c r="AH2649"/>
    </row>
    <row r="2650" spans="34:34" x14ac:dyDescent="0.25">
      <c r="AH2650"/>
    </row>
    <row r="2651" spans="34:34" x14ac:dyDescent="0.25">
      <c r="AH2651"/>
    </row>
    <row r="2652" spans="34:34" x14ac:dyDescent="0.25">
      <c r="AH2652"/>
    </row>
    <row r="2653" spans="34:34" x14ac:dyDescent="0.25">
      <c r="AH2653"/>
    </row>
    <row r="2654" spans="34:34" x14ac:dyDescent="0.25">
      <c r="AH2654"/>
    </row>
    <row r="2655" spans="34:34" x14ac:dyDescent="0.25">
      <c r="AH2655"/>
    </row>
    <row r="2656" spans="34:34" x14ac:dyDescent="0.25">
      <c r="AH2656"/>
    </row>
    <row r="2657" spans="34:34" x14ac:dyDescent="0.25">
      <c r="AH2657"/>
    </row>
    <row r="2658" spans="34:34" x14ac:dyDescent="0.25">
      <c r="AH2658"/>
    </row>
    <row r="2659" spans="34:34" x14ac:dyDescent="0.25">
      <c r="AH2659"/>
    </row>
    <row r="2660" spans="34:34" x14ac:dyDescent="0.25">
      <c r="AH2660"/>
    </row>
    <row r="2661" spans="34:34" x14ac:dyDescent="0.25">
      <c r="AH2661"/>
    </row>
    <row r="2662" spans="34:34" x14ac:dyDescent="0.25">
      <c r="AH2662"/>
    </row>
    <row r="2663" spans="34:34" x14ac:dyDescent="0.25">
      <c r="AH2663"/>
    </row>
    <row r="2664" spans="34:34" x14ac:dyDescent="0.25">
      <c r="AH2664"/>
    </row>
    <row r="2665" spans="34:34" x14ac:dyDescent="0.25">
      <c r="AH2665"/>
    </row>
    <row r="2666" spans="34:34" x14ac:dyDescent="0.25">
      <c r="AH2666"/>
    </row>
    <row r="2667" spans="34:34" x14ac:dyDescent="0.25">
      <c r="AH2667"/>
    </row>
    <row r="2668" spans="34:34" x14ac:dyDescent="0.25">
      <c r="AH2668"/>
    </row>
    <row r="2669" spans="34:34" x14ac:dyDescent="0.25">
      <c r="AH2669"/>
    </row>
    <row r="2670" spans="34:34" x14ac:dyDescent="0.25">
      <c r="AH2670"/>
    </row>
    <row r="2671" spans="34:34" x14ac:dyDescent="0.25">
      <c r="AH2671"/>
    </row>
    <row r="2672" spans="34:34" x14ac:dyDescent="0.25">
      <c r="AH2672"/>
    </row>
    <row r="2673" spans="34:34" x14ac:dyDescent="0.25">
      <c r="AH2673"/>
    </row>
    <row r="2674" spans="34:34" x14ac:dyDescent="0.25">
      <c r="AH2674"/>
    </row>
    <row r="2675" spans="34:34" x14ac:dyDescent="0.25">
      <c r="AH2675"/>
    </row>
    <row r="2676" spans="34:34" x14ac:dyDescent="0.25">
      <c r="AH2676"/>
    </row>
    <row r="2677" spans="34:34" x14ac:dyDescent="0.25">
      <c r="AH2677"/>
    </row>
    <row r="2678" spans="34:34" x14ac:dyDescent="0.25">
      <c r="AH2678"/>
    </row>
    <row r="2679" spans="34:34" x14ac:dyDescent="0.25">
      <c r="AH2679"/>
    </row>
    <row r="2680" spans="34:34" x14ac:dyDescent="0.25">
      <c r="AH2680"/>
    </row>
    <row r="2681" spans="34:34" x14ac:dyDescent="0.25">
      <c r="AH2681"/>
    </row>
    <row r="2682" spans="34:34" x14ac:dyDescent="0.25">
      <c r="AH2682"/>
    </row>
    <row r="2683" spans="34:34" x14ac:dyDescent="0.25">
      <c r="AH2683"/>
    </row>
    <row r="2684" spans="34:34" x14ac:dyDescent="0.25">
      <c r="AH2684"/>
    </row>
    <row r="2685" spans="34:34" x14ac:dyDescent="0.25">
      <c r="AH2685"/>
    </row>
    <row r="2686" spans="34:34" x14ac:dyDescent="0.25">
      <c r="AH2686"/>
    </row>
    <row r="2687" spans="34:34" x14ac:dyDescent="0.25">
      <c r="AH2687"/>
    </row>
    <row r="2688" spans="34:34" x14ac:dyDescent="0.25">
      <c r="AH2688"/>
    </row>
    <row r="2689" spans="34:34" x14ac:dyDescent="0.25">
      <c r="AH2689"/>
    </row>
    <row r="2690" spans="34:34" x14ac:dyDescent="0.25">
      <c r="AH2690"/>
    </row>
    <row r="2691" spans="34:34" x14ac:dyDescent="0.25">
      <c r="AH2691"/>
    </row>
    <row r="2692" spans="34:34" x14ac:dyDescent="0.25">
      <c r="AH2692"/>
    </row>
    <row r="2693" spans="34:34" x14ac:dyDescent="0.25">
      <c r="AH2693"/>
    </row>
    <row r="2694" spans="34:34" x14ac:dyDescent="0.25">
      <c r="AH2694"/>
    </row>
    <row r="2695" spans="34:34" x14ac:dyDescent="0.25">
      <c r="AH2695"/>
    </row>
    <row r="2696" spans="34:34" x14ac:dyDescent="0.25">
      <c r="AH2696"/>
    </row>
    <row r="2697" spans="34:34" x14ac:dyDescent="0.25">
      <c r="AH2697"/>
    </row>
    <row r="2698" spans="34:34" x14ac:dyDescent="0.25">
      <c r="AH2698"/>
    </row>
    <row r="2699" spans="34:34" x14ac:dyDescent="0.25">
      <c r="AH2699"/>
    </row>
    <row r="2700" spans="34:34" x14ac:dyDescent="0.25">
      <c r="AH2700"/>
    </row>
    <row r="2701" spans="34:34" x14ac:dyDescent="0.25">
      <c r="AH2701"/>
    </row>
    <row r="2702" spans="34:34" x14ac:dyDescent="0.25">
      <c r="AH2702"/>
    </row>
    <row r="2703" spans="34:34" x14ac:dyDescent="0.25">
      <c r="AH2703"/>
    </row>
    <row r="2704" spans="34:34" x14ac:dyDescent="0.25">
      <c r="AH2704"/>
    </row>
    <row r="2705" spans="34:34" x14ac:dyDescent="0.25">
      <c r="AH2705"/>
    </row>
    <row r="2706" spans="34:34" x14ac:dyDescent="0.25">
      <c r="AH2706"/>
    </row>
    <row r="2707" spans="34:34" x14ac:dyDescent="0.25">
      <c r="AH2707"/>
    </row>
    <row r="2708" spans="34:34" x14ac:dyDescent="0.25">
      <c r="AH2708"/>
    </row>
    <row r="2709" spans="34:34" x14ac:dyDescent="0.25">
      <c r="AH2709"/>
    </row>
    <row r="2710" spans="34:34" x14ac:dyDescent="0.25">
      <c r="AH2710"/>
    </row>
    <row r="2711" spans="34:34" x14ac:dyDescent="0.25">
      <c r="AH2711"/>
    </row>
    <row r="2712" spans="34:34" x14ac:dyDescent="0.25">
      <c r="AH2712"/>
    </row>
    <row r="2713" spans="34:34" x14ac:dyDescent="0.25">
      <c r="AH2713"/>
    </row>
    <row r="2714" spans="34:34" x14ac:dyDescent="0.25">
      <c r="AH2714"/>
    </row>
    <row r="2715" spans="34:34" x14ac:dyDescent="0.25">
      <c r="AH2715"/>
    </row>
    <row r="2716" spans="34:34" x14ac:dyDescent="0.25">
      <c r="AH2716"/>
    </row>
    <row r="2717" spans="34:34" x14ac:dyDescent="0.25">
      <c r="AH2717"/>
    </row>
    <row r="2718" spans="34:34" x14ac:dyDescent="0.25">
      <c r="AH2718"/>
    </row>
    <row r="2719" spans="34:34" x14ac:dyDescent="0.25">
      <c r="AH2719"/>
    </row>
    <row r="2720" spans="34:34" x14ac:dyDescent="0.25">
      <c r="AH2720"/>
    </row>
    <row r="2721" spans="34:34" x14ac:dyDescent="0.25">
      <c r="AH2721"/>
    </row>
    <row r="2722" spans="34:34" x14ac:dyDescent="0.25">
      <c r="AH2722"/>
    </row>
    <row r="2723" spans="34:34" x14ac:dyDescent="0.25">
      <c r="AH2723"/>
    </row>
    <row r="2724" spans="34:34" x14ac:dyDescent="0.25">
      <c r="AH2724"/>
    </row>
    <row r="2725" spans="34:34" x14ac:dyDescent="0.25">
      <c r="AH2725"/>
    </row>
    <row r="2726" spans="34:34" x14ac:dyDescent="0.25">
      <c r="AH2726"/>
    </row>
    <row r="2727" spans="34:34" x14ac:dyDescent="0.25">
      <c r="AH2727"/>
    </row>
    <row r="2728" spans="34:34" x14ac:dyDescent="0.25">
      <c r="AH2728"/>
    </row>
    <row r="2729" spans="34:34" x14ac:dyDescent="0.25">
      <c r="AH2729"/>
    </row>
    <row r="2730" spans="34:34" x14ac:dyDescent="0.25">
      <c r="AH2730"/>
    </row>
    <row r="2731" spans="34:34" x14ac:dyDescent="0.25">
      <c r="AH2731"/>
    </row>
    <row r="2732" spans="34:34" x14ac:dyDescent="0.25">
      <c r="AH2732"/>
    </row>
    <row r="2733" spans="34:34" x14ac:dyDescent="0.25">
      <c r="AH2733"/>
    </row>
    <row r="2734" spans="34:34" x14ac:dyDescent="0.25">
      <c r="AH2734"/>
    </row>
    <row r="2735" spans="34:34" x14ac:dyDescent="0.25">
      <c r="AH2735"/>
    </row>
    <row r="2736" spans="34:34" x14ac:dyDescent="0.25">
      <c r="AH2736"/>
    </row>
    <row r="2737" spans="34:34" x14ac:dyDescent="0.25">
      <c r="AH2737"/>
    </row>
    <row r="2738" spans="34:34" x14ac:dyDescent="0.25">
      <c r="AH2738"/>
    </row>
    <row r="2739" spans="34:34" x14ac:dyDescent="0.25">
      <c r="AH2739"/>
    </row>
    <row r="2740" spans="34:34" x14ac:dyDescent="0.25">
      <c r="AH2740"/>
    </row>
    <row r="2741" spans="34:34" x14ac:dyDescent="0.25">
      <c r="AH2741"/>
    </row>
    <row r="2742" spans="34:34" x14ac:dyDescent="0.25">
      <c r="AH2742"/>
    </row>
    <row r="2743" spans="34:34" x14ac:dyDescent="0.25">
      <c r="AH2743"/>
    </row>
    <row r="2744" spans="34:34" x14ac:dyDescent="0.25">
      <c r="AH2744"/>
    </row>
    <row r="2745" spans="34:34" x14ac:dyDescent="0.25">
      <c r="AH2745"/>
    </row>
    <row r="2746" spans="34:34" x14ac:dyDescent="0.25">
      <c r="AH2746"/>
    </row>
    <row r="2747" spans="34:34" x14ac:dyDescent="0.25">
      <c r="AH2747"/>
    </row>
    <row r="2748" spans="34:34" x14ac:dyDescent="0.25">
      <c r="AH2748"/>
    </row>
    <row r="2749" spans="34:34" x14ac:dyDescent="0.25">
      <c r="AH2749"/>
    </row>
    <row r="2750" spans="34:34" x14ac:dyDescent="0.25">
      <c r="AH2750"/>
    </row>
    <row r="2751" spans="34:34" x14ac:dyDescent="0.25">
      <c r="AH2751"/>
    </row>
    <row r="2752" spans="34:34" x14ac:dyDescent="0.25">
      <c r="AH2752"/>
    </row>
    <row r="2753" spans="34:34" x14ac:dyDescent="0.25">
      <c r="AH2753"/>
    </row>
    <row r="2754" spans="34:34" x14ac:dyDescent="0.25">
      <c r="AH2754"/>
    </row>
    <row r="2755" spans="34:34" x14ac:dyDescent="0.25">
      <c r="AH2755"/>
    </row>
    <row r="2756" spans="34:34" x14ac:dyDescent="0.25">
      <c r="AH2756"/>
    </row>
    <row r="2757" spans="34:34" x14ac:dyDescent="0.25">
      <c r="AH2757"/>
    </row>
    <row r="2758" spans="34:34" x14ac:dyDescent="0.25">
      <c r="AH2758"/>
    </row>
    <row r="2759" spans="34:34" x14ac:dyDescent="0.25">
      <c r="AH2759"/>
    </row>
    <row r="2760" spans="34:34" x14ac:dyDescent="0.25">
      <c r="AH2760"/>
    </row>
    <row r="2761" spans="34:34" x14ac:dyDescent="0.25">
      <c r="AH2761"/>
    </row>
    <row r="2762" spans="34:34" x14ac:dyDescent="0.25">
      <c r="AH2762"/>
    </row>
    <row r="2763" spans="34:34" x14ac:dyDescent="0.25">
      <c r="AH2763"/>
    </row>
    <row r="2764" spans="34:34" x14ac:dyDescent="0.25">
      <c r="AH2764"/>
    </row>
    <row r="2765" spans="34:34" x14ac:dyDescent="0.25">
      <c r="AH2765"/>
    </row>
    <row r="2766" spans="34:34" x14ac:dyDescent="0.25">
      <c r="AH2766"/>
    </row>
    <row r="2767" spans="34:34" x14ac:dyDescent="0.25">
      <c r="AH2767"/>
    </row>
    <row r="2768" spans="34:34" x14ac:dyDescent="0.25">
      <c r="AH2768"/>
    </row>
    <row r="2769" spans="34:34" x14ac:dyDescent="0.25">
      <c r="AH2769"/>
    </row>
    <row r="2770" spans="34:34" x14ac:dyDescent="0.25">
      <c r="AH2770"/>
    </row>
    <row r="2771" spans="34:34" x14ac:dyDescent="0.25">
      <c r="AH2771"/>
    </row>
    <row r="2772" spans="34:34" x14ac:dyDescent="0.25">
      <c r="AH2772"/>
    </row>
    <row r="2773" spans="34:34" x14ac:dyDescent="0.25">
      <c r="AH2773"/>
    </row>
    <row r="2774" spans="34:34" x14ac:dyDescent="0.25">
      <c r="AH2774"/>
    </row>
    <row r="2775" spans="34:34" x14ac:dyDescent="0.25">
      <c r="AH2775"/>
    </row>
    <row r="2776" spans="34:34" x14ac:dyDescent="0.25">
      <c r="AH2776"/>
    </row>
    <row r="2777" spans="34:34" x14ac:dyDescent="0.25">
      <c r="AH2777"/>
    </row>
    <row r="2778" spans="34:34" x14ac:dyDescent="0.25">
      <c r="AH2778"/>
    </row>
    <row r="2779" spans="34:34" x14ac:dyDescent="0.25">
      <c r="AH2779"/>
    </row>
    <row r="2780" spans="34:34" x14ac:dyDescent="0.25">
      <c r="AH2780"/>
    </row>
    <row r="2781" spans="34:34" x14ac:dyDescent="0.25">
      <c r="AH2781"/>
    </row>
    <row r="2782" spans="34:34" x14ac:dyDescent="0.25">
      <c r="AH2782"/>
    </row>
    <row r="2783" spans="34:34" x14ac:dyDescent="0.25">
      <c r="AH2783"/>
    </row>
    <row r="2784" spans="34:34" x14ac:dyDescent="0.25">
      <c r="AH2784"/>
    </row>
    <row r="2785" spans="34:34" x14ac:dyDescent="0.25">
      <c r="AH2785"/>
    </row>
    <row r="2786" spans="34:34" x14ac:dyDescent="0.25">
      <c r="AH2786"/>
    </row>
    <row r="2787" spans="34:34" x14ac:dyDescent="0.25">
      <c r="AH2787"/>
    </row>
    <row r="2788" spans="34:34" x14ac:dyDescent="0.25">
      <c r="AH2788"/>
    </row>
    <row r="2789" spans="34:34" x14ac:dyDescent="0.25">
      <c r="AH2789"/>
    </row>
    <row r="2790" spans="34:34" x14ac:dyDescent="0.25">
      <c r="AH2790"/>
    </row>
    <row r="2791" spans="34:34" x14ac:dyDescent="0.25">
      <c r="AH2791"/>
    </row>
    <row r="2792" spans="34:34" x14ac:dyDescent="0.25">
      <c r="AH2792"/>
    </row>
    <row r="2793" spans="34:34" x14ac:dyDescent="0.25">
      <c r="AH2793"/>
    </row>
    <row r="2794" spans="34:34" x14ac:dyDescent="0.25">
      <c r="AH2794"/>
    </row>
    <row r="2795" spans="34:34" x14ac:dyDescent="0.25">
      <c r="AH2795"/>
    </row>
    <row r="2796" spans="34:34" x14ac:dyDescent="0.25">
      <c r="AH2796"/>
    </row>
    <row r="2797" spans="34:34" x14ac:dyDescent="0.25">
      <c r="AH2797"/>
    </row>
    <row r="2798" spans="34:34" x14ac:dyDescent="0.25">
      <c r="AH2798"/>
    </row>
    <row r="2799" spans="34:34" x14ac:dyDescent="0.25">
      <c r="AH2799"/>
    </row>
    <row r="2800" spans="34:34" x14ac:dyDescent="0.25">
      <c r="AH2800"/>
    </row>
    <row r="2801" spans="34:34" x14ac:dyDescent="0.25">
      <c r="AH2801"/>
    </row>
    <row r="2802" spans="34:34" x14ac:dyDescent="0.25">
      <c r="AH2802"/>
    </row>
    <row r="2803" spans="34:34" x14ac:dyDescent="0.25">
      <c r="AH2803"/>
    </row>
    <row r="2804" spans="34:34" x14ac:dyDescent="0.25">
      <c r="AH2804"/>
    </row>
    <row r="2805" spans="34:34" x14ac:dyDescent="0.25">
      <c r="AH2805"/>
    </row>
    <row r="2806" spans="34:34" x14ac:dyDescent="0.25">
      <c r="AH2806"/>
    </row>
    <row r="2807" spans="34:34" x14ac:dyDescent="0.25">
      <c r="AH2807"/>
    </row>
    <row r="2808" spans="34:34" x14ac:dyDescent="0.25">
      <c r="AH2808"/>
    </row>
    <row r="2809" spans="34:34" x14ac:dyDescent="0.25">
      <c r="AH2809"/>
    </row>
    <row r="2810" spans="34:34" x14ac:dyDescent="0.25">
      <c r="AH2810"/>
    </row>
    <row r="2811" spans="34:34" x14ac:dyDescent="0.25">
      <c r="AH2811"/>
    </row>
    <row r="2812" spans="34:34" x14ac:dyDescent="0.25">
      <c r="AH2812"/>
    </row>
    <row r="2813" spans="34:34" x14ac:dyDescent="0.25">
      <c r="AH2813"/>
    </row>
    <row r="2814" spans="34:34" x14ac:dyDescent="0.25">
      <c r="AH2814"/>
    </row>
    <row r="2815" spans="34:34" x14ac:dyDescent="0.25">
      <c r="AH2815"/>
    </row>
    <row r="2816" spans="34:34" x14ac:dyDescent="0.25">
      <c r="AH2816"/>
    </row>
    <row r="2817" spans="34:34" x14ac:dyDescent="0.25">
      <c r="AH2817"/>
    </row>
    <row r="2818" spans="34:34" x14ac:dyDescent="0.25">
      <c r="AH2818"/>
    </row>
    <row r="2819" spans="34:34" x14ac:dyDescent="0.25">
      <c r="AH2819"/>
    </row>
    <row r="2820" spans="34:34" x14ac:dyDescent="0.25">
      <c r="AH2820"/>
    </row>
    <row r="2821" spans="34:34" x14ac:dyDescent="0.25">
      <c r="AH2821"/>
    </row>
    <row r="2822" spans="34:34" x14ac:dyDescent="0.25">
      <c r="AH2822"/>
    </row>
    <row r="2823" spans="34:34" x14ac:dyDescent="0.25">
      <c r="AH2823"/>
    </row>
    <row r="2824" spans="34:34" x14ac:dyDescent="0.25">
      <c r="AH2824"/>
    </row>
    <row r="2825" spans="34:34" x14ac:dyDescent="0.25">
      <c r="AH2825"/>
    </row>
    <row r="2826" spans="34:34" x14ac:dyDescent="0.25">
      <c r="AH2826"/>
    </row>
    <row r="2827" spans="34:34" x14ac:dyDescent="0.25">
      <c r="AH2827"/>
    </row>
    <row r="2828" spans="34:34" x14ac:dyDescent="0.25">
      <c r="AH2828"/>
    </row>
    <row r="2829" spans="34:34" x14ac:dyDescent="0.25">
      <c r="AH2829"/>
    </row>
    <row r="2830" spans="34:34" x14ac:dyDescent="0.25">
      <c r="AH2830"/>
    </row>
    <row r="2831" spans="34:34" x14ac:dyDescent="0.25">
      <c r="AH2831"/>
    </row>
    <row r="2832" spans="34:34" x14ac:dyDescent="0.25">
      <c r="AH2832"/>
    </row>
    <row r="2833" spans="34:34" x14ac:dyDescent="0.25">
      <c r="AH2833"/>
    </row>
    <row r="2834" spans="34:34" x14ac:dyDescent="0.25">
      <c r="AH2834"/>
    </row>
    <row r="2835" spans="34:34" x14ac:dyDescent="0.25">
      <c r="AH2835"/>
    </row>
    <row r="2836" spans="34:34" x14ac:dyDescent="0.25">
      <c r="AH2836"/>
    </row>
    <row r="2837" spans="34:34" x14ac:dyDescent="0.25">
      <c r="AH2837"/>
    </row>
    <row r="2838" spans="34:34" x14ac:dyDescent="0.25">
      <c r="AH2838"/>
    </row>
    <row r="2839" spans="34:34" x14ac:dyDescent="0.25">
      <c r="AH2839"/>
    </row>
    <row r="2840" spans="34:34" x14ac:dyDescent="0.25">
      <c r="AH2840"/>
    </row>
    <row r="2841" spans="34:34" x14ac:dyDescent="0.25">
      <c r="AH2841"/>
    </row>
    <row r="2842" spans="34:34" x14ac:dyDescent="0.25">
      <c r="AH2842"/>
    </row>
    <row r="2843" spans="34:34" x14ac:dyDescent="0.25">
      <c r="AH2843"/>
    </row>
    <row r="2844" spans="34:34" x14ac:dyDescent="0.25">
      <c r="AH2844"/>
    </row>
    <row r="2845" spans="34:34" x14ac:dyDescent="0.25">
      <c r="AH2845"/>
    </row>
    <row r="2846" spans="34:34" x14ac:dyDescent="0.25">
      <c r="AH2846"/>
    </row>
    <row r="2847" spans="34:34" x14ac:dyDescent="0.25">
      <c r="AH2847"/>
    </row>
    <row r="2848" spans="34:34" x14ac:dyDescent="0.25">
      <c r="AH2848"/>
    </row>
    <row r="2849" spans="34:34" x14ac:dyDescent="0.25">
      <c r="AH2849"/>
    </row>
    <row r="2850" spans="34:34" x14ac:dyDescent="0.25">
      <c r="AH2850"/>
    </row>
    <row r="2851" spans="34:34" x14ac:dyDescent="0.25">
      <c r="AH2851"/>
    </row>
    <row r="2852" spans="34:34" x14ac:dyDescent="0.25">
      <c r="AH2852"/>
    </row>
    <row r="2853" spans="34:34" x14ac:dyDescent="0.25">
      <c r="AH2853"/>
    </row>
    <row r="2854" spans="34:34" x14ac:dyDescent="0.25">
      <c r="AH2854"/>
    </row>
    <row r="2855" spans="34:34" x14ac:dyDescent="0.25">
      <c r="AH2855"/>
    </row>
    <row r="2856" spans="34:34" x14ac:dyDescent="0.25">
      <c r="AH2856"/>
    </row>
    <row r="2857" spans="34:34" x14ac:dyDescent="0.25">
      <c r="AH2857"/>
    </row>
    <row r="2858" spans="34:34" x14ac:dyDescent="0.25">
      <c r="AH2858"/>
    </row>
    <row r="2859" spans="34:34" x14ac:dyDescent="0.25">
      <c r="AH2859"/>
    </row>
    <row r="2860" spans="34:34" x14ac:dyDescent="0.25">
      <c r="AH2860"/>
    </row>
    <row r="2861" spans="34:34" x14ac:dyDescent="0.25">
      <c r="AH2861"/>
    </row>
    <row r="2862" spans="34:34" x14ac:dyDescent="0.25">
      <c r="AH2862"/>
    </row>
    <row r="2863" spans="34:34" x14ac:dyDescent="0.25">
      <c r="AH2863"/>
    </row>
    <row r="2864" spans="34:34" x14ac:dyDescent="0.25">
      <c r="AH2864"/>
    </row>
    <row r="2865" spans="34:34" x14ac:dyDescent="0.25">
      <c r="AH2865"/>
    </row>
    <row r="2866" spans="34:34" x14ac:dyDescent="0.25">
      <c r="AH2866"/>
    </row>
    <row r="2867" spans="34:34" x14ac:dyDescent="0.25">
      <c r="AH2867"/>
    </row>
    <row r="2868" spans="34:34" x14ac:dyDescent="0.25">
      <c r="AH2868"/>
    </row>
    <row r="2869" spans="34:34" x14ac:dyDescent="0.25">
      <c r="AH2869"/>
    </row>
    <row r="2870" spans="34:34" x14ac:dyDescent="0.25">
      <c r="AH2870"/>
    </row>
    <row r="2871" spans="34:34" x14ac:dyDescent="0.25">
      <c r="AH2871"/>
    </row>
    <row r="2872" spans="34:34" x14ac:dyDescent="0.25">
      <c r="AH2872"/>
    </row>
    <row r="2873" spans="34:34" x14ac:dyDescent="0.25">
      <c r="AH2873"/>
    </row>
    <row r="2874" spans="34:34" x14ac:dyDescent="0.25">
      <c r="AH2874"/>
    </row>
    <row r="2875" spans="34:34" x14ac:dyDescent="0.25">
      <c r="AH2875"/>
    </row>
    <row r="2876" spans="34:34" x14ac:dyDescent="0.25">
      <c r="AH2876"/>
    </row>
    <row r="2877" spans="34:34" x14ac:dyDescent="0.25">
      <c r="AH2877"/>
    </row>
    <row r="2878" spans="34:34" x14ac:dyDescent="0.25">
      <c r="AH2878"/>
    </row>
    <row r="2879" spans="34:34" x14ac:dyDescent="0.25">
      <c r="AH2879"/>
    </row>
    <row r="2880" spans="34:34" x14ac:dyDescent="0.25">
      <c r="AH2880"/>
    </row>
    <row r="2881" spans="34:34" x14ac:dyDescent="0.25">
      <c r="AH2881"/>
    </row>
    <row r="2882" spans="34:34" x14ac:dyDescent="0.25">
      <c r="AH2882"/>
    </row>
    <row r="2883" spans="34:34" x14ac:dyDescent="0.25">
      <c r="AH2883"/>
    </row>
    <row r="2884" spans="34:34" x14ac:dyDescent="0.25">
      <c r="AH2884"/>
    </row>
    <row r="2885" spans="34:34" x14ac:dyDescent="0.25">
      <c r="AH2885"/>
    </row>
    <row r="2886" spans="34:34" x14ac:dyDescent="0.25">
      <c r="AH2886"/>
    </row>
    <row r="2887" spans="34:34" x14ac:dyDescent="0.25">
      <c r="AH2887"/>
    </row>
    <row r="2888" spans="34:34" x14ac:dyDescent="0.25">
      <c r="AH2888"/>
    </row>
    <row r="2889" spans="34:34" x14ac:dyDescent="0.25">
      <c r="AH2889"/>
    </row>
    <row r="2890" spans="34:34" x14ac:dyDescent="0.25">
      <c r="AH2890"/>
    </row>
    <row r="2891" spans="34:34" x14ac:dyDescent="0.25">
      <c r="AH2891"/>
    </row>
    <row r="2892" spans="34:34" x14ac:dyDescent="0.25">
      <c r="AH2892"/>
    </row>
    <row r="2893" spans="34:34" x14ac:dyDescent="0.25">
      <c r="AH2893"/>
    </row>
    <row r="2894" spans="34:34" x14ac:dyDescent="0.25">
      <c r="AH2894"/>
    </row>
    <row r="2895" spans="34:34" x14ac:dyDescent="0.25">
      <c r="AH2895"/>
    </row>
    <row r="2896" spans="34:34" x14ac:dyDescent="0.25">
      <c r="AH2896"/>
    </row>
    <row r="2897" spans="34:34" x14ac:dyDescent="0.25">
      <c r="AH2897"/>
    </row>
    <row r="2898" spans="34:34" x14ac:dyDescent="0.25">
      <c r="AH2898"/>
    </row>
    <row r="2899" spans="34:34" x14ac:dyDescent="0.25">
      <c r="AH2899"/>
    </row>
    <row r="2900" spans="34:34" x14ac:dyDescent="0.25">
      <c r="AH2900"/>
    </row>
    <row r="2901" spans="34:34" x14ac:dyDescent="0.25">
      <c r="AH2901"/>
    </row>
    <row r="2902" spans="34:34" x14ac:dyDescent="0.25">
      <c r="AH2902"/>
    </row>
    <row r="2903" spans="34:34" x14ac:dyDescent="0.25">
      <c r="AH2903"/>
    </row>
    <row r="2904" spans="34:34" x14ac:dyDescent="0.25">
      <c r="AH2904"/>
    </row>
    <row r="2905" spans="34:34" x14ac:dyDescent="0.25">
      <c r="AH2905"/>
    </row>
    <row r="2906" spans="34:34" x14ac:dyDescent="0.25">
      <c r="AH2906"/>
    </row>
    <row r="2907" spans="34:34" x14ac:dyDescent="0.25">
      <c r="AH2907"/>
    </row>
    <row r="2908" spans="34:34" x14ac:dyDescent="0.25">
      <c r="AH2908"/>
    </row>
    <row r="2909" spans="34:34" x14ac:dyDescent="0.25">
      <c r="AH2909"/>
    </row>
    <row r="2910" spans="34:34" x14ac:dyDescent="0.25">
      <c r="AH2910"/>
    </row>
    <row r="2911" spans="34:34" x14ac:dyDescent="0.25">
      <c r="AH2911"/>
    </row>
    <row r="2912" spans="34:34" x14ac:dyDescent="0.25">
      <c r="AH2912"/>
    </row>
    <row r="2913" spans="34:34" x14ac:dyDescent="0.25">
      <c r="AH2913"/>
    </row>
    <row r="2914" spans="34:34" x14ac:dyDescent="0.25">
      <c r="AH2914"/>
    </row>
    <row r="2915" spans="34:34" x14ac:dyDescent="0.25">
      <c r="AH2915"/>
    </row>
    <row r="2916" spans="34:34" x14ac:dyDescent="0.25">
      <c r="AH2916"/>
    </row>
    <row r="2917" spans="34:34" x14ac:dyDescent="0.25">
      <c r="AH2917"/>
    </row>
    <row r="2918" spans="34:34" x14ac:dyDescent="0.25">
      <c r="AH2918"/>
    </row>
    <row r="2919" spans="34:34" x14ac:dyDescent="0.25">
      <c r="AH2919"/>
    </row>
    <row r="2920" spans="34:34" x14ac:dyDescent="0.25">
      <c r="AH2920"/>
    </row>
    <row r="2921" spans="34:34" x14ac:dyDescent="0.25">
      <c r="AH2921"/>
    </row>
    <row r="2922" spans="34:34" x14ac:dyDescent="0.25">
      <c r="AH2922"/>
    </row>
    <row r="2923" spans="34:34" x14ac:dyDescent="0.25">
      <c r="AH2923"/>
    </row>
    <row r="2924" spans="34:34" x14ac:dyDescent="0.25">
      <c r="AH2924"/>
    </row>
    <row r="2925" spans="34:34" x14ac:dyDescent="0.25">
      <c r="AH2925"/>
    </row>
    <row r="2926" spans="34:34" x14ac:dyDescent="0.25">
      <c r="AH2926"/>
    </row>
    <row r="2927" spans="34:34" x14ac:dyDescent="0.25">
      <c r="AH2927"/>
    </row>
    <row r="2928" spans="34:34" x14ac:dyDescent="0.25">
      <c r="AH2928"/>
    </row>
    <row r="2929" spans="34:34" x14ac:dyDescent="0.25">
      <c r="AH2929"/>
    </row>
    <row r="2930" spans="34:34" x14ac:dyDescent="0.25">
      <c r="AH2930"/>
    </row>
    <row r="2931" spans="34:34" x14ac:dyDescent="0.25">
      <c r="AH2931"/>
    </row>
    <row r="2932" spans="34:34" x14ac:dyDescent="0.25">
      <c r="AH2932"/>
    </row>
    <row r="2933" spans="34:34" x14ac:dyDescent="0.25">
      <c r="AH2933"/>
    </row>
    <row r="2934" spans="34:34" x14ac:dyDescent="0.25">
      <c r="AH2934"/>
    </row>
    <row r="2935" spans="34:34" x14ac:dyDescent="0.25">
      <c r="AH2935"/>
    </row>
    <row r="2936" spans="34:34" x14ac:dyDescent="0.25">
      <c r="AH2936"/>
    </row>
    <row r="2937" spans="34:34" x14ac:dyDescent="0.25">
      <c r="AH2937"/>
    </row>
    <row r="2938" spans="34:34" x14ac:dyDescent="0.25">
      <c r="AH2938"/>
    </row>
    <row r="2939" spans="34:34" x14ac:dyDescent="0.25">
      <c r="AH2939"/>
    </row>
    <row r="2940" spans="34:34" x14ac:dyDescent="0.25">
      <c r="AH2940"/>
    </row>
    <row r="2941" spans="34:34" x14ac:dyDescent="0.25">
      <c r="AH2941"/>
    </row>
    <row r="2942" spans="34:34" x14ac:dyDescent="0.25">
      <c r="AH2942"/>
    </row>
    <row r="2943" spans="34:34" x14ac:dyDescent="0.25">
      <c r="AH2943"/>
    </row>
    <row r="2944" spans="34:34" x14ac:dyDescent="0.25">
      <c r="AH2944"/>
    </row>
    <row r="2945" spans="34:34" x14ac:dyDescent="0.25">
      <c r="AH2945"/>
    </row>
    <row r="2946" spans="34:34" x14ac:dyDescent="0.25">
      <c r="AH2946"/>
    </row>
    <row r="2947" spans="34:34" x14ac:dyDescent="0.25">
      <c r="AH2947"/>
    </row>
    <row r="2948" spans="34:34" x14ac:dyDescent="0.25">
      <c r="AH2948"/>
    </row>
    <row r="2949" spans="34:34" x14ac:dyDescent="0.25">
      <c r="AH2949"/>
    </row>
    <row r="2950" spans="34:34" x14ac:dyDescent="0.25">
      <c r="AH2950"/>
    </row>
    <row r="2951" spans="34:34" x14ac:dyDescent="0.25">
      <c r="AH2951"/>
    </row>
    <row r="2952" spans="34:34" x14ac:dyDescent="0.25">
      <c r="AH2952"/>
    </row>
    <row r="2953" spans="34:34" x14ac:dyDescent="0.25">
      <c r="AH2953"/>
    </row>
    <row r="2954" spans="34:34" x14ac:dyDescent="0.25">
      <c r="AH2954"/>
    </row>
    <row r="2955" spans="34:34" x14ac:dyDescent="0.25">
      <c r="AH2955"/>
    </row>
    <row r="2956" spans="34:34" x14ac:dyDescent="0.25">
      <c r="AH2956"/>
    </row>
    <row r="2957" spans="34:34" x14ac:dyDescent="0.25">
      <c r="AH2957"/>
    </row>
    <row r="2958" spans="34:34" x14ac:dyDescent="0.25">
      <c r="AH2958"/>
    </row>
    <row r="2959" spans="34:34" x14ac:dyDescent="0.25">
      <c r="AH2959"/>
    </row>
    <row r="2960" spans="34:34" x14ac:dyDescent="0.25">
      <c r="AH2960"/>
    </row>
    <row r="2961" spans="34:34" x14ac:dyDescent="0.25">
      <c r="AH2961"/>
    </row>
    <row r="2962" spans="34:34" x14ac:dyDescent="0.25">
      <c r="AH2962"/>
    </row>
    <row r="2963" spans="34:34" x14ac:dyDescent="0.25">
      <c r="AH2963"/>
    </row>
    <row r="2964" spans="34:34" x14ac:dyDescent="0.25">
      <c r="AH2964"/>
    </row>
    <row r="2965" spans="34:34" x14ac:dyDescent="0.25">
      <c r="AH2965"/>
    </row>
    <row r="2966" spans="34:34" x14ac:dyDescent="0.25">
      <c r="AH2966"/>
    </row>
    <row r="2967" spans="34:34" x14ac:dyDescent="0.25">
      <c r="AH2967"/>
    </row>
    <row r="2968" spans="34:34" x14ac:dyDescent="0.25">
      <c r="AH2968"/>
    </row>
    <row r="2969" spans="34:34" x14ac:dyDescent="0.25">
      <c r="AH2969"/>
    </row>
    <row r="2970" spans="34:34" x14ac:dyDescent="0.25">
      <c r="AH2970"/>
    </row>
    <row r="2971" spans="34:34" x14ac:dyDescent="0.25">
      <c r="AH2971"/>
    </row>
    <row r="2972" spans="34:34" x14ac:dyDescent="0.25">
      <c r="AH2972"/>
    </row>
    <row r="2973" spans="34:34" x14ac:dyDescent="0.25">
      <c r="AH2973"/>
    </row>
    <row r="2974" spans="34:34" x14ac:dyDescent="0.25">
      <c r="AH2974"/>
    </row>
    <row r="2975" spans="34:34" x14ac:dyDescent="0.25">
      <c r="AH2975"/>
    </row>
    <row r="2976" spans="34:34" x14ac:dyDescent="0.25">
      <c r="AH2976"/>
    </row>
    <row r="2977" spans="34:34" x14ac:dyDescent="0.25">
      <c r="AH2977"/>
    </row>
    <row r="2978" spans="34:34" x14ac:dyDescent="0.25">
      <c r="AH2978"/>
    </row>
    <row r="2979" spans="34:34" x14ac:dyDescent="0.25">
      <c r="AH2979"/>
    </row>
    <row r="2980" spans="34:34" x14ac:dyDescent="0.25">
      <c r="AH2980"/>
    </row>
    <row r="2981" spans="34:34" x14ac:dyDescent="0.25">
      <c r="AH2981"/>
    </row>
    <row r="2982" spans="34:34" x14ac:dyDescent="0.25">
      <c r="AH2982"/>
    </row>
    <row r="2983" spans="34:34" x14ac:dyDescent="0.25">
      <c r="AH2983"/>
    </row>
    <row r="2984" spans="34:34" x14ac:dyDescent="0.25">
      <c r="AH2984"/>
    </row>
    <row r="2985" spans="34:34" x14ac:dyDescent="0.25">
      <c r="AH2985"/>
    </row>
    <row r="2986" spans="34:34" x14ac:dyDescent="0.25">
      <c r="AH2986"/>
    </row>
    <row r="2987" spans="34:34" x14ac:dyDescent="0.25">
      <c r="AH2987"/>
    </row>
    <row r="2988" spans="34:34" x14ac:dyDescent="0.25">
      <c r="AH2988"/>
    </row>
    <row r="2989" spans="34:34" x14ac:dyDescent="0.25">
      <c r="AH2989"/>
    </row>
    <row r="2990" spans="34:34" x14ac:dyDescent="0.25">
      <c r="AH2990"/>
    </row>
    <row r="2991" spans="34:34" x14ac:dyDescent="0.25">
      <c r="AH2991"/>
    </row>
    <row r="2992" spans="34:34" x14ac:dyDescent="0.25">
      <c r="AH2992"/>
    </row>
    <row r="2993" spans="34:34" x14ac:dyDescent="0.25">
      <c r="AH2993"/>
    </row>
    <row r="2994" spans="34:34" x14ac:dyDescent="0.25">
      <c r="AH2994"/>
    </row>
    <row r="2995" spans="34:34" x14ac:dyDescent="0.25">
      <c r="AH2995"/>
    </row>
    <row r="2996" spans="34:34" x14ac:dyDescent="0.25">
      <c r="AH2996"/>
    </row>
    <row r="2997" spans="34:34" x14ac:dyDescent="0.25">
      <c r="AH2997"/>
    </row>
    <row r="2998" spans="34:34" x14ac:dyDescent="0.25">
      <c r="AH2998"/>
    </row>
    <row r="2999" spans="34:34" x14ac:dyDescent="0.25">
      <c r="AH2999"/>
    </row>
    <row r="3000" spans="34:34" x14ac:dyDescent="0.25">
      <c r="AH3000"/>
    </row>
    <row r="3001" spans="34:34" x14ac:dyDescent="0.25">
      <c r="AH3001"/>
    </row>
    <row r="3002" spans="34:34" x14ac:dyDescent="0.25">
      <c r="AH3002"/>
    </row>
    <row r="3003" spans="34:34" x14ac:dyDescent="0.25">
      <c r="AH3003"/>
    </row>
    <row r="3004" spans="34:34" x14ac:dyDescent="0.25">
      <c r="AH3004"/>
    </row>
    <row r="3005" spans="34:34" x14ac:dyDescent="0.25">
      <c r="AH3005"/>
    </row>
    <row r="3006" spans="34:34" x14ac:dyDescent="0.25">
      <c r="AH3006"/>
    </row>
    <row r="3007" spans="34:34" x14ac:dyDescent="0.25">
      <c r="AH3007"/>
    </row>
    <row r="3008" spans="34:34" x14ac:dyDescent="0.25">
      <c r="AH3008"/>
    </row>
    <row r="3009" spans="34:34" x14ac:dyDescent="0.25">
      <c r="AH3009"/>
    </row>
    <row r="3010" spans="34:34" x14ac:dyDescent="0.25">
      <c r="AH3010"/>
    </row>
    <row r="3011" spans="34:34" x14ac:dyDescent="0.25">
      <c r="AH3011"/>
    </row>
    <row r="3012" spans="34:34" x14ac:dyDescent="0.25">
      <c r="AH3012"/>
    </row>
    <row r="3013" spans="34:34" x14ac:dyDescent="0.25">
      <c r="AH3013"/>
    </row>
    <row r="3014" spans="34:34" x14ac:dyDescent="0.25">
      <c r="AH3014"/>
    </row>
    <row r="3015" spans="34:34" x14ac:dyDescent="0.25">
      <c r="AH3015"/>
    </row>
    <row r="3016" spans="34:34" x14ac:dyDescent="0.25">
      <c r="AH3016"/>
    </row>
    <row r="3017" spans="34:34" x14ac:dyDescent="0.25">
      <c r="AH3017"/>
    </row>
    <row r="3018" spans="34:34" x14ac:dyDescent="0.25">
      <c r="AH3018"/>
    </row>
    <row r="3019" spans="34:34" x14ac:dyDescent="0.25">
      <c r="AH3019"/>
    </row>
    <row r="3020" spans="34:34" x14ac:dyDescent="0.25">
      <c r="AH3020"/>
    </row>
    <row r="3021" spans="34:34" x14ac:dyDescent="0.25">
      <c r="AH3021"/>
    </row>
    <row r="3022" spans="34:34" x14ac:dyDescent="0.25">
      <c r="AH3022"/>
    </row>
    <row r="3023" spans="34:34" x14ac:dyDescent="0.25">
      <c r="AH3023"/>
    </row>
    <row r="3024" spans="34:34" x14ac:dyDescent="0.25">
      <c r="AH3024"/>
    </row>
    <row r="3025" spans="34:34" x14ac:dyDescent="0.25">
      <c r="AH3025"/>
    </row>
    <row r="3026" spans="34:34" x14ac:dyDescent="0.25">
      <c r="AH3026"/>
    </row>
    <row r="3027" spans="34:34" x14ac:dyDescent="0.25">
      <c r="AH3027"/>
    </row>
    <row r="3028" spans="34:34" x14ac:dyDescent="0.25">
      <c r="AH3028"/>
    </row>
    <row r="3029" spans="34:34" x14ac:dyDescent="0.25">
      <c r="AH3029"/>
    </row>
    <row r="3030" spans="34:34" x14ac:dyDescent="0.25">
      <c r="AH3030"/>
    </row>
    <row r="3031" spans="34:34" x14ac:dyDescent="0.25">
      <c r="AH3031"/>
    </row>
    <row r="3032" spans="34:34" x14ac:dyDescent="0.25">
      <c r="AH3032"/>
    </row>
    <row r="3033" spans="34:34" x14ac:dyDescent="0.25">
      <c r="AH3033"/>
    </row>
    <row r="3034" spans="34:34" x14ac:dyDescent="0.25">
      <c r="AH3034"/>
    </row>
    <row r="3035" spans="34:34" x14ac:dyDescent="0.25">
      <c r="AH3035"/>
    </row>
    <row r="3036" spans="34:34" x14ac:dyDescent="0.25">
      <c r="AH3036"/>
    </row>
    <row r="3037" spans="34:34" x14ac:dyDescent="0.25">
      <c r="AH3037"/>
    </row>
    <row r="3038" spans="34:34" x14ac:dyDescent="0.25">
      <c r="AH3038"/>
    </row>
    <row r="3039" spans="34:34" x14ac:dyDescent="0.25">
      <c r="AH3039"/>
    </row>
    <row r="3040" spans="34:34" x14ac:dyDescent="0.25">
      <c r="AH3040"/>
    </row>
    <row r="3041" spans="34:34" x14ac:dyDescent="0.25">
      <c r="AH3041"/>
    </row>
    <row r="3042" spans="34:34" x14ac:dyDescent="0.25">
      <c r="AH3042"/>
    </row>
    <row r="3043" spans="34:34" x14ac:dyDescent="0.25">
      <c r="AH3043"/>
    </row>
    <row r="3044" spans="34:34" x14ac:dyDescent="0.25">
      <c r="AH3044"/>
    </row>
    <row r="3045" spans="34:34" x14ac:dyDescent="0.25">
      <c r="AH3045"/>
    </row>
    <row r="3046" spans="34:34" x14ac:dyDescent="0.25">
      <c r="AH3046"/>
    </row>
    <row r="3047" spans="34:34" x14ac:dyDescent="0.25">
      <c r="AH3047"/>
    </row>
    <row r="3048" spans="34:34" x14ac:dyDescent="0.25">
      <c r="AH3048"/>
    </row>
    <row r="3049" spans="34:34" x14ac:dyDescent="0.25">
      <c r="AH3049"/>
    </row>
    <row r="3050" spans="34:34" x14ac:dyDescent="0.25">
      <c r="AH3050"/>
    </row>
    <row r="3051" spans="34:34" x14ac:dyDescent="0.25">
      <c r="AH3051"/>
    </row>
    <row r="3052" spans="34:34" x14ac:dyDescent="0.25">
      <c r="AH3052"/>
    </row>
    <row r="3053" spans="34:34" x14ac:dyDescent="0.25">
      <c r="AH3053"/>
    </row>
    <row r="3054" spans="34:34" x14ac:dyDescent="0.25">
      <c r="AH3054"/>
    </row>
    <row r="3055" spans="34:34" x14ac:dyDescent="0.25">
      <c r="AH3055"/>
    </row>
    <row r="3056" spans="34:34" x14ac:dyDescent="0.25">
      <c r="AH3056"/>
    </row>
    <row r="3057" spans="34:34" x14ac:dyDescent="0.25">
      <c r="AH3057"/>
    </row>
    <row r="3058" spans="34:34" x14ac:dyDescent="0.25">
      <c r="AH3058"/>
    </row>
    <row r="3059" spans="34:34" x14ac:dyDescent="0.25">
      <c r="AH3059"/>
    </row>
    <row r="3060" spans="34:34" x14ac:dyDescent="0.25">
      <c r="AH3060"/>
    </row>
    <row r="3061" spans="34:34" x14ac:dyDescent="0.25">
      <c r="AH3061"/>
    </row>
    <row r="3062" spans="34:34" x14ac:dyDescent="0.25">
      <c r="AH3062"/>
    </row>
    <row r="3063" spans="34:34" x14ac:dyDescent="0.25">
      <c r="AH3063"/>
    </row>
    <row r="3064" spans="34:34" x14ac:dyDescent="0.25">
      <c r="AH3064"/>
    </row>
    <row r="3065" spans="34:34" x14ac:dyDescent="0.25">
      <c r="AH3065"/>
    </row>
    <row r="3066" spans="34:34" x14ac:dyDescent="0.25">
      <c r="AH3066"/>
    </row>
    <row r="3067" spans="34:34" x14ac:dyDescent="0.25">
      <c r="AH3067"/>
    </row>
    <row r="3068" spans="34:34" x14ac:dyDescent="0.25">
      <c r="AH3068"/>
    </row>
    <row r="3069" spans="34:34" x14ac:dyDescent="0.25">
      <c r="AH3069"/>
    </row>
    <row r="3070" spans="34:34" x14ac:dyDescent="0.25">
      <c r="AH3070"/>
    </row>
    <row r="3071" spans="34:34" x14ac:dyDescent="0.25">
      <c r="AH3071"/>
    </row>
    <row r="3072" spans="34:34" x14ac:dyDescent="0.25">
      <c r="AH3072"/>
    </row>
    <row r="3073" spans="34:34" x14ac:dyDescent="0.25">
      <c r="AH3073"/>
    </row>
    <row r="3074" spans="34:34" x14ac:dyDescent="0.25">
      <c r="AH3074"/>
    </row>
    <row r="3075" spans="34:34" x14ac:dyDescent="0.25">
      <c r="AH3075"/>
    </row>
    <row r="3076" spans="34:34" x14ac:dyDescent="0.25">
      <c r="AH3076"/>
    </row>
    <row r="3077" spans="34:34" x14ac:dyDescent="0.25">
      <c r="AH3077"/>
    </row>
    <row r="3078" spans="34:34" x14ac:dyDescent="0.25">
      <c r="AH3078"/>
    </row>
    <row r="3079" spans="34:34" x14ac:dyDescent="0.25">
      <c r="AH3079"/>
    </row>
    <row r="3080" spans="34:34" x14ac:dyDescent="0.25">
      <c r="AH3080"/>
    </row>
    <row r="3081" spans="34:34" x14ac:dyDescent="0.25">
      <c r="AH3081"/>
    </row>
    <row r="3082" spans="34:34" x14ac:dyDescent="0.25">
      <c r="AH3082"/>
    </row>
    <row r="3083" spans="34:34" x14ac:dyDescent="0.25">
      <c r="AH3083"/>
    </row>
    <row r="3084" spans="34:34" x14ac:dyDescent="0.25">
      <c r="AH3084"/>
    </row>
    <row r="3085" spans="34:34" x14ac:dyDescent="0.25">
      <c r="AH3085"/>
    </row>
    <row r="3086" spans="34:34" x14ac:dyDescent="0.25">
      <c r="AH3086"/>
    </row>
    <row r="3087" spans="34:34" x14ac:dyDescent="0.25">
      <c r="AH3087"/>
    </row>
    <row r="3088" spans="34:34" x14ac:dyDescent="0.25">
      <c r="AH3088"/>
    </row>
    <row r="3089" spans="34:34" x14ac:dyDescent="0.25">
      <c r="AH3089"/>
    </row>
    <row r="3090" spans="34:34" x14ac:dyDescent="0.25">
      <c r="AH3090"/>
    </row>
    <row r="3091" spans="34:34" x14ac:dyDescent="0.25">
      <c r="AH3091"/>
    </row>
    <row r="3092" spans="34:34" x14ac:dyDescent="0.25">
      <c r="AH3092"/>
    </row>
    <row r="3093" spans="34:34" x14ac:dyDescent="0.25">
      <c r="AH3093"/>
    </row>
    <row r="3094" spans="34:34" x14ac:dyDescent="0.25">
      <c r="AH3094"/>
    </row>
    <row r="3095" spans="34:34" x14ac:dyDescent="0.25">
      <c r="AH3095"/>
    </row>
    <row r="3096" spans="34:34" x14ac:dyDescent="0.25">
      <c r="AH3096"/>
    </row>
    <row r="3097" spans="34:34" x14ac:dyDescent="0.25">
      <c r="AH3097"/>
    </row>
    <row r="3098" spans="34:34" x14ac:dyDescent="0.25">
      <c r="AH3098"/>
    </row>
    <row r="3099" spans="34:34" x14ac:dyDescent="0.25">
      <c r="AH3099"/>
    </row>
    <row r="3100" spans="34:34" x14ac:dyDescent="0.25">
      <c r="AH3100"/>
    </row>
    <row r="3101" spans="34:34" x14ac:dyDescent="0.25">
      <c r="AH3101"/>
    </row>
    <row r="3102" spans="34:34" x14ac:dyDescent="0.25">
      <c r="AH3102"/>
    </row>
    <row r="3103" spans="34:34" x14ac:dyDescent="0.25">
      <c r="AH3103"/>
    </row>
    <row r="3104" spans="34:34" x14ac:dyDescent="0.25">
      <c r="AH3104"/>
    </row>
    <row r="3105" spans="34:34" x14ac:dyDescent="0.25">
      <c r="AH3105"/>
    </row>
    <row r="3106" spans="34:34" x14ac:dyDescent="0.25">
      <c r="AH3106"/>
    </row>
    <row r="3107" spans="34:34" x14ac:dyDescent="0.25">
      <c r="AH3107"/>
    </row>
    <row r="3108" spans="34:34" x14ac:dyDescent="0.25">
      <c r="AH3108"/>
    </row>
    <row r="3109" spans="34:34" x14ac:dyDescent="0.25">
      <c r="AH3109"/>
    </row>
    <row r="3110" spans="34:34" x14ac:dyDescent="0.25">
      <c r="AH3110"/>
    </row>
    <row r="3111" spans="34:34" x14ac:dyDescent="0.25">
      <c r="AH3111"/>
    </row>
    <row r="3112" spans="34:34" x14ac:dyDescent="0.25">
      <c r="AH3112"/>
    </row>
    <row r="3113" spans="34:34" x14ac:dyDescent="0.25">
      <c r="AH3113"/>
    </row>
    <row r="3114" spans="34:34" x14ac:dyDescent="0.25">
      <c r="AH3114"/>
    </row>
    <row r="3115" spans="34:34" x14ac:dyDescent="0.25">
      <c r="AH3115"/>
    </row>
    <row r="3116" spans="34:34" x14ac:dyDescent="0.25">
      <c r="AH3116"/>
    </row>
    <row r="3117" spans="34:34" x14ac:dyDescent="0.25">
      <c r="AH3117"/>
    </row>
    <row r="3118" spans="34:34" x14ac:dyDescent="0.25">
      <c r="AH3118"/>
    </row>
    <row r="3119" spans="34:34" x14ac:dyDescent="0.25">
      <c r="AH3119"/>
    </row>
    <row r="3120" spans="34:34" x14ac:dyDescent="0.25">
      <c r="AH3120"/>
    </row>
    <row r="3121" spans="34:34" x14ac:dyDescent="0.25">
      <c r="AH3121"/>
    </row>
    <row r="3122" spans="34:34" x14ac:dyDescent="0.25">
      <c r="AH3122"/>
    </row>
    <row r="3123" spans="34:34" x14ac:dyDescent="0.25">
      <c r="AH3123"/>
    </row>
    <row r="3124" spans="34:34" x14ac:dyDescent="0.25">
      <c r="AH3124"/>
    </row>
    <row r="3125" spans="34:34" x14ac:dyDescent="0.25">
      <c r="AH3125"/>
    </row>
    <row r="3126" spans="34:34" x14ac:dyDescent="0.25">
      <c r="AH3126"/>
    </row>
    <row r="3127" spans="34:34" x14ac:dyDescent="0.25">
      <c r="AH3127"/>
    </row>
    <row r="3128" spans="34:34" x14ac:dyDescent="0.25">
      <c r="AH3128"/>
    </row>
    <row r="3129" spans="34:34" x14ac:dyDescent="0.25">
      <c r="AH3129"/>
    </row>
    <row r="3130" spans="34:34" x14ac:dyDescent="0.25">
      <c r="AH3130"/>
    </row>
    <row r="3131" spans="34:34" x14ac:dyDescent="0.25">
      <c r="AH3131"/>
    </row>
    <row r="3132" spans="34:34" x14ac:dyDescent="0.25">
      <c r="AH3132"/>
    </row>
    <row r="3133" spans="34:34" x14ac:dyDescent="0.25">
      <c r="AH3133"/>
    </row>
    <row r="3134" spans="34:34" x14ac:dyDescent="0.25">
      <c r="AH3134"/>
    </row>
    <row r="3135" spans="34:34" x14ac:dyDescent="0.25">
      <c r="AH3135"/>
    </row>
    <row r="3136" spans="34:34" x14ac:dyDescent="0.25">
      <c r="AH3136"/>
    </row>
    <row r="3137" spans="34:34" x14ac:dyDescent="0.25">
      <c r="AH3137"/>
    </row>
    <row r="3138" spans="34:34" x14ac:dyDescent="0.25">
      <c r="AH3138"/>
    </row>
    <row r="3139" spans="34:34" x14ac:dyDescent="0.25">
      <c r="AH3139"/>
    </row>
    <row r="3140" spans="34:34" x14ac:dyDescent="0.25">
      <c r="AH3140"/>
    </row>
    <row r="3141" spans="34:34" x14ac:dyDescent="0.25">
      <c r="AH3141"/>
    </row>
    <row r="3142" spans="34:34" x14ac:dyDescent="0.25">
      <c r="AH3142"/>
    </row>
    <row r="3143" spans="34:34" x14ac:dyDescent="0.25">
      <c r="AH3143"/>
    </row>
    <row r="3144" spans="34:34" x14ac:dyDescent="0.25">
      <c r="AH3144"/>
    </row>
    <row r="3145" spans="34:34" x14ac:dyDescent="0.25">
      <c r="AH3145"/>
    </row>
    <row r="3146" spans="34:34" x14ac:dyDescent="0.25">
      <c r="AH3146"/>
    </row>
    <row r="3147" spans="34:34" x14ac:dyDescent="0.25">
      <c r="AH3147"/>
    </row>
    <row r="3148" spans="34:34" x14ac:dyDescent="0.25">
      <c r="AH3148"/>
    </row>
    <row r="3149" spans="34:34" x14ac:dyDescent="0.25">
      <c r="AH3149"/>
    </row>
    <row r="3150" spans="34:34" x14ac:dyDescent="0.25">
      <c r="AH3150"/>
    </row>
    <row r="3151" spans="34:34" x14ac:dyDescent="0.25">
      <c r="AH3151"/>
    </row>
    <row r="3152" spans="34:34" x14ac:dyDescent="0.25">
      <c r="AH3152"/>
    </row>
    <row r="3153" spans="34:34" x14ac:dyDescent="0.25">
      <c r="AH3153"/>
    </row>
    <row r="3154" spans="34:34" x14ac:dyDescent="0.25">
      <c r="AH3154"/>
    </row>
    <row r="3155" spans="34:34" x14ac:dyDescent="0.25">
      <c r="AH3155"/>
    </row>
    <row r="3156" spans="34:34" x14ac:dyDescent="0.25">
      <c r="AH3156"/>
    </row>
    <row r="3157" spans="34:34" x14ac:dyDescent="0.25">
      <c r="AH3157"/>
    </row>
    <row r="3158" spans="34:34" x14ac:dyDescent="0.25">
      <c r="AH3158"/>
    </row>
    <row r="3159" spans="34:34" x14ac:dyDescent="0.25">
      <c r="AH3159"/>
    </row>
    <row r="3160" spans="34:34" x14ac:dyDescent="0.25">
      <c r="AH3160"/>
    </row>
    <row r="3161" spans="34:34" x14ac:dyDescent="0.25">
      <c r="AH3161"/>
    </row>
    <row r="3162" spans="34:34" x14ac:dyDescent="0.25">
      <c r="AH3162"/>
    </row>
    <row r="3163" spans="34:34" x14ac:dyDescent="0.25">
      <c r="AH3163"/>
    </row>
    <row r="3164" spans="34:34" x14ac:dyDescent="0.25">
      <c r="AH3164"/>
    </row>
    <row r="3165" spans="34:34" x14ac:dyDescent="0.25">
      <c r="AH3165"/>
    </row>
    <row r="3166" spans="34:34" x14ac:dyDescent="0.25">
      <c r="AH3166"/>
    </row>
    <row r="3167" spans="34:34" x14ac:dyDescent="0.25">
      <c r="AH3167"/>
    </row>
    <row r="3168" spans="34:34" x14ac:dyDescent="0.25">
      <c r="AH3168"/>
    </row>
    <row r="3169" spans="34:34" x14ac:dyDescent="0.25">
      <c r="AH3169"/>
    </row>
    <row r="3170" spans="34:34" x14ac:dyDescent="0.25">
      <c r="AH3170"/>
    </row>
    <row r="3171" spans="34:34" x14ac:dyDescent="0.25">
      <c r="AH3171"/>
    </row>
    <row r="3172" spans="34:34" x14ac:dyDescent="0.25">
      <c r="AH3172"/>
    </row>
    <row r="3173" spans="34:34" x14ac:dyDescent="0.25">
      <c r="AH3173"/>
    </row>
    <row r="3174" spans="34:34" x14ac:dyDescent="0.25">
      <c r="AH3174"/>
    </row>
    <row r="3175" spans="34:34" x14ac:dyDescent="0.25">
      <c r="AH3175"/>
    </row>
    <row r="3176" spans="34:34" x14ac:dyDescent="0.25">
      <c r="AH3176"/>
    </row>
    <row r="3177" spans="34:34" x14ac:dyDescent="0.25">
      <c r="AH3177"/>
    </row>
    <row r="3178" spans="34:34" x14ac:dyDescent="0.25">
      <c r="AH3178"/>
    </row>
    <row r="3179" spans="34:34" x14ac:dyDescent="0.25">
      <c r="AH3179"/>
    </row>
    <row r="3180" spans="34:34" x14ac:dyDescent="0.25">
      <c r="AH3180"/>
    </row>
    <row r="3181" spans="34:34" x14ac:dyDescent="0.25">
      <c r="AH3181"/>
    </row>
    <row r="3182" spans="34:34" x14ac:dyDescent="0.25">
      <c r="AH3182"/>
    </row>
    <row r="3183" spans="34:34" x14ac:dyDescent="0.25">
      <c r="AH3183"/>
    </row>
    <row r="3184" spans="34:34" x14ac:dyDescent="0.25">
      <c r="AH3184"/>
    </row>
    <row r="3185" spans="34:34" x14ac:dyDescent="0.25">
      <c r="AH3185"/>
    </row>
    <row r="3186" spans="34:34" x14ac:dyDescent="0.25">
      <c r="AH3186"/>
    </row>
    <row r="3187" spans="34:34" x14ac:dyDescent="0.25">
      <c r="AH3187"/>
    </row>
    <row r="3188" spans="34:34" x14ac:dyDescent="0.25">
      <c r="AH3188"/>
    </row>
    <row r="3189" spans="34:34" x14ac:dyDescent="0.25">
      <c r="AH3189"/>
    </row>
    <row r="3190" spans="34:34" x14ac:dyDescent="0.25">
      <c r="AH3190"/>
    </row>
    <row r="3191" spans="34:34" x14ac:dyDescent="0.25">
      <c r="AH3191"/>
    </row>
    <row r="3192" spans="34:34" x14ac:dyDescent="0.25">
      <c r="AH3192"/>
    </row>
    <row r="3193" spans="34:34" x14ac:dyDescent="0.25">
      <c r="AH3193"/>
    </row>
    <row r="3194" spans="34:34" x14ac:dyDescent="0.25">
      <c r="AH3194"/>
    </row>
    <row r="3195" spans="34:34" x14ac:dyDescent="0.25">
      <c r="AH3195"/>
    </row>
    <row r="3196" spans="34:34" x14ac:dyDescent="0.25">
      <c r="AH3196"/>
    </row>
    <row r="3197" spans="34:34" x14ac:dyDescent="0.25">
      <c r="AH3197"/>
    </row>
    <row r="3198" spans="34:34" x14ac:dyDescent="0.25">
      <c r="AH3198"/>
    </row>
    <row r="3199" spans="34:34" x14ac:dyDescent="0.25">
      <c r="AH3199"/>
    </row>
    <row r="3200" spans="34:34" x14ac:dyDescent="0.25">
      <c r="AH3200"/>
    </row>
    <row r="3201" spans="34:34" x14ac:dyDescent="0.25">
      <c r="AH3201"/>
    </row>
    <row r="3202" spans="34:34" x14ac:dyDescent="0.25">
      <c r="AH3202"/>
    </row>
    <row r="3203" spans="34:34" x14ac:dyDescent="0.25">
      <c r="AH3203"/>
    </row>
    <row r="3204" spans="34:34" x14ac:dyDescent="0.25">
      <c r="AH3204"/>
    </row>
    <row r="3205" spans="34:34" x14ac:dyDescent="0.25">
      <c r="AH3205"/>
    </row>
    <row r="3206" spans="34:34" x14ac:dyDescent="0.25">
      <c r="AH3206"/>
    </row>
    <row r="3207" spans="34:34" x14ac:dyDescent="0.25">
      <c r="AH3207"/>
    </row>
    <row r="3208" spans="34:34" x14ac:dyDescent="0.25">
      <c r="AH3208"/>
    </row>
    <row r="3209" spans="34:34" x14ac:dyDescent="0.25">
      <c r="AH3209"/>
    </row>
    <row r="3210" spans="34:34" x14ac:dyDescent="0.25">
      <c r="AH3210"/>
    </row>
    <row r="3211" spans="34:34" x14ac:dyDescent="0.25">
      <c r="AH3211"/>
    </row>
    <row r="3212" spans="34:34" x14ac:dyDescent="0.25">
      <c r="AH3212"/>
    </row>
    <row r="3213" spans="34:34" x14ac:dyDescent="0.25">
      <c r="AH3213"/>
    </row>
    <row r="3214" spans="34:34" x14ac:dyDescent="0.25">
      <c r="AH3214"/>
    </row>
    <row r="3215" spans="34:34" x14ac:dyDescent="0.25">
      <c r="AH3215"/>
    </row>
    <row r="3216" spans="34:34" x14ac:dyDescent="0.25">
      <c r="AH3216"/>
    </row>
    <row r="3217" spans="34:34" x14ac:dyDescent="0.25">
      <c r="AH3217"/>
    </row>
    <row r="3218" spans="34:34" x14ac:dyDescent="0.25">
      <c r="AH3218"/>
    </row>
    <row r="3219" spans="34:34" x14ac:dyDescent="0.25">
      <c r="AH3219"/>
    </row>
    <row r="3220" spans="34:34" x14ac:dyDescent="0.25">
      <c r="AH3220"/>
    </row>
    <row r="3221" spans="34:34" x14ac:dyDescent="0.25">
      <c r="AH3221"/>
    </row>
    <row r="3222" spans="34:34" x14ac:dyDescent="0.25">
      <c r="AH3222"/>
    </row>
    <row r="3223" spans="34:34" x14ac:dyDescent="0.25">
      <c r="AH3223"/>
    </row>
    <row r="3224" spans="34:34" x14ac:dyDescent="0.25">
      <c r="AH3224"/>
    </row>
    <row r="3225" spans="34:34" x14ac:dyDescent="0.25">
      <c r="AH3225"/>
    </row>
    <row r="3226" spans="34:34" x14ac:dyDescent="0.25">
      <c r="AH3226"/>
    </row>
    <row r="3227" spans="34:34" x14ac:dyDescent="0.25">
      <c r="AH3227"/>
    </row>
    <row r="3228" spans="34:34" x14ac:dyDescent="0.25">
      <c r="AH3228"/>
    </row>
    <row r="3229" spans="34:34" x14ac:dyDescent="0.25">
      <c r="AH3229"/>
    </row>
    <row r="3230" spans="34:34" x14ac:dyDescent="0.25">
      <c r="AH3230"/>
    </row>
    <row r="3231" spans="34:34" x14ac:dyDescent="0.25">
      <c r="AH3231"/>
    </row>
    <row r="3232" spans="34:34" x14ac:dyDescent="0.25">
      <c r="AH3232"/>
    </row>
    <row r="3233" spans="34:34" x14ac:dyDescent="0.25">
      <c r="AH3233"/>
    </row>
    <row r="3234" spans="34:34" x14ac:dyDescent="0.25">
      <c r="AH3234"/>
    </row>
    <row r="3235" spans="34:34" x14ac:dyDescent="0.25">
      <c r="AH3235"/>
    </row>
    <row r="3236" spans="34:34" x14ac:dyDescent="0.25">
      <c r="AH3236"/>
    </row>
    <row r="3237" spans="34:34" x14ac:dyDescent="0.25">
      <c r="AH3237"/>
    </row>
    <row r="3238" spans="34:34" x14ac:dyDescent="0.25">
      <c r="AH3238"/>
    </row>
    <row r="3239" spans="34:34" x14ac:dyDescent="0.25">
      <c r="AH3239"/>
    </row>
    <row r="3240" spans="34:34" x14ac:dyDescent="0.25">
      <c r="AH3240"/>
    </row>
    <row r="3241" spans="34:34" x14ac:dyDescent="0.25">
      <c r="AH3241"/>
    </row>
    <row r="3242" spans="34:34" x14ac:dyDescent="0.25">
      <c r="AH3242"/>
    </row>
    <row r="3243" spans="34:34" x14ac:dyDescent="0.25">
      <c r="AH3243"/>
    </row>
    <row r="3244" spans="34:34" x14ac:dyDescent="0.25">
      <c r="AH3244"/>
    </row>
    <row r="3245" spans="34:34" x14ac:dyDescent="0.25">
      <c r="AH3245"/>
    </row>
    <row r="3246" spans="34:34" x14ac:dyDescent="0.25">
      <c r="AH3246"/>
    </row>
    <row r="3247" spans="34:34" x14ac:dyDescent="0.25">
      <c r="AH3247"/>
    </row>
    <row r="3248" spans="34:34" x14ac:dyDescent="0.25">
      <c r="AH3248"/>
    </row>
    <row r="3249" spans="34:34" x14ac:dyDescent="0.25">
      <c r="AH3249"/>
    </row>
    <row r="3250" spans="34:34" x14ac:dyDescent="0.25">
      <c r="AH3250"/>
    </row>
    <row r="3251" spans="34:34" x14ac:dyDescent="0.25">
      <c r="AH3251"/>
    </row>
    <row r="3252" spans="34:34" x14ac:dyDescent="0.25">
      <c r="AH3252"/>
    </row>
    <row r="3253" spans="34:34" x14ac:dyDescent="0.25">
      <c r="AH3253"/>
    </row>
    <row r="3254" spans="34:34" x14ac:dyDescent="0.25">
      <c r="AH3254"/>
    </row>
    <row r="3255" spans="34:34" x14ac:dyDescent="0.25">
      <c r="AH3255"/>
    </row>
    <row r="3256" spans="34:34" x14ac:dyDescent="0.25">
      <c r="AH3256"/>
    </row>
    <row r="3257" spans="34:34" x14ac:dyDescent="0.25">
      <c r="AH3257"/>
    </row>
    <row r="3258" spans="34:34" x14ac:dyDescent="0.25">
      <c r="AH3258"/>
    </row>
    <row r="3259" spans="34:34" x14ac:dyDescent="0.25">
      <c r="AH3259"/>
    </row>
    <row r="3260" spans="34:34" x14ac:dyDescent="0.25">
      <c r="AH3260"/>
    </row>
    <row r="3261" spans="34:34" x14ac:dyDescent="0.25">
      <c r="AH3261"/>
    </row>
    <row r="3262" spans="34:34" x14ac:dyDescent="0.25">
      <c r="AH3262"/>
    </row>
    <row r="3263" spans="34:34" x14ac:dyDescent="0.25">
      <c r="AH3263"/>
    </row>
    <row r="3264" spans="34:34" x14ac:dyDescent="0.25">
      <c r="AH3264"/>
    </row>
    <row r="3265" spans="34:34" x14ac:dyDescent="0.25">
      <c r="AH3265"/>
    </row>
    <row r="3266" spans="34:34" x14ac:dyDescent="0.25">
      <c r="AH3266"/>
    </row>
    <row r="3267" spans="34:34" x14ac:dyDescent="0.25">
      <c r="AH3267"/>
    </row>
    <row r="3268" spans="34:34" x14ac:dyDescent="0.25">
      <c r="AH3268"/>
    </row>
    <row r="3269" spans="34:34" x14ac:dyDescent="0.25">
      <c r="AH3269"/>
    </row>
    <row r="3270" spans="34:34" x14ac:dyDescent="0.25">
      <c r="AH3270"/>
    </row>
    <row r="3271" spans="34:34" x14ac:dyDescent="0.25">
      <c r="AH3271"/>
    </row>
    <row r="3272" spans="34:34" x14ac:dyDescent="0.25">
      <c r="AH3272"/>
    </row>
    <row r="3273" spans="34:34" x14ac:dyDescent="0.25">
      <c r="AH3273"/>
    </row>
    <row r="3274" spans="34:34" x14ac:dyDescent="0.25">
      <c r="AH3274"/>
    </row>
    <row r="3275" spans="34:34" x14ac:dyDescent="0.25">
      <c r="AH3275"/>
    </row>
    <row r="3276" spans="34:34" x14ac:dyDescent="0.25">
      <c r="AH3276"/>
    </row>
    <row r="3277" spans="34:34" x14ac:dyDescent="0.25">
      <c r="AH3277"/>
    </row>
    <row r="3278" spans="34:34" x14ac:dyDescent="0.25">
      <c r="AH3278"/>
    </row>
    <row r="3279" spans="34:34" x14ac:dyDescent="0.25">
      <c r="AH3279"/>
    </row>
    <row r="3280" spans="34:34" x14ac:dyDescent="0.25">
      <c r="AH3280"/>
    </row>
    <row r="3281" spans="34:34" x14ac:dyDescent="0.25">
      <c r="AH3281"/>
    </row>
    <row r="3282" spans="34:34" x14ac:dyDescent="0.25">
      <c r="AH3282"/>
    </row>
    <row r="3283" spans="34:34" x14ac:dyDescent="0.25">
      <c r="AH3283"/>
    </row>
    <row r="3284" spans="34:34" x14ac:dyDescent="0.25">
      <c r="AH3284"/>
    </row>
    <row r="3285" spans="34:34" x14ac:dyDescent="0.25">
      <c r="AH3285"/>
    </row>
    <row r="3286" spans="34:34" x14ac:dyDescent="0.25">
      <c r="AH3286"/>
    </row>
    <row r="3287" spans="34:34" x14ac:dyDescent="0.25">
      <c r="AH3287"/>
    </row>
    <row r="3288" spans="34:34" x14ac:dyDescent="0.25">
      <c r="AH3288"/>
    </row>
    <row r="3289" spans="34:34" x14ac:dyDescent="0.25">
      <c r="AH3289"/>
    </row>
    <row r="3290" spans="34:34" x14ac:dyDescent="0.25">
      <c r="AH3290"/>
    </row>
    <row r="3291" spans="34:34" x14ac:dyDescent="0.25">
      <c r="AH3291"/>
    </row>
    <row r="3292" spans="34:34" x14ac:dyDescent="0.25">
      <c r="AH3292"/>
    </row>
    <row r="3293" spans="34:34" x14ac:dyDescent="0.25">
      <c r="AH3293"/>
    </row>
    <row r="3294" spans="34:34" x14ac:dyDescent="0.25">
      <c r="AH3294"/>
    </row>
    <row r="3295" spans="34:34" x14ac:dyDescent="0.25">
      <c r="AH3295"/>
    </row>
    <row r="3296" spans="34:34" x14ac:dyDescent="0.25">
      <c r="AH3296"/>
    </row>
    <row r="3297" spans="34:34" x14ac:dyDescent="0.25">
      <c r="AH3297"/>
    </row>
    <row r="3298" spans="34:34" x14ac:dyDescent="0.25">
      <c r="AH3298"/>
    </row>
    <row r="3299" spans="34:34" x14ac:dyDescent="0.25">
      <c r="AH3299"/>
    </row>
    <row r="3300" spans="34:34" x14ac:dyDescent="0.25">
      <c r="AH3300"/>
    </row>
    <row r="3301" spans="34:34" x14ac:dyDescent="0.25">
      <c r="AH3301"/>
    </row>
    <row r="3302" spans="34:34" x14ac:dyDescent="0.25">
      <c r="AH3302"/>
    </row>
    <row r="3303" spans="34:34" x14ac:dyDescent="0.25">
      <c r="AH3303"/>
    </row>
    <row r="3304" spans="34:34" x14ac:dyDescent="0.25">
      <c r="AH3304"/>
    </row>
    <row r="3305" spans="34:34" x14ac:dyDescent="0.25">
      <c r="AH3305"/>
    </row>
    <row r="3306" spans="34:34" x14ac:dyDescent="0.25">
      <c r="AH3306"/>
    </row>
    <row r="3307" spans="34:34" x14ac:dyDescent="0.25">
      <c r="AH3307"/>
    </row>
    <row r="3308" spans="34:34" x14ac:dyDescent="0.25">
      <c r="AH3308"/>
    </row>
    <row r="3309" spans="34:34" x14ac:dyDescent="0.25">
      <c r="AH3309"/>
    </row>
    <row r="3310" spans="34:34" x14ac:dyDescent="0.25">
      <c r="AH3310"/>
    </row>
    <row r="3311" spans="34:34" x14ac:dyDescent="0.25">
      <c r="AH3311"/>
    </row>
    <row r="3312" spans="34:34" x14ac:dyDescent="0.25">
      <c r="AH3312"/>
    </row>
    <row r="3313" spans="34:34" x14ac:dyDescent="0.25">
      <c r="AH3313"/>
    </row>
    <row r="3314" spans="34:34" x14ac:dyDescent="0.25">
      <c r="AH3314"/>
    </row>
    <row r="3315" spans="34:34" x14ac:dyDescent="0.25">
      <c r="AH3315"/>
    </row>
    <row r="3316" spans="34:34" x14ac:dyDescent="0.25">
      <c r="AH3316"/>
    </row>
    <row r="3317" spans="34:34" x14ac:dyDescent="0.25">
      <c r="AH3317"/>
    </row>
    <row r="3318" spans="34:34" x14ac:dyDescent="0.25">
      <c r="AH3318"/>
    </row>
    <row r="3319" spans="34:34" x14ac:dyDescent="0.25">
      <c r="AH3319"/>
    </row>
    <row r="3320" spans="34:34" x14ac:dyDescent="0.25">
      <c r="AH3320"/>
    </row>
    <row r="3321" spans="34:34" x14ac:dyDescent="0.25">
      <c r="AH3321"/>
    </row>
    <row r="3322" spans="34:34" x14ac:dyDescent="0.25">
      <c r="AH3322"/>
    </row>
    <row r="3323" spans="34:34" x14ac:dyDescent="0.25">
      <c r="AH3323"/>
    </row>
    <row r="3324" spans="34:34" x14ac:dyDescent="0.25">
      <c r="AH3324"/>
    </row>
    <row r="3325" spans="34:34" x14ac:dyDescent="0.25">
      <c r="AH3325"/>
    </row>
    <row r="3326" spans="34:34" x14ac:dyDescent="0.25">
      <c r="AH3326"/>
    </row>
    <row r="3327" spans="34:34" x14ac:dyDescent="0.25">
      <c r="AH3327"/>
    </row>
    <row r="3328" spans="34:34" x14ac:dyDescent="0.25">
      <c r="AH3328"/>
    </row>
    <row r="3329" spans="34:34" x14ac:dyDescent="0.25">
      <c r="AH3329"/>
    </row>
    <row r="3330" spans="34:34" x14ac:dyDescent="0.25">
      <c r="AH3330"/>
    </row>
    <row r="3331" spans="34:34" x14ac:dyDescent="0.25">
      <c r="AH3331"/>
    </row>
    <row r="3332" spans="34:34" x14ac:dyDescent="0.25">
      <c r="AH3332"/>
    </row>
    <row r="3333" spans="34:34" x14ac:dyDescent="0.25">
      <c r="AH3333"/>
    </row>
    <row r="3334" spans="34:34" x14ac:dyDescent="0.25">
      <c r="AH3334"/>
    </row>
    <row r="3335" spans="34:34" x14ac:dyDescent="0.25">
      <c r="AH3335"/>
    </row>
    <row r="3336" spans="34:34" x14ac:dyDescent="0.25">
      <c r="AH3336"/>
    </row>
    <row r="3337" spans="34:34" x14ac:dyDescent="0.25">
      <c r="AH3337"/>
    </row>
    <row r="3338" spans="34:34" x14ac:dyDescent="0.25">
      <c r="AH3338"/>
    </row>
    <row r="3339" spans="34:34" x14ac:dyDescent="0.25">
      <c r="AH3339"/>
    </row>
    <row r="3340" spans="34:34" x14ac:dyDescent="0.25">
      <c r="AH3340"/>
    </row>
    <row r="3341" spans="34:34" x14ac:dyDescent="0.25">
      <c r="AH3341"/>
    </row>
    <row r="3342" spans="34:34" x14ac:dyDescent="0.25">
      <c r="AH3342"/>
    </row>
    <row r="3343" spans="34:34" x14ac:dyDescent="0.25">
      <c r="AH3343"/>
    </row>
    <row r="3344" spans="34:34" x14ac:dyDescent="0.25">
      <c r="AH3344"/>
    </row>
    <row r="3345" spans="34:34" x14ac:dyDescent="0.25">
      <c r="AH3345"/>
    </row>
    <row r="3346" spans="34:34" x14ac:dyDescent="0.25">
      <c r="AH3346"/>
    </row>
    <row r="3347" spans="34:34" x14ac:dyDescent="0.25">
      <c r="AH3347"/>
    </row>
    <row r="3348" spans="34:34" x14ac:dyDescent="0.25">
      <c r="AH3348"/>
    </row>
    <row r="3349" spans="34:34" x14ac:dyDescent="0.25">
      <c r="AH3349"/>
    </row>
    <row r="3350" spans="34:34" x14ac:dyDescent="0.25">
      <c r="AH3350"/>
    </row>
    <row r="3351" spans="34:34" x14ac:dyDescent="0.25">
      <c r="AH3351"/>
    </row>
    <row r="3352" spans="34:34" x14ac:dyDescent="0.25">
      <c r="AH3352"/>
    </row>
    <row r="3353" spans="34:34" x14ac:dyDescent="0.25">
      <c r="AH3353"/>
    </row>
    <row r="3354" spans="34:34" x14ac:dyDescent="0.25">
      <c r="AH3354"/>
    </row>
    <row r="3355" spans="34:34" x14ac:dyDescent="0.25">
      <c r="AH3355"/>
    </row>
    <row r="3356" spans="34:34" x14ac:dyDescent="0.25">
      <c r="AH3356"/>
    </row>
    <row r="3357" spans="34:34" x14ac:dyDescent="0.25">
      <c r="AH3357"/>
    </row>
    <row r="3358" spans="34:34" x14ac:dyDescent="0.25">
      <c r="AH3358"/>
    </row>
    <row r="3359" spans="34:34" x14ac:dyDescent="0.25">
      <c r="AH3359"/>
    </row>
    <row r="3360" spans="34:34" x14ac:dyDescent="0.25">
      <c r="AH3360"/>
    </row>
    <row r="3361" spans="34:34" x14ac:dyDescent="0.25">
      <c r="AH3361"/>
    </row>
    <row r="3362" spans="34:34" x14ac:dyDescent="0.25">
      <c r="AH3362"/>
    </row>
    <row r="3363" spans="34:34" x14ac:dyDescent="0.25">
      <c r="AH3363"/>
    </row>
    <row r="3364" spans="34:34" x14ac:dyDescent="0.25">
      <c r="AH3364"/>
    </row>
    <row r="3365" spans="34:34" x14ac:dyDescent="0.25">
      <c r="AH3365"/>
    </row>
    <row r="3366" spans="34:34" x14ac:dyDescent="0.25">
      <c r="AH3366"/>
    </row>
    <row r="3367" spans="34:34" x14ac:dyDescent="0.25">
      <c r="AH3367"/>
    </row>
    <row r="3368" spans="34:34" x14ac:dyDescent="0.25">
      <c r="AH3368"/>
    </row>
    <row r="3369" spans="34:34" x14ac:dyDescent="0.25">
      <c r="AH3369"/>
    </row>
    <row r="3370" spans="34:34" x14ac:dyDescent="0.25">
      <c r="AH3370"/>
    </row>
    <row r="3371" spans="34:34" x14ac:dyDescent="0.25">
      <c r="AH3371"/>
    </row>
    <row r="3372" spans="34:34" x14ac:dyDescent="0.25">
      <c r="AH3372"/>
    </row>
    <row r="3373" spans="34:34" x14ac:dyDescent="0.25">
      <c r="AH3373"/>
    </row>
    <row r="3374" spans="34:34" x14ac:dyDescent="0.25">
      <c r="AH3374"/>
    </row>
    <row r="3375" spans="34:34" x14ac:dyDescent="0.25">
      <c r="AH3375"/>
    </row>
    <row r="3376" spans="34:34" x14ac:dyDescent="0.25">
      <c r="AH3376"/>
    </row>
    <row r="3377" spans="34:34" x14ac:dyDescent="0.25">
      <c r="AH3377"/>
    </row>
    <row r="3378" spans="34:34" x14ac:dyDescent="0.25">
      <c r="AH3378"/>
    </row>
    <row r="3379" spans="34:34" x14ac:dyDescent="0.25">
      <c r="AH3379"/>
    </row>
    <row r="3380" spans="34:34" x14ac:dyDescent="0.25">
      <c r="AH3380"/>
    </row>
    <row r="3381" spans="34:34" x14ac:dyDescent="0.25">
      <c r="AH3381"/>
    </row>
    <row r="3382" spans="34:34" x14ac:dyDescent="0.25">
      <c r="AH3382"/>
    </row>
    <row r="3383" spans="34:34" x14ac:dyDescent="0.25">
      <c r="AH3383"/>
    </row>
    <row r="3384" spans="34:34" x14ac:dyDescent="0.25">
      <c r="AH3384"/>
    </row>
    <row r="3385" spans="34:34" x14ac:dyDescent="0.25">
      <c r="AH3385"/>
    </row>
    <row r="3386" spans="34:34" x14ac:dyDescent="0.25">
      <c r="AH3386"/>
    </row>
    <row r="3387" spans="34:34" x14ac:dyDescent="0.25">
      <c r="AH3387"/>
    </row>
    <row r="3388" spans="34:34" x14ac:dyDescent="0.25">
      <c r="AH3388"/>
    </row>
    <row r="3389" spans="34:34" x14ac:dyDescent="0.25">
      <c r="AH3389"/>
    </row>
    <row r="3390" spans="34:34" x14ac:dyDescent="0.25">
      <c r="AH3390"/>
    </row>
    <row r="3391" spans="34:34" x14ac:dyDescent="0.25">
      <c r="AH3391"/>
    </row>
    <row r="3392" spans="34:34" x14ac:dyDescent="0.25">
      <c r="AH3392"/>
    </row>
    <row r="3393" spans="34:34" x14ac:dyDescent="0.25">
      <c r="AH3393"/>
    </row>
    <row r="3394" spans="34:34" x14ac:dyDescent="0.25">
      <c r="AH3394"/>
    </row>
    <row r="3395" spans="34:34" x14ac:dyDescent="0.25">
      <c r="AH3395"/>
    </row>
    <row r="3396" spans="34:34" x14ac:dyDescent="0.25">
      <c r="AH3396"/>
    </row>
    <row r="3397" spans="34:34" x14ac:dyDescent="0.25">
      <c r="AH3397"/>
    </row>
    <row r="3398" spans="34:34" x14ac:dyDescent="0.25">
      <c r="AH3398"/>
    </row>
    <row r="3399" spans="34:34" x14ac:dyDescent="0.25">
      <c r="AH3399"/>
    </row>
    <row r="3400" spans="34:34" x14ac:dyDescent="0.25">
      <c r="AH3400"/>
    </row>
    <row r="3401" spans="34:34" x14ac:dyDescent="0.25">
      <c r="AH3401"/>
    </row>
    <row r="3402" spans="34:34" x14ac:dyDescent="0.25">
      <c r="AH3402"/>
    </row>
    <row r="3403" spans="34:34" x14ac:dyDescent="0.25">
      <c r="AH3403"/>
    </row>
    <row r="3404" spans="34:34" x14ac:dyDescent="0.25">
      <c r="AH3404"/>
    </row>
    <row r="3405" spans="34:34" x14ac:dyDescent="0.25">
      <c r="AH3405"/>
    </row>
    <row r="3406" spans="34:34" x14ac:dyDescent="0.25">
      <c r="AH3406"/>
    </row>
    <row r="3407" spans="34:34" x14ac:dyDescent="0.25">
      <c r="AH3407"/>
    </row>
    <row r="3408" spans="34:34" x14ac:dyDescent="0.25">
      <c r="AH3408"/>
    </row>
    <row r="3409" spans="34:34" x14ac:dyDescent="0.25">
      <c r="AH3409"/>
    </row>
    <row r="3410" spans="34:34" x14ac:dyDescent="0.25">
      <c r="AH3410"/>
    </row>
    <row r="3411" spans="34:34" x14ac:dyDescent="0.25">
      <c r="AH3411"/>
    </row>
    <row r="3412" spans="34:34" x14ac:dyDescent="0.25">
      <c r="AH3412"/>
    </row>
    <row r="3413" spans="34:34" x14ac:dyDescent="0.25">
      <c r="AH3413"/>
    </row>
    <row r="3414" spans="34:34" x14ac:dyDescent="0.25">
      <c r="AH3414"/>
    </row>
    <row r="3415" spans="34:34" x14ac:dyDescent="0.25">
      <c r="AH3415"/>
    </row>
    <row r="3416" spans="34:34" x14ac:dyDescent="0.25">
      <c r="AH3416"/>
    </row>
    <row r="3417" spans="34:34" x14ac:dyDescent="0.25">
      <c r="AH3417"/>
    </row>
    <row r="3418" spans="34:34" x14ac:dyDescent="0.25">
      <c r="AH3418"/>
    </row>
    <row r="3419" spans="34:34" x14ac:dyDescent="0.25">
      <c r="AH3419"/>
    </row>
    <row r="3420" spans="34:34" x14ac:dyDescent="0.25">
      <c r="AH3420"/>
    </row>
    <row r="3421" spans="34:34" x14ac:dyDescent="0.25">
      <c r="AH3421"/>
    </row>
    <row r="3422" spans="34:34" x14ac:dyDescent="0.25">
      <c r="AH3422"/>
    </row>
    <row r="3423" spans="34:34" x14ac:dyDescent="0.25">
      <c r="AH3423"/>
    </row>
    <row r="3424" spans="34:34" x14ac:dyDescent="0.25">
      <c r="AH3424"/>
    </row>
    <row r="3425" spans="34:34" x14ac:dyDescent="0.25">
      <c r="AH3425"/>
    </row>
    <row r="3426" spans="34:34" x14ac:dyDescent="0.25">
      <c r="AH3426"/>
    </row>
    <row r="3427" spans="34:34" x14ac:dyDescent="0.25">
      <c r="AH3427"/>
    </row>
    <row r="3428" spans="34:34" x14ac:dyDescent="0.25">
      <c r="AH3428"/>
    </row>
    <row r="3429" spans="34:34" x14ac:dyDescent="0.25">
      <c r="AH3429"/>
    </row>
    <row r="3430" spans="34:34" x14ac:dyDescent="0.25">
      <c r="AH3430"/>
    </row>
    <row r="3431" spans="34:34" x14ac:dyDescent="0.25">
      <c r="AH3431"/>
    </row>
    <row r="3432" spans="34:34" x14ac:dyDescent="0.25">
      <c r="AH3432"/>
    </row>
    <row r="3433" spans="34:34" x14ac:dyDescent="0.25">
      <c r="AH3433"/>
    </row>
    <row r="3434" spans="34:34" x14ac:dyDescent="0.25">
      <c r="AH3434"/>
    </row>
    <row r="3435" spans="34:34" x14ac:dyDescent="0.25">
      <c r="AH3435"/>
    </row>
    <row r="3436" spans="34:34" x14ac:dyDescent="0.25">
      <c r="AH3436"/>
    </row>
    <row r="3437" spans="34:34" x14ac:dyDescent="0.25">
      <c r="AH3437"/>
    </row>
    <row r="3438" spans="34:34" x14ac:dyDescent="0.25">
      <c r="AH3438"/>
    </row>
    <row r="3439" spans="34:34" x14ac:dyDescent="0.25">
      <c r="AH3439"/>
    </row>
    <row r="3440" spans="34:34" x14ac:dyDescent="0.25">
      <c r="AH3440"/>
    </row>
    <row r="3441" spans="34:34" x14ac:dyDescent="0.25">
      <c r="AH3441"/>
    </row>
    <row r="3442" spans="34:34" x14ac:dyDescent="0.25">
      <c r="AH3442"/>
    </row>
    <row r="3443" spans="34:34" x14ac:dyDescent="0.25">
      <c r="AH3443"/>
    </row>
    <row r="3444" spans="34:34" x14ac:dyDescent="0.25">
      <c r="AH3444"/>
    </row>
    <row r="3445" spans="34:34" x14ac:dyDescent="0.25">
      <c r="AH3445"/>
    </row>
    <row r="3446" spans="34:34" x14ac:dyDescent="0.25">
      <c r="AH3446"/>
    </row>
    <row r="3447" spans="34:34" x14ac:dyDescent="0.25">
      <c r="AH3447"/>
    </row>
    <row r="3448" spans="34:34" x14ac:dyDescent="0.25">
      <c r="AH3448"/>
    </row>
    <row r="3449" spans="34:34" x14ac:dyDescent="0.25">
      <c r="AH3449"/>
    </row>
    <row r="3450" spans="34:34" x14ac:dyDescent="0.25">
      <c r="AH3450"/>
    </row>
    <row r="3451" spans="34:34" x14ac:dyDescent="0.25">
      <c r="AH3451"/>
    </row>
    <row r="3452" spans="34:34" x14ac:dyDescent="0.25">
      <c r="AH3452"/>
    </row>
    <row r="3453" spans="34:34" x14ac:dyDescent="0.25">
      <c r="AH3453"/>
    </row>
    <row r="3454" spans="34:34" x14ac:dyDescent="0.25">
      <c r="AH3454"/>
    </row>
    <row r="3455" spans="34:34" x14ac:dyDescent="0.25">
      <c r="AH3455"/>
    </row>
    <row r="3456" spans="34:34" x14ac:dyDescent="0.25">
      <c r="AH3456"/>
    </row>
    <row r="3457" spans="34:34" x14ac:dyDescent="0.25">
      <c r="AH3457"/>
    </row>
    <row r="3458" spans="34:34" x14ac:dyDescent="0.25">
      <c r="AH3458"/>
    </row>
    <row r="3459" spans="34:34" x14ac:dyDescent="0.25">
      <c r="AH3459"/>
    </row>
    <row r="3460" spans="34:34" x14ac:dyDescent="0.25">
      <c r="AH3460"/>
    </row>
    <row r="3461" spans="34:34" x14ac:dyDescent="0.25">
      <c r="AH3461"/>
    </row>
    <row r="3462" spans="34:34" x14ac:dyDescent="0.25">
      <c r="AH3462"/>
    </row>
    <row r="3463" spans="34:34" x14ac:dyDescent="0.25">
      <c r="AH3463"/>
    </row>
    <row r="3464" spans="34:34" x14ac:dyDescent="0.25">
      <c r="AH3464"/>
    </row>
    <row r="3465" spans="34:34" x14ac:dyDescent="0.25">
      <c r="AH3465"/>
    </row>
    <row r="3466" spans="34:34" x14ac:dyDescent="0.25">
      <c r="AH3466"/>
    </row>
    <row r="3467" spans="34:34" x14ac:dyDescent="0.25">
      <c r="AH3467"/>
    </row>
    <row r="3468" spans="34:34" x14ac:dyDescent="0.25">
      <c r="AH3468"/>
    </row>
    <row r="3469" spans="34:34" x14ac:dyDescent="0.25">
      <c r="AH3469"/>
    </row>
    <row r="3470" spans="34:34" x14ac:dyDescent="0.25">
      <c r="AH3470"/>
    </row>
    <row r="3471" spans="34:34" x14ac:dyDescent="0.25">
      <c r="AH3471"/>
    </row>
    <row r="3472" spans="34:34" x14ac:dyDescent="0.25">
      <c r="AH3472"/>
    </row>
    <row r="3473" spans="34:34" x14ac:dyDescent="0.25">
      <c r="AH3473"/>
    </row>
    <row r="3474" spans="34:34" x14ac:dyDescent="0.25">
      <c r="AH3474"/>
    </row>
    <row r="3475" spans="34:34" x14ac:dyDescent="0.25">
      <c r="AH3475"/>
    </row>
    <row r="3476" spans="34:34" x14ac:dyDescent="0.25">
      <c r="AH3476"/>
    </row>
    <row r="3477" spans="34:34" x14ac:dyDescent="0.25">
      <c r="AH3477"/>
    </row>
    <row r="3478" spans="34:34" x14ac:dyDescent="0.25">
      <c r="AH3478"/>
    </row>
    <row r="3479" spans="34:34" x14ac:dyDescent="0.25">
      <c r="AH3479"/>
    </row>
    <row r="3480" spans="34:34" x14ac:dyDescent="0.25">
      <c r="AH3480"/>
    </row>
    <row r="3481" spans="34:34" x14ac:dyDescent="0.25">
      <c r="AH3481"/>
    </row>
    <row r="3482" spans="34:34" x14ac:dyDescent="0.25">
      <c r="AH3482"/>
    </row>
    <row r="3483" spans="34:34" x14ac:dyDescent="0.25">
      <c r="AH3483"/>
    </row>
    <row r="3484" spans="34:34" x14ac:dyDescent="0.25">
      <c r="AH3484"/>
    </row>
    <row r="3485" spans="34:34" x14ac:dyDescent="0.25">
      <c r="AH3485"/>
    </row>
    <row r="3486" spans="34:34" x14ac:dyDescent="0.25">
      <c r="AH3486"/>
    </row>
    <row r="3487" spans="34:34" x14ac:dyDescent="0.25">
      <c r="AH3487"/>
    </row>
    <row r="3488" spans="34:34" x14ac:dyDescent="0.25">
      <c r="AH3488"/>
    </row>
    <row r="3489" spans="34:34" x14ac:dyDescent="0.25">
      <c r="AH3489"/>
    </row>
    <row r="3490" spans="34:34" x14ac:dyDescent="0.25">
      <c r="AH3490"/>
    </row>
    <row r="3491" spans="34:34" x14ac:dyDescent="0.25">
      <c r="AH3491"/>
    </row>
    <row r="3492" spans="34:34" x14ac:dyDescent="0.25">
      <c r="AH3492"/>
    </row>
    <row r="3493" spans="34:34" x14ac:dyDescent="0.25">
      <c r="AH3493"/>
    </row>
    <row r="3494" spans="34:34" x14ac:dyDescent="0.25">
      <c r="AH3494"/>
    </row>
    <row r="3495" spans="34:34" x14ac:dyDescent="0.25">
      <c r="AH3495"/>
    </row>
    <row r="3496" spans="34:34" x14ac:dyDescent="0.25">
      <c r="AH3496"/>
    </row>
    <row r="3497" spans="34:34" x14ac:dyDescent="0.25">
      <c r="AH3497"/>
    </row>
    <row r="3498" spans="34:34" x14ac:dyDescent="0.25">
      <c r="AH3498"/>
    </row>
    <row r="3499" spans="34:34" x14ac:dyDescent="0.25">
      <c r="AH3499"/>
    </row>
    <row r="3500" spans="34:34" x14ac:dyDescent="0.25">
      <c r="AH3500"/>
    </row>
    <row r="3501" spans="34:34" x14ac:dyDescent="0.25">
      <c r="AH3501"/>
    </row>
    <row r="3502" spans="34:34" x14ac:dyDescent="0.25">
      <c r="AH3502"/>
    </row>
    <row r="3503" spans="34:34" x14ac:dyDescent="0.25">
      <c r="AH3503"/>
    </row>
    <row r="3504" spans="34:34" x14ac:dyDescent="0.25">
      <c r="AH3504"/>
    </row>
    <row r="3505" spans="34:34" x14ac:dyDescent="0.25">
      <c r="AH3505"/>
    </row>
    <row r="3506" spans="34:34" x14ac:dyDescent="0.25">
      <c r="AH3506"/>
    </row>
    <row r="3507" spans="34:34" x14ac:dyDescent="0.25">
      <c r="AH3507"/>
    </row>
    <row r="3508" spans="34:34" x14ac:dyDescent="0.25">
      <c r="AH3508"/>
    </row>
    <row r="3509" spans="34:34" x14ac:dyDescent="0.25">
      <c r="AH3509"/>
    </row>
    <row r="3510" spans="34:34" x14ac:dyDescent="0.25">
      <c r="AH3510"/>
    </row>
    <row r="3511" spans="34:34" x14ac:dyDescent="0.25">
      <c r="AH3511"/>
    </row>
    <row r="3512" spans="34:34" x14ac:dyDescent="0.25">
      <c r="AH3512"/>
    </row>
    <row r="3513" spans="34:34" x14ac:dyDescent="0.25">
      <c r="AH3513"/>
    </row>
    <row r="3514" spans="34:34" x14ac:dyDescent="0.25">
      <c r="AH3514"/>
    </row>
    <row r="3515" spans="34:34" x14ac:dyDescent="0.25">
      <c r="AH3515"/>
    </row>
    <row r="3516" spans="34:34" x14ac:dyDescent="0.25">
      <c r="AH3516"/>
    </row>
    <row r="3517" spans="34:34" x14ac:dyDescent="0.25">
      <c r="AH3517"/>
    </row>
    <row r="3518" spans="34:34" x14ac:dyDescent="0.25">
      <c r="AH3518"/>
    </row>
    <row r="3519" spans="34:34" x14ac:dyDescent="0.25">
      <c r="AH3519"/>
    </row>
    <row r="3520" spans="34:34" x14ac:dyDescent="0.25">
      <c r="AH3520"/>
    </row>
    <row r="3521" spans="34:34" x14ac:dyDescent="0.25">
      <c r="AH3521"/>
    </row>
    <row r="3522" spans="34:34" x14ac:dyDescent="0.25">
      <c r="AH3522"/>
    </row>
    <row r="3523" spans="34:34" x14ac:dyDescent="0.25">
      <c r="AH3523"/>
    </row>
    <row r="3524" spans="34:34" x14ac:dyDescent="0.25">
      <c r="AH3524"/>
    </row>
    <row r="3525" spans="34:34" x14ac:dyDescent="0.25">
      <c r="AH3525"/>
    </row>
    <row r="3526" spans="34:34" x14ac:dyDescent="0.25">
      <c r="AH3526"/>
    </row>
    <row r="3527" spans="34:34" x14ac:dyDescent="0.25">
      <c r="AH3527"/>
    </row>
    <row r="3528" spans="34:34" x14ac:dyDescent="0.25">
      <c r="AH3528"/>
    </row>
    <row r="3529" spans="34:34" x14ac:dyDescent="0.25">
      <c r="AH3529"/>
    </row>
    <row r="3530" spans="34:34" x14ac:dyDescent="0.25">
      <c r="AH3530"/>
    </row>
    <row r="3531" spans="34:34" x14ac:dyDescent="0.25">
      <c r="AH3531"/>
    </row>
    <row r="3532" spans="34:34" x14ac:dyDescent="0.25">
      <c r="AH3532"/>
    </row>
    <row r="3533" spans="34:34" x14ac:dyDescent="0.25">
      <c r="AH3533"/>
    </row>
    <row r="3534" spans="34:34" x14ac:dyDescent="0.25">
      <c r="AH3534"/>
    </row>
    <row r="3535" spans="34:34" x14ac:dyDescent="0.25">
      <c r="AH3535"/>
    </row>
    <row r="3536" spans="34:34" x14ac:dyDescent="0.25">
      <c r="AH3536"/>
    </row>
    <row r="3537" spans="34:34" x14ac:dyDescent="0.25">
      <c r="AH3537"/>
    </row>
    <row r="3538" spans="34:34" x14ac:dyDescent="0.25">
      <c r="AH3538"/>
    </row>
    <row r="3539" spans="34:34" x14ac:dyDescent="0.25">
      <c r="AH3539"/>
    </row>
    <row r="3540" spans="34:34" x14ac:dyDescent="0.25">
      <c r="AH3540"/>
    </row>
    <row r="3541" spans="34:34" x14ac:dyDescent="0.25">
      <c r="AH3541"/>
    </row>
    <row r="3542" spans="34:34" x14ac:dyDescent="0.25">
      <c r="AH3542"/>
    </row>
    <row r="3543" spans="34:34" x14ac:dyDescent="0.25">
      <c r="AH3543"/>
    </row>
    <row r="3544" spans="34:34" x14ac:dyDescent="0.25">
      <c r="AH3544"/>
    </row>
    <row r="3545" spans="34:34" x14ac:dyDescent="0.25">
      <c r="AH3545"/>
    </row>
    <row r="3546" spans="34:34" x14ac:dyDescent="0.25">
      <c r="AH3546"/>
    </row>
    <row r="3547" spans="34:34" x14ac:dyDescent="0.25">
      <c r="AH3547"/>
    </row>
    <row r="3548" spans="34:34" x14ac:dyDescent="0.25">
      <c r="AH3548"/>
    </row>
    <row r="3549" spans="34:34" x14ac:dyDescent="0.25">
      <c r="AH3549"/>
    </row>
    <row r="3550" spans="34:34" x14ac:dyDescent="0.25">
      <c r="AH3550"/>
    </row>
    <row r="3551" spans="34:34" x14ac:dyDescent="0.25">
      <c r="AH3551"/>
    </row>
    <row r="3552" spans="34:34" x14ac:dyDescent="0.25">
      <c r="AH3552"/>
    </row>
    <row r="3553" spans="34:34" x14ac:dyDescent="0.25">
      <c r="AH3553"/>
    </row>
    <row r="3554" spans="34:34" x14ac:dyDescent="0.25">
      <c r="AH3554"/>
    </row>
    <row r="3555" spans="34:34" x14ac:dyDescent="0.25">
      <c r="AH3555"/>
    </row>
    <row r="3556" spans="34:34" x14ac:dyDescent="0.25">
      <c r="AH3556"/>
    </row>
    <row r="3557" spans="34:34" x14ac:dyDescent="0.25">
      <c r="AH3557"/>
    </row>
    <row r="3558" spans="34:34" x14ac:dyDescent="0.25">
      <c r="AH3558"/>
    </row>
    <row r="3559" spans="34:34" x14ac:dyDescent="0.25">
      <c r="AH3559"/>
    </row>
    <row r="3560" spans="34:34" x14ac:dyDescent="0.25">
      <c r="AH3560"/>
    </row>
    <row r="3561" spans="34:34" x14ac:dyDescent="0.25">
      <c r="AH3561"/>
    </row>
    <row r="3562" spans="34:34" x14ac:dyDescent="0.25">
      <c r="AH3562"/>
    </row>
    <row r="3563" spans="34:34" x14ac:dyDescent="0.25">
      <c r="AH3563"/>
    </row>
    <row r="3564" spans="34:34" x14ac:dyDescent="0.25">
      <c r="AH3564"/>
    </row>
    <row r="3565" spans="34:34" x14ac:dyDescent="0.25">
      <c r="AH3565"/>
    </row>
    <row r="3566" spans="34:34" x14ac:dyDescent="0.25">
      <c r="AH3566"/>
    </row>
    <row r="3567" spans="34:34" x14ac:dyDescent="0.25">
      <c r="AH3567"/>
    </row>
    <row r="3568" spans="34:34" x14ac:dyDescent="0.25">
      <c r="AH3568"/>
    </row>
    <row r="3569" spans="34:34" x14ac:dyDescent="0.25">
      <c r="AH3569"/>
    </row>
    <row r="3570" spans="34:34" x14ac:dyDescent="0.25">
      <c r="AH3570"/>
    </row>
    <row r="3571" spans="34:34" x14ac:dyDescent="0.25">
      <c r="AH3571"/>
    </row>
    <row r="3572" spans="34:34" x14ac:dyDescent="0.25">
      <c r="AH3572"/>
    </row>
    <row r="3573" spans="34:34" x14ac:dyDescent="0.25">
      <c r="AH3573"/>
    </row>
    <row r="3574" spans="34:34" x14ac:dyDescent="0.25">
      <c r="AH3574"/>
    </row>
    <row r="3575" spans="34:34" x14ac:dyDescent="0.25">
      <c r="AH3575"/>
    </row>
    <row r="3576" spans="34:34" x14ac:dyDescent="0.25">
      <c r="AH3576"/>
    </row>
    <row r="3577" spans="34:34" x14ac:dyDescent="0.25">
      <c r="AH3577"/>
    </row>
    <row r="3578" spans="34:34" x14ac:dyDescent="0.25">
      <c r="AH3578"/>
    </row>
    <row r="3579" spans="34:34" x14ac:dyDescent="0.25">
      <c r="AH3579"/>
    </row>
    <row r="3580" spans="34:34" x14ac:dyDescent="0.25">
      <c r="AH3580"/>
    </row>
    <row r="3581" spans="34:34" x14ac:dyDescent="0.25">
      <c r="AH3581"/>
    </row>
    <row r="3582" spans="34:34" x14ac:dyDescent="0.25">
      <c r="AH3582"/>
    </row>
    <row r="3583" spans="34:34" x14ac:dyDescent="0.25">
      <c r="AH3583"/>
    </row>
    <row r="3584" spans="34:34" x14ac:dyDescent="0.25">
      <c r="AH3584"/>
    </row>
    <row r="3585" spans="34:34" x14ac:dyDescent="0.25">
      <c r="AH3585"/>
    </row>
    <row r="3586" spans="34:34" x14ac:dyDescent="0.25">
      <c r="AH3586"/>
    </row>
    <row r="3587" spans="34:34" x14ac:dyDescent="0.25">
      <c r="AH3587"/>
    </row>
    <row r="3588" spans="34:34" x14ac:dyDescent="0.25">
      <c r="AH3588"/>
    </row>
    <row r="3589" spans="34:34" x14ac:dyDescent="0.25">
      <c r="AH3589"/>
    </row>
    <row r="3590" spans="34:34" x14ac:dyDescent="0.25">
      <c r="AH3590"/>
    </row>
    <row r="3591" spans="34:34" x14ac:dyDescent="0.25">
      <c r="AH3591"/>
    </row>
    <row r="3592" spans="34:34" x14ac:dyDescent="0.25">
      <c r="AH3592"/>
    </row>
    <row r="3593" spans="34:34" x14ac:dyDescent="0.25">
      <c r="AH3593"/>
    </row>
    <row r="3594" spans="34:34" x14ac:dyDescent="0.25">
      <c r="AH3594"/>
    </row>
    <row r="3595" spans="34:34" x14ac:dyDescent="0.25">
      <c r="AH3595"/>
    </row>
    <row r="3596" spans="34:34" x14ac:dyDescent="0.25">
      <c r="AH3596"/>
    </row>
    <row r="3597" spans="34:34" x14ac:dyDescent="0.25">
      <c r="AH3597"/>
    </row>
    <row r="3598" spans="34:34" x14ac:dyDescent="0.25">
      <c r="AH3598"/>
    </row>
    <row r="3599" spans="34:34" x14ac:dyDescent="0.25">
      <c r="AH3599"/>
    </row>
    <row r="3600" spans="34:34" x14ac:dyDescent="0.25">
      <c r="AH3600"/>
    </row>
    <row r="3601" spans="34:34" x14ac:dyDescent="0.25">
      <c r="AH3601"/>
    </row>
    <row r="3602" spans="34:34" x14ac:dyDescent="0.25">
      <c r="AH3602"/>
    </row>
    <row r="3603" spans="34:34" x14ac:dyDescent="0.25">
      <c r="AH3603"/>
    </row>
    <row r="3604" spans="34:34" x14ac:dyDescent="0.25">
      <c r="AH3604"/>
    </row>
    <row r="3605" spans="34:34" x14ac:dyDescent="0.25">
      <c r="AH3605"/>
    </row>
    <row r="3606" spans="34:34" x14ac:dyDescent="0.25">
      <c r="AH3606"/>
    </row>
    <row r="3607" spans="34:34" x14ac:dyDescent="0.25">
      <c r="AH3607"/>
    </row>
    <row r="3608" spans="34:34" x14ac:dyDescent="0.25">
      <c r="AH3608"/>
    </row>
    <row r="3609" spans="34:34" x14ac:dyDescent="0.25">
      <c r="AH3609"/>
    </row>
    <row r="3610" spans="34:34" x14ac:dyDescent="0.25">
      <c r="AH3610"/>
    </row>
    <row r="3611" spans="34:34" x14ac:dyDescent="0.25">
      <c r="AH3611"/>
    </row>
    <row r="3612" spans="34:34" x14ac:dyDescent="0.25">
      <c r="AH3612"/>
    </row>
    <row r="3613" spans="34:34" x14ac:dyDescent="0.25">
      <c r="AH3613"/>
    </row>
    <row r="3614" spans="34:34" x14ac:dyDescent="0.25">
      <c r="AH3614"/>
    </row>
    <row r="3615" spans="34:34" x14ac:dyDescent="0.25">
      <c r="AH3615"/>
    </row>
    <row r="3616" spans="34:34" x14ac:dyDescent="0.25">
      <c r="AH3616"/>
    </row>
    <row r="3617" spans="34:34" x14ac:dyDescent="0.25">
      <c r="AH3617"/>
    </row>
    <row r="3618" spans="34:34" x14ac:dyDescent="0.25">
      <c r="AH3618"/>
    </row>
    <row r="3619" spans="34:34" x14ac:dyDescent="0.25">
      <c r="AH3619"/>
    </row>
    <row r="3620" spans="34:34" x14ac:dyDescent="0.25">
      <c r="AH3620"/>
    </row>
    <row r="3621" spans="34:34" x14ac:dyDescent="0.25">
      <c r="AH3621"/>
    </row>
    <row r="3622" spans="34:34" x14ac:dyDescent="0.25">
      <c r="AH3622"/>
    </row>
    <row r="3623" spans="34:34" x14ac:dyDescent="0.25">
      <c r="AH3623"/>
    </row>
    <row r="3624" spans="34:34" x14ac:dyDescent="0.25">
      <c r="AH3624"/>
    </row>
    <row r="3625" spans="34:34" x14ac:dyDescent="0.25">
      <c r="AH3625"/>
    </row>
    <row r="3626" spans="34:34" x14ac:dyDescent="0.25">
      <c r="AH3626"/>
    </row>
    <row r="3627" spans="34:34" x14ac:dyDescent="0.25">
      <c r="AH3627"/>
    </row>
    <row r="3628" spans="34:34" x14ac:dyDescent="0.25">
      <c r="AH3628"/>
    </row>
    <row r="3629" spans="34:34" x14ac:dyDescent="0.25">
      <c r="AH3629"/>
    </row>
    <row r="3630" spans="34:34" x14ac:dyDescent="0.25">
      <c r="AH3630"/>
    </row>
    <row r="3631" spans="34:34" x14ac:dyDescent="0.25">
      <c r="AH3631"/>
    </row>
    <row r="3632" spans="34:34" x14ac:dyDescent="0.25">
      <c r="AH3632"/>
    </row>
    <row r="3633" spans="34:34" x14ac:dyDescent="0.25">
      <c r="AH3633"/>
    </row>
    <row r="3634" spans="34:34" x14ac:dyDescent="0.25">
      <c r="AH3634"/>
    </row>
    <row r="3635" spans="34:34" x14ac:dyDescent="0.25">
      <c r="AH3635"/>
    </row>
    <row r="3636" spans="34:34" x14ac:dyDescent="0.25">
      <c r="AH3636"/>
    </row>
    <row r="3637" spans="34:34" x14ac:dyDescent="0.25">
      <c r="AH3637"/>
    </row>
    <row r="3638" spans="34:34" x14ac:dyDescent="0.25">
      <c r="AH3638"/>
    </row>
    <row r="3639" spans="34:34" x14ac:dyDescent="0.25">
      <c r="AH3639"/>
    </row>
    <row r="3640" spans="34:34" x14ac:dyDescent="0.25">
      <c r="AH3640"/>
    </row>
    <row r="3641" spans="34:34" x14ac:dyDescent="0.25">
      <c r="AH3641"/>
    </row>
    <row r="3642" spans="34:34" x14ac:dyDescent="0.25">
      <c r="AH3642"/>
    </row>
    <row r="3643" spans="34:34" x14ac:dyDescent="0.25">
      <c r="AH3643"/>
    </row>
    <row r="3644" spans="34:34" x14ac:dyDescent="0.25">
      <c r="AH3644"/>
    </row>
    <row r="3645" spans="34:34" x14ac:dyDescent="0.25">
      <c r="AH3645"/>
    </row>
    <row r="3646" spans="34:34" x14ac:dyDescent="0.25">
      <c r="AH3646"/>
    </row>
    <row r="3647" spans="34:34" x14ac:dyDescent="0.25">
      <c r="AH3647"/>
    </row>
    <row r="3648" spans="34:34" x14ac:dyDescent="0.25">
      <c r="AH3648"/>
    </row>
    <row r="3649" spans="34:34" x14ac:dyDescent="0.25">
      <c r="AH3649"/>
    </row>
    <row r="3650" spans="34:34" x14ac:dyDescent="0.25">
      <c r="AH3650"/>
    </row>
    <row r="3651" spans="34:34" x14ac:dyDescent="0.25">
      <c r="AH3651"/>
    </row>
    <row r="3652" spans="34:34" x14ac:dyDescent="0.25">
      <c r="AH3652"/>
    </row>
    <row r="3653" spans="34:34" x14ac:dyDescent="0.25">
      <c r="AH3653"/>
    </row>
    <row r="3654" spans="34:34" x14ac:dyDescent="0.25">
      <c r="AH3654"/>
    </row>
    <row r="3655" spans="34:34" x14ac:dyDescent="0.25">
      <c r="AH3655"/>
    </row>
    <row r="3656" spans="34:34" x14ac:dyDescent="0.25">
      <c r="AH3656"/>
    </row>
    <row r="3657" spans="34:34" x14ac:dyDescent="0.25">
      <c r="AH3657"/>
    </row>
    <row r="3658" spans="34:34" x14ac:dyDescent="0.25">
      <c r="AH3658"/>
    </row>
    <row r="3659" spans="34:34" x14ac:dyDescent="0.25">
      <c r="AH3659"/>
    </row>
    <row r="3660" spans="34:34" x14ac:dyDescent="0.25">
      <c r="AH3660"/>
    </row>
    <row r="3661" spans="34:34" x14ac:dyDescent="0.25">
      <c r="AH3661"/>
    </row>
    <row r="3662" spans="34:34" x14ac:dyDescent="0.25">
      <c r="AH3662"/>
    </row>
    <row r="3663" spans="34:34" x14ac:dyDescent="0.25">
      <c r="AH3663"/>
    </row>
    <row r="3664" spans="34:34" x14ac:dyDescent="0.25">
      <c r="AH3664"/>
    </row>
    <row r="3665" spans="34:34" x14ac:dyDescent="0.25">
      <c r="AH3665"/>
    </row>
    <row r="3666" spans="34:34" x14ac:dyDescent="0.25">
      <c r="AH3666"/>
    </row>
    <row r="3667" spans="34:34" x14ac:dyDescent="0.25">
      <c r="AH3667"/>
    </row>
    <row r="3668" spans="34:34" x14ac:dyDescent="0.25">
      <c r="AH3668"/>
    </row>
    <row r="3669" spans="34:34" x14ac:dyDescent="0.25">
      <c r="AH3669"/>
    </row>
    <row r="3670" spans="34:34" x14ac:dyDescent="0.25">
      <c r="AH3670"/>
    </row>
    <row r="3671" spans="34:34" x14ac:dyDescent="0.25">
      <c r="AH3671"/>
    </row>
    <row r="3672" spans="34:34" x14ac:dyDescent="0.25">
      <c r="AH3672"/>
    </row>
    <row r="3673" spans="34:34" x14ac:dyDescent="0.25">
      <c r="AH3673"/>
    </row>
    <row r="3674" spans="34:34" x14ac:dyDescent="0.25">
      <c r="AH3674"/>
    </row>
    <row r="3675" spans="34:34" x14ac:dyDescent="0.25">
      <c r="AH3675"/>
    </row>
    <row r="3676" spans="34:34" x14ac:dyDescent="0.25">
      <c r="AH3676"/>
    </row>
    <row r="3677" spans="34:34" x14ac:dyDescent="0.25">
      <c r="AH3677"/>
    </row>
    <row r="3678" spans="34:34" x14ac:dyDescent="0.25">
      <c r="AH3678"/>
    </row>
    <row r="3679" spans="34:34" x14ac:dyDescent="0.25">
      <c r="AH3679"/>
    </row>
    <row r="3680" spans="34:34" x14ac:dyDescent="0.25">
      <c r="AH3680"/>
    </row>
    <row r="3681" spans="34:34" x14ac:dyDescent="0.25">
      <c r="AH3681"/>
    </row>
    <row r="3682" spans="34:34" x14ac:dyDescent="0.25">
      <c r="AH3682"/>
    </row>
    <row r="3683" spans="34:34" x14ac:dyDescent="0.25">
      <c r="AH3683"/>
    </row>
    <row r="3684" spans="34:34" x14ac:dyDescent="0.25">
      <c r="AH3684"/>
    </row>
    <row r="3685" spans="34:34" x14ac:dyDescent="0.25">
      <c r="AH3685"/>
    </row>
    <row r="3686" spans="34:34" x14ac:dyDescent="0.25">
      <c r="AH3686"/>
    </row>
    <row r="3687" spans="34:34" x14ac:dyDescent="0.25">
      <c r="AH3687"/>
    </row>
    <row r="3688" spans="34:34" x14ac:dyDescent="0.25">
      <c r="AH3688"/>
    </row>
    <row r="3689" spans="34:34" x14ac:dyDescent="0.25">
      <c r="AH3689"/>
    </row>
    <row r="3690" spans="34:34" x14ac:dyDescent="0.25">
      <c r="AH3690"/>
    </row>
    <row r="3691" spans="34:34" x14ac:dyDescent="0.25">
      <c r="AH3691"/>
    </row>
    <row r="3692" spans="34:34" x14ac:dyDescent="0.25">
      <c r="AH3692"/>
    </row>
    <row r="3693" spans="34:34" x14ac:dyDescent="0.25">
      <c r="AH3693"/>
    </row>
    <row r="3694" spans="34:34" x14ac:dyDescent="0.25">
      <c r="AH3694"/>
    </row>
    <row r="3695" spans="34:34" x14ac:dyDescent="0.25">
      <c r="AH3695"/>
    </row>
    <row r="3696" spans="34:34" x14ac:dyDescent="0.25">
      <c r="AH3696"/>
    </row>
    <row r="3697" spans="34:34" x14ac:dyDescent="0.25">
      <c r="AH3697"/>
    </row>
    <row r="3698" spans="34:34" x14ac:dyDescent="0.25">
      <c r="AH3698"/>
    </row>
    <row r="3699" spans="34:34" x14ac:dyDescent="0.25">
      <c r="AH3699"/>
    </row>
    <row r="3700" spans="34:34" x14ac:dyDescent="0.25">
      <c r="AH3700"/>
    </row>
    <row r="3701" spans="34:34" x14ac:dyDescent="0.25">
      <c r="AH3701"/>
    </row>
    <row r="3702" spans="34:34" x14ac:dyDescent="0.25">
      <c r="AH3702"/>
    </row>
    <row r="3703" spans="34:34" x14ac:dyDescent="0.25">
      <c r="AH3703"/>
    </row>
    <row r="3704" spans="34:34" x14ac:dyDescent="0.25">
      <c r="AH3704"/>
    </row>
    <row r="3711" spans="34:34" x14ac:dyDescent="0.25">
      <c r="AH3711"/>
    </row>
  </sheetData>
  <pageMargins left="0.7" right="0.7" top="0.75" bottom="0.75" header="0.3" footer="0.3"/>
  <pageSetup orientation="portrait" horizontalDpi="1200" verticalDpi="1200" r:id="rId1"/>
  <ignoredErrors>
    <ignoredError sqref="AF2:AF41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37138D-493E-44A2-B766-473FC7F77BBD}">
  <sheetPr>
    <outlinePr summaryRight="0"/>
  </sheetPr>
  <dimension ref="A1:AY3711"/>
  <sheetViews>
    <sheetView zoomScale="85" zoomScaleNormal="85" workbookViewId="0">
      <pane xSplit="4" ySplit="1" topLeftCell="E2" activePane="bottomRight" state="frozen"/>
      <selection pane="topRight"/>
      <selection pane="bottomLeft"/>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7" customWidth="1"/>
    <col min="9" max="10" width="15.7109375" customWidth="1"/>
    <col min="11" max="11" width="15.7109375" style="37" customWidth="1" collapsed="1"/>
    <col min="12" max="13" width="15.7109375" hidden="1" customWidth="1" outlineLevel="1"/>
    <col min="14" max="14" width="15.7109375" style="37" hidden="1" customWidth="1" outlineLevel="1"/>
    <col min="15" max="16" width="15.7109375" hidden="1" customWidth="1" outlineLevel="1"/>
    <col min="17" max="17" width="15.7109375" style="38" hidden="1" customWidth="1" outlineLevel="1"/>
    <col min="18" max="19" width="15.7109375" hidden="1" customWidth="1" outlineLevel="1"/>
    <col min="20" max="20" width="15.7109375" style="37" hidden="1" customWidth="1" outlineLevel="1"/>
    <col min="21" max="22" width="15.7109375" hidden="1" customWidth="1" outlineLevel="1"/>
    <col min="23" max="23" width="15.7109375" style="37" hidden="1" customWidth="1" outlineLevel="1"/>
    <col min="24" max="25" width="15.7109375" hidden="1" customWidth="1" outlineLevel="1"/>
    <col min="26" max="26" width="15.7109375" style="37" hidden="1" customWidth="1" outlineLevel="1"/>
    <col min="27" max="28" width="15.7109375" hidden="1" customWidth="1" outlineLevel="1"/>
    <col min="29" max="29" width="15.7109375" style="37" hidden="1" customWidth="1" outlineLevel="1"/>
    <col min="30" max="31" width="15.7109375" hidden="1" customWidth="1" outlineLevel="1"/>
    <col min="32" max="32" width="15.7109375" style="37" hidden="1" customWidth="1" outlineLevel="1"/>
    <col min="33" max="34" width="15.7109375" hidden="1" customWidth="1" outlineLevel="1"/>
    <col min="35" max="35" width="15.7109375" style="37" hidden="1" customWidth="1" outlineLevel="1"/>
    <col min="36" max="37" width="15.7109375" hidden="1" customWidth="1" outlineLevel="1"/>
    <col min="38" max="38" width="15.7109375" style="37" hidden="1" customWidth="1" outlineLevel="1"/>
    <col min="39" max="40" width="15.7109375" customWidth="1"/>
    <col min="44" max="48" width="15.7109375" customWidth="1"/>
    <col min="49" max="49" width="10.85546875" bestFit="1" customWidth="1"/>
    <col min="50" max="50" width="10.85546875" style="33" customWidth="1"/>
    <col min="51" max="51" width="15.7109375" style="34"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9" customFormat="1" ht="189.95" customHeight="1" x14ac:dyDescent="0.25">
      <c r="A1" s="29" t="s">
        <v>1173</v>
      </c>
      <c r="B1" s="29" t="s">
        <v>1240</v>
      </c>
      <c r="C1" s="29" t="s">
        <v>1241</v>
      </c>
      <c r="D1" s="29" t="s">
        <v>1213</v>
      </c>
      <c r="E1" s="29" t="s">
        <v>1214</v>
      </c>
      <c r="F1" s="29" t="s">
        <v>1217</v>
      </c>
      <c r="G1" s="29" t="s">
        <v>1244</v>
      </c>
      <c r="H1" s="35" t="s">
        <v>1245</v>
      </c>
      <c r="I1" s="29" t="s">
        <v>1218</v>
      </c>
      <c r="J1" s="29" t="s">
        <v>1246</v>
      </c>
      <c r="K1" s="35" t="s">
        <v>1247</v>
      </c>
      <c r="L1" s="29" t="s">
        <v>1219</v>
      </c>
      <c r="M1" s="29" t="s">
        <v>1248</v>
      </c>
      <c r="N1" s="35" t="s">
        <v>1249</v>
      </c>
      <c r="O1" s="29" t="s">
        <v>1220</v>
      </c>
      <c r="P1" s="29" t="s">
        <v>1231</v>
      </c>
      <c r="Q1" s="36" t="s">
        <v>1250</v>
      </c>
      <c r="R1" s="29" t="s">
        <v>1221</v>
      </c>
      <c r="S1" s="29" t="s">
        <v>1232</v>
      </c>
      <c r="T1" s="35" t="s">
        <v>1251</v>
      </c>
      <c r="U1" s="29" t="s">
        <v>1222</v>
      </c>
      <c r="V1" s="29" t="s">
        <v>1233</v>
      </c>
      <c r="W1" s="35" t="s">
        <v>1252</v>
      </c>
      <c r="X1" s="29" t="s">
        <v>1223</v>
      </c>
      <c r="Y1" s="29" t="s">
        <v>1234</v>
      </c>
      <c r="Z1" s="35" t="s">
        <v>1257</v>
      </c>
      <c r="AA1" s="29" t="s">
        <v>1225</v>
      </c>
      <c r="AB1" s="29" t="s">
        <v>1235</v>
      </c>
      <c r="AC1" s="35" t="s">
        <v>1256</v>
      </c>
      <c r="AD1" s="29" t="s">
        <v>1227</v>
      </c>
      <c r="AE1" s="29" t="s">
        <v>1236</v>
      </c>
      <c r="AF1" s="35" t="s">
        <v>1254</v>
      </c>
      <c r="AG1" s="29" t="s">
        <v>1228</v>
      </c>
      <c r="AH1" s="29" t="s">
        <v>1237</v>
      </c>
      <c r="AI1" s="35" t="s">
        <v>1255</v>
      </c>
      <c r="AJ1" s="29" t="s">
        <v>1229</v>
      </c>
      <c r="AK1" s="29" t="s">
        <v>1238</v>
      </c>
      <c r="AL1" s="35" t="s">
        <v>1258</v>
      </c>
      <c r="AM1" s="29" t="s">
        <v>1239</v>
      </c>
      <c r="AN1" s="31" t="s">
        <v>1167</v>
      </c>
    </row>
    <row r="2" spans="1:51" x14ac:dyDescent="0.25">
      <c r="A2" t="s">
        <v>1149</v>
      </c>
      <c r="B2" t="s">
        <v>633</v>
      </c>
      <c r="C2" t="s">
        <v>870</v>
      </c>
      <c r="D2" t="s">
        <v>1059</v>
      </c>
      <c r="E2" s="32">
        <v>59.955555555555556</v>
      </c>
      <c r="F2" s="32">
        <v>204.56099999999998</v>
      </c>
      <c r="G2" s="32">
        <v>70.52</v>
      </c>
      <c r="H2" s="37">
        <v>0.34473824433787476</v>
      </c>
      <c r="I2" s="32">
        <v>188.42266666666663</v>
      </c>
      <c r="J2" s="32">
        <v>68.993111111111105</v>
      </c>
      <c r="K2" s="37">
        <v>0.36616141959801962</v>
      </c>
      <c r="L2" s="32">
        <v>24.808777777777777</v>
      </c>
      <c r="M2" s="32">
        <v>1.322888888888889</v>
      </c>
      <c r="N2" s="37">
        <v>5.3323420473936199E-2</v>
      </c>
      <c r="O2" s="32">
        <v>10.356666666666667</v>
      </c>
      <c r="P2" s="32">
        <v>0.97577777777777785</v>
      </c>
      <c r="Q2" s="37">
        <v>9.4217358652505093E-2</v>
      </c>
      <c r="R2" s="32">
        <v>8.7632222222222218</v>
      </c>
      <c r="S2" s="32">
        <v>0.34711111111111115</v>
      </c>
      <c r="T2" s="37">
        <v>3.9609986179614302E-2</v>
      </c>
      <c r="U2" s="32">
        <v>5.6888888888888891</v>
      </c>
      <c r="V2" s="32">
        <v>0</v>
      </c>
      <c r="W2" s="37">
        <v>0</v>
      </c>
      <c r="X2" s="32">
        <v>67.624333333333311</v>
      </c>
      <c r="Y2" s="32">
        <v>40.423555555555552</v>
      </c>
      <c r="Z2" s="37">
        <v>0.59776641872830139</v>
      </c>
      <c r="AA2" s="32">
        <v>1.6862222222222225</v>
      </c>
      <c r="AB2" s="32">
        <v>1.1797777777777776</v>
      </c>
      <c r="AC2" s="37">
        <v>0.69965735371639404</v>
      </c>
      <c r="AD2" s="32">
        <v>110.24322222222222</v>
      </c>
      <c r="AE2" s="32">
        <v>27.593777777777774</v>
      </c>
      <c r="AF2" s="37">
        <v>0.25029908616201146</v>
      </c>
      <c r="AG2" s="32">
        <v>0</v>
      </c>
      <c r="AH2" s="32">
        <v>0</v>
      </c>
      <c r="AI2" s="37" t="s">
        <v>1253</v>
      </c>
      <c r="AJ2" s="32">
        <v>0.19844444444444445</v>
      </c>
      <c r="AK2" s="32">
        <v>0</v>
      </c>
      <c r="AL2" s="37">
        <v>0</v>
      </c>
      <c r="AM2" t="s">
        <v>220</v>
      </c>
      <c r="AN2" s="34">
        <v>4</v>
      </c>
      <c r="AX2"/>
      <c r="AY2"/>
    </row>
    <row r="3" spans="1:51" x14ac:dyDescent="0.25">
      <c r="A3" t="s">
        <v>1149</v>
      </c>
      <c r="B3" t="s">
        <v>498</v>
      </c>
      <c r="C3" t="s">
        <v>859</v>
      </c>
      <c r="D3" t="s">
        <v>1066</v>
      </c>
      <c r="E3" s="32">
        <v>135.11111111111111</v>
      </c>
      <c r="F3" s="32">
        <v>557.5915555555556</v>
      </c>
      <c r="G3" s="32">
        <v>0</v>
      </c>
      <c r="H3" s="37">
        <v>0</v>
      </c>
      <c r="I3" s="32">
        <v>529.15822222222221</v>
      </c>
      <c r="J3" s="32">
        <v>0</v>
      </c>
      <c r="K3" s="37">
        <v>0</v>
      </c>
      <c r="L3" s="32">
        <v>113.67977777777777</v>
      </c>
      <c r="M3" s="32">
        <v>0</v>
      </c>
      <c r="N3" s="37">
        <v>0</v>
      </c>
      <c r="O3" s="32">
        <v>85.246444444444435</v>
      </c>
      <c r="P3" s="32">
        <v>0</v>
      </c>
      <c r="Q3" s="37">
        <v>0</v>
      </c>
      <c r="R3" s="32">
        <v>23.516666666666666</v>
      </c>
      <c r="S3" s="32">
        <v>0</v>
      </c>
      <c r="T3" s="37">
        <v>0</v>
      </c>
      <c r="U3" s="32">
        <v>4.916666666666667</v>
      </c>
      <c r="V3" s="32">
        <v>0</v>
      </c>
      <c r="W3" s="37">
        <v>0</v>
      </c>
      <c r="X3" s="32">
        <v>86.61922222222222</v>
      </c>
      <c r="Y3" s="32">
        <v>0</v>
      </c>
      <c r="Z3" s="37">
        <v>0</v>
      </c>
      <c r="AA3" s="32">
        <v>0</v>
      </c>
      <c r="AB3" s="32">
        <v>0</v>
      </c>
      <c r="AC3" s="37" t="s">
        <v>1253</v>
      </c>
      <c r="AD3" s="32">
        <v>321.21733333333339</v>
      </c>
      <c r="AE3" s="32">
        <v>0</v>
      </c>
      <c r="AF3" s="37">
        <v>0</v>
      </c>
      <c r="AG3" s="32">
        <v>0</v>
      </c>
      <c r="AH3" s="32">
        <v>0</v>
      </c>
      <c r="AI3" s="37" t="s">
        <v>1253</v>
      </c>
      <c r="AJ3" s="32">
        <v>36.075222222222223</v>
      </c>
      <c r="AK3" s="32">
        <v>0</v>
      </c>
      <c r="AL3" s="37">
        <v>0</v>
      </c>
      <c r="AM3" t="s">
        <v>84</v>
      </c>
      <c r="AN3" s="34">
        <v>4</v>
      </c>
      <c r="AX3"/>
      <c r="AY3"/>
    </row>
    <row r="4" spans="1:51" x14ac:dyDescent="0.25">
      <c r="A4" t="s">
        <v>1149</v>
      </c>
      <c r="B4" t="s">
        <v>689</v>
      </c>
      <c r="C4" t="s">
        <v>991</v>
      </c>
      <c r="D4" t="s">
        <v>1115</v>
      </c>
      <c r="E4" s="32">
        <v>51.7</v>
      </c>
      <c r="F4" s="32">
        <v>165.03122222222217</v>
      </c>
      <c r="G4" s="32">
        <v>77.194111111111098</v>
      </c>
      <c r="H4" s="37">
        <v>0.46775458650585316</v>
      </c>
      <c r="I4" s="32">
        <v>151.21622222222217</v>
      </c>
      <c r="J4" s="32">
        <v>75.379111111111101</v>
      </c>
      <c r="K4" s="37">
        <v>0.49848561221385723</v>
      </c>
      <c r="L4" s="32">
        <v>22.482111111111109</v>
      </c>
      <c r="M4" s="32">
        <v>3.3055555555555554</v>
      </c>
      <c r="N4" s="37">
        <v>0.14703047855331894</v>
      </c>
      <c r="O4" s="32">
        <v>10.482111111111109</v>
      </c>
      <c r="P4" s="32">
        <v>3.3055555555555554</v>
      </c>
      <c r="Q4" s="37">
        <v>0.31535208132373677</v>
      </c>
      <c r="R4" s="32">
        <v>7.0222222222222221</v>
      </c>
      <c r="S4" s="32">
        <v>0</v>
      </c>
      <c r="T4" s="37">
        <v>0</v>
      </c>
      <c r="U4" s="32">
        <v>4.9777777777777779</v>
      </c>
      <c r="V4" s="32">
        <v>0</v>
      </c>
      <c r="W4" s="37">
        <v>0</v>
      </c>
      <c r="X4" s="32">
        <v>39.076000000000001</v>
      </c>
      <c r="Y4" s="32">
        <v>12.815444444444443</v>
      </c>
      <c r="Z4" s="37">
        <v>0.32796203409879321</v>
      </c>
      <c r="AA4" s="32">
        <v>1.8149999999999999</v>
      </c>
      <c r="AB4" s="32">
        <v>1.8149999999999999</v>
      </c>
      <c r="AC4" s="37">
        <v>1</v>
      </c>
      <c r="AD4" s="32">
        <v>91.501222222222182</v>
      </c>
      <c r="AE4" s="32">
        <v>58.862555555555538</v>
      </c>
      <c r="AF4" s="37">
        <v>0.64329802516299128</v>
      </c>
      <c r="AG4" s="32">
        <v>0</v>
      </c>
      <c r="AH4" s="32">
        <v>0</v>
      </c>
      <c r="AI4" s="37" t="s">
        <v>1253</v>
      </c>
      <c r="AJ4" s="32">
        <v>10.156888888888888</v>
      </c>
      <c r="AK4" s="32">
        <v>0.39555555555555555</v>
      </c>
      <c r="AL4" s="37">
        <v>3.8944558701264606E-2</v>
      </c>
      <c r="AM4" t="s">
        <v>276</v>
      </c>
      <c r="AN4" s="34">
        <v>4</v>
      </c>
      <c r="AX4"/>
      <c r="AY4"/>
    </row>
    <row r="5" spans="1:51" x14ac:dyDescent="0.25">
      <c r="A5" t="s">
        <v>1149</v>
      </c>
      <c r="B5" t="s">
        <v>764</v>
      </c>
      <c r="C5" t="s">
        <v>884</v>
      </c>
      <c r="D5" t="s">
        <v>1061</v>
      </c>
      <c r="E5" s="32">
        <v>69.099999999999994</v>
      </c>
      <c r="F5" s="32">
        <v>239.51222222222219</v>
      </c>
      <c r="G5" s="32">
        <v>59.592444444444425</v>
      </c>
      <c r="H5" s="37">
        <v>0.24880753011908457</v>
      </c>
      <c r="I5" s="32">
        <v>210.21255555555553</v>
      </c>
      <c r="J5" s="32">
        <v>59.592444444444425</v>
      </c>
      <c r="K5" s="37">
        <v>0.28348660852798196</v>
      </c>
      <c r="L5" s="32">
        <v>27.198888888888884</v>
      </c>
      <c r="M5" s="32">
        <v>3.3222222222222224</v>
      </c>
      <c r="N5" s="37">
        <v>0.122145512480085</v>
      </c>
      <c r="O5" s="32">
        <v>9.8087777777777791</v>
      </c>
      <c r="P5" s="32">
        <v>3.3222222222222224</v>
      </c>
      <c r="Q5" s="37">
        <v>0.33869889781261681</v>
      </c>
      <c r="R5" s="32">
        <v>12.145666666666664</v>
      </c>
      <c r="S5" s="32">
        <v>0</v>
      </c>
      <c r="T5" s="37">
        <v>0</v>
      </c>
      <c r="U5" s="32">
        <v>5.2444444444444445</v>
      </c>
      <c r="V5" s="32">
        <v>0</v>
      </c>
      <c r="W5" s="37">
        <v>0</v>
      </c>
      <c r="X5" s="32">
        <v>47.501333333333335</v>
      </c>
      <c r="Y5" s="32">
        <v>3.1668888888888889</v>
      </c>
      <c r="Z5" s="37">
        <v>6.6669473605419263E-2</v>
      </c>
      <c r="AA5" s="32">
        <v>11.909555555555555</v>
      </c>
      <c r="AB5" s="32">
        <v>0</v>
      </c>
      <c r="AC5" s="37">
        <v>0</v>
      </c>
      <c r="AD5" s="32">
        <v>152.90244444444443</v>
      </c>
      <c r="AE5" s="32">
        <v>53.103333333333318</v>
      </c>
      <c r="AF5" s="37">
        <v>0.34730205606770326</v>
      </c>
      <c r="AG5" s="32">
        <v>0</v>
      </c>
      <c r="AH5" s="32">
        <v>0</v>
      </c>
      <c r="AI5" s="37" t="s">
        <v>1253</v>
      </c>
      <c r="AJ5" s="32">
        <v>0</v>
      </c>
      <c r="AK5" s="32">
        <v>0</v>
      </c>
      <c r="AL5" s="37" t="s">
        <v>1253</v>
      </c>
      <c r="AM5" t="s">
        <v>351</v>
      </c>
      <c r="AN5" s="34">
        <v>4</v>
      </c>
      <c r="AX5"/>
      <c r="AY5"/>
    </row>
    <row r="6" spans="1:51" x14ac:dyDescent="0.25">
      <c r="A6" t="s">
        <v>1149</v>
      </c>
      <c r="B6" t="s">
        <v>422</v>
      </c>
      <c r="C6" t="s">
        <v>898</v>
      </c>
      <c r="D6" t="s">
        <v>1058</v>
      </c>
      <c r="E6" s="32">
        <v>58.244444444444447</v>
      </c>
      <c r="F6" s="32">
        <v>146.34744444444445</v>
      </c>
      <c r="G6" s="32">
        <v>82.418777777777805</v>
      </c>
      <c r="H6" s="37">
        <v>0.56317196443471296</v>
      </c>
      <c r="I6" s="32">
        <v>132.92955555555559</v>
      </c>
      <c r="J6" s="32">
        <v>82.418777777777805</v>
      </c>
      <c r="K6" s="37">
        <v>0.62001845589058868</v>
      </c>
      <c r="L6" s="32">
        <v>16.711000000000002</v>
      </c>
      <c r="M6" s="32">
        <v>9.6687777777777804</v>
      </c>
      <c r="N6" s="37">
        <v>0.57858762358792293</v>
      </c>
      <c r="O6" s="32">
        <v>9.6687777777777804</v>
      </c>
      <c r="P6" s="32">
        <v>9.6687777777777804</v>
      </c>
      <c r="Q6" s="37">
        <v>1</v>
      </c>
      <c r="R6" s="32">
        <v>1.3533333333333333</v>
      </c>
      <c r="S6" s="32">
        <v>0</v>
      </c>
      <c r="T6" s="37">
        <v>0</v>
      </c>
      <c r="U6" s="32">
        <v>5.6888888888888891</v>
      </c>
      <c r="V6" s="32">
        <v>0</v>
      </c>
      <c r="W6" s="37">
        <v>0</v>
      </c>
      <c r="X6" s="32">
        <v>35.777555555555566</v>
      </c>
      <c r="Y6" s="32">
        <v>12.804111111111116</v>
      </c>
      <c r="Z6" s="37">
        <v>0.35788110485158298</v>
      </c>
      <c r="AA6" s="32">
        <v>6.3756666666666684</v>
      </c>
      <c r="AB6" s="32">
        <v>0</v>
      </c>
      <c r="AC6" s="37">
        <v>0</v>
      </c>
      <c r="AD6" s="32">
        <v>66.684111111111122</v>
      </c>
      <c r="AE6" s="32">
        <v>48.264444444444464</v>
      </c>
      <c r="AF6" s="37">
        <v>0.72377727827885052</v>
      </c>
      <c r="AG6" s="32">
        <v>2.8833333333333333</v>
      </c>
      <c r="AH6" s="32">
        <v>0</v>
      </c>
      <c r="AI6" s="37">
        <v>0</v>
      </c>
      <c r="AJ6" s="32">
        <v>17.91577777777778</v>
      </c>
      <c r="AK6" s="32">
        <v>11.681444444444443</v>
      </c>
      <c r="AL6" s="37">
        <v>0.65201994517557438</v>
      </c>
      <c r="AM6" t="s">
        <v>8</v>
      </c>
      <c r="AN6" s="34">
        <v>4</v>
      </c>
      <c r="AX6"/>
      <c r="AY6"/>
    </row>
    <row r="7" spans="1:51" x14ac:dyDescent="0.25">
      <c r="A7" t="s">
        <v>1149</v>
      </c>
      <c r="B7" t="s">
        <v>538</v>
      </c>
      <c r="C7" t="s">
        <v>947</v>
      </c>
      <c r="D7" t="s">
        <v>1090</v>
      </c>
      <c r="E7" s="32">
        <v>60.711111111111109</v>
      </c>
      <c r="F7" s="32">
        <v>169.4388888888889</v>
      </c>
      <c r="G7" s="32">
        <v>76.387444444444441</v>
      </c>
      <c r="H7" s="37">
        <v>0.45082592871897437</v>
      </c>
      <c r="I7" s="32">
        <v>155.37422222222224</v>
      </c>
      <c r="J7" s="32">
        <v>76.387444444444441</v>
      </c>
      <c r="K7" s="37">
        <v>0.4916352490903681</v>
      </c>
      <c r="L7" s="32">
        <v>20.498555555555559</v>
      </c>
      <c r="M7" s="32">
        <v>9.6541111111111135</v>
      </c>
      <c r="N7" s="37">
        <v>0.47096543387880996</v>
      </c>
      <c r="O7" s="32">
        <v>9.6541111111111135</v>
      </c>
      <c r="P7" s="32">
        <v>9.6541111111111135</v>
      </c>
      <c r="Q7" s="37">
        <v>1</v>
      </c>
      <c r="R7" s="32">
        <v>5.1555555555555559</v>
      </c>
      <c r="S7" s="32">
        <v>0</v>
      </c>
      <c r="T7" s="37">
        <v>0</v>
      </c>
      <c r="U7" s="32">
        <v>5.6888888888888891</v>
      </c>
      <c r="V7" s="32">
        <v>0</v>
      </c>
      <c r="W7" s="37">
        <v>0</v>
      </c>
      <c r="X7" s="32">
        <v>47.079333333333324</v>
      </c>
      <c r="Y7" s="32">
        <v>36.591222222222214</v>
      </c>
      <c r="Z7" s="37">
        <v>0.77722473177662288</v>
      </c>
      <c r="AA7" s="32">
        <v>3.2202222222222234</v>
      </c>
      <c r="AB7" s="32">
        <v>0</v>
      </c>
      <c r="AC7" s="37">
        <v>0</v>
      </c>
      <c r="AD7" s="32">
        <v>76.542333333333346</v>
      </c>
      <c r="AE7" s="32">
        <v>30.142111111111106</v>
      </c>
      <c r="AF7" s="37">
        <v>0.3937966063804923</v>
      </c>
      <c r="AG7" s="32">
        <v>16.523555555555557</v>
      </c>
      <c r="AH7" s="32">
        <v>0</v>
      </c>
      <c r="AI7" s="37">
        <v>0</v>
      </c>
      <c r="AJ7" s="32">
        <v>5.5748888888888892</v>
      </c>
      <c r="AK7" s="32">
        <v>0</v>
      </c>
      <c r="AL7" s="37">
        <v>0</v>
      </c>
      <c r="AM7" t="s">
        <v>125</v>
      </c>
      <c r="AN7" s="34">
        <v>4</v>
      </c>
      <c r="AX7"/>
      <c r="AY7"/>
    </row>
    <row r="8" spans="1:51" x14ac:dyDescent="0.25">
      <c r="A8" t="s">
        <v>1149</v>
      </c>
      <c r="B8" t="s">
        <v>567</v>
      </c>
      <c r="C8" t="s">
        <v>897</v>
      </c>
      <c r="D8" t="s">
        <v>1056</v>
      </c>
      <c r="E8" s="32">
        <v>84.822222222222223</v>
      </c>
      <c r="F8" s="32">
        <v>251.90933333333334</v>
      </c>
      <c r="G8" s="32">
        <v>47.619777777777784</v>
      </c>
      <c r="H8" s="37">
        <v>0.18903538486510141</v>
      </c>
      <c r="I8" s="32">
        <v>231.80733333333336</v>
      </c>
      <c r="J8" s="32">
        <v>47.619777777777784</v>
      </c>
      <c r="K8" s="37">
        <v>0.2054282627431018</v>
      </c>
      <c r="L8" s="32">
        <v>34.887555555555558</v>
      </c>
      <c r="M8" s="32">
        <v>0</v>
      </c>
      <c r="N8" s="37">
        <v>0</v>
      </c>
      <c r="O8" s="32">
        <v>27.259555555555558</v>
      </c>
      <c r="P8" s="32">
        <v>0</v>
      </c>
      <c r="Q8" s="37">
        <v>0</v>
      </c>
      <c r="R8" s="32">
        <v>2.2946666666666675</v>
      </c>
      <c r="S8" s="32">
        <v>0</v>
      </c>
      <c r="T8" s="37">
        <v>0</v>
      </c>
      <c r="U8" s="32">
        <v>5.333333333333333</v>
      </c>
      <c r="V8" s="32">
        <v>0</v>
      </c>
      <c r="W8" s="37">
        <v>0</v>
      </c>
      <c r="X8" s="32">
        <v>67.788666666666671</v>
      </c>
      <c r="Y8" s="32">
        <v>23.017000000000014</v>
      </c>
      <c r="Z8" s="37">
        <v>0.33954053283243035</v>
      </c>
      <c r="AA8" s="32">
        <v>12.473999999999997</v>
      </c>
      <c r="AB8" s="32">
        <v>0</v>
      </c>
      <c r="AC8" s="37">
        <v>0</v>
      </c>
      <c r="AD8" s="32">
        <v>107.37833333333336</v>
      </c>
      <c r="AE8" s="32">
        <v>24.602777777777774</v>
      </c>
      <c r="AF8" s="37">
        <v>0.22912236588179896</v>
      </c>
      <c r="AG8" s="32">
        <v>0</v>
      </c>
      <c r="AH8" s="32">
        <v>0</v>
      </c>
      <c r="AI8" s="37" t="s">
        <v>1253</v>
      </c>
      <c r="AJ8" s="32">
        <v>29.380777777777766</v>
      </c>
      <c r="AK8" s="32">
        <v>0</v>
      </c>
      <c r="AL8" s="37">
        <v>0</v>
      </c>
      <c r="AM8" t="s">
        <v>154</v>
      </c>
      <c r="AN8" s="34">
        <v>4</v>
      </c>
      <c r="AX8"/>
      <c r="AY8"/>
    </row>
    <row r="9" spans="1:51" x14ac:dyDescent="0.25">
      <c r="A9" t="s">
        <v>1149</v>
      </c>
      <c r="B9" t="s">
        <v>476</v>
      </c>
      <c r="C9" t="s">
        <v>922</v>
      </c>
      <c r="D9" t="s">
        <v>1059</v>
      </c>
      <c r="E9" s="32">
        <v>79.444444444444443</v>
      </c>
      <c r="F9" s="32">
        <v>300.1715555555557</v>
      </c>
      <c r="G9" s="32">
        <v>244.59155555555554</v>
      </c>
      <c r="H9" s="37">
        <v>0.81483921786948454</v>
      </c>
      <c r="I9" s="32">
        <v>288.17944444444458</v>
      </c>
      <c r="J9" s="32">
        <v>244.59155555555554</v>
      </c>
      <c r="K9" s="37">
        <v>0.84874740468419518</v>
      </c>
      <c r="L9" s="32">
        <v>16.019111111111112</v>
      </c>
      <c r="M9" s="32">
        <v>5.7646666666666668</v>
      </c>
      <c r="N9" s="37">
        <v>0.35986183170102376</v>
      </c>
      <c r="O9" s="32">
        <v>6.9652222222222235</v>
      </c>
      <c r="P9" s="32">
        <v>5.7646666666666668</v>
      </c>
      <c r="Q9" s="37">
        <v>0.8276357139438798</v>
      </c>
      <c r="R9" s="32">
        <v>3.2630000000000003</v>
      </c>
      <c r="S9" s="32">
        <v>0</v>
      </c>
      <c r="T9" s="37">
        <v>0</v>
      </c>
      <c r="U9" s="32">
        <v>5.7908888888888894</v>
      </c>
      <c r="V9" s="32">
        <v>0</v>
      </c>
      <c r="W9" s="37">
        <v>0</v>
      </c>
      <c r="X9" s="32">
        <v>32.390888888888881</v>
      </c>
      <c r="Y9" s="32">
        <v>26.614888888888892</v>
      </c>
      <c r="Z9" s="37">
        <v>0.82167824971356862</v>
      </c>
      <c r="AA9" s="32">
        <v>2.9382222222222221</v>
      </c>
      <c r="AB9" s="32">
        <v>0</v>
      </c>
      <c r="AC9" s="37">
        <v>0</v>
      </c>
      <c r="AD9" s="32">
        <v>221.6967777777779</v>
      </c>
      <c r="AE9" s="32">
        <v>195.50866666666664</v>
      </c>
      <c r="AF9" s="37">
        <v>0.88187419152586233</v>
      </c>
      <c r="AG9" s="32">
        <v>0</v>
      </c>
      <c r="AH9" s="32">
        <v>0</v>
      </c>
      <c r="AI9" s="37" t="s">
        <v>1253</v>
      </c>
      <c r="AJ9" s="32">
        <v>27.126555555555555</v>
      </c>
      <c r="AK9" s="32">
        <v>16.703333333333333</v>
      </c>
      <c r="AL9" s="37">
        <v>0.61575577847046148</v>
      </c>
      <c r="AM9" t="s">
        <v>62</v>
      </c>
      <c r="AN9" s="34">
        <v>4</v>
      </c>
      <c r="AX9"/>
      <c r="AY9"/>
    </row>
    <row r="10" spans="1:51" x14ac:dyDescent="0.25">
      <c r="A10" t="s">
        <v>1149</v>
      </c>
      <c r="B10" t="s">
        <v>475</v>
      </c>
      <c r="C10" t="s">
        <v>839</v>
      </c>
      <c r="D10" t="s">
        <v>1075</v>
      </c>
      <c r="E10" s="32">
        <v>77.233333333333334</v>
      </c>
      <c r="F10" s="32">
        <v>212.69066666666663</v>
      </c>
      <c r="G10" s="32">
        <v>116.57088888888889</v>
      </c>
      <c r="H10" s="37">
        <v>0.54807712400272501</v>
      </c>
      <c r="I10" s="32">
        <v>197.79188888888885</v>
      </c>
      <c r="J10" s="32">
        <v>114.91855555555556</v>
      </c>
      <c r="K10" s="37">
        <v>0.58100742250412485</v>
      </c>
      <c r="L10" s="32">
        <v>37.527444444444448</v>
      </c>
      <c r="M10" s="32">
        <v>7.2635555555555555</v>
      </c>
      <c r="N10" s="37">
        <v>0.19355316257435298</v>
      </c>
      <c r="O10" s="32">
        <v>22.628666666666671</v>
      </c>
      <c r="P10" s="32">
        <v>5.6112222222222226</v>
      </c>
      <c r="Q10" s="37">
        <v>0.24796963536909913</v>
      </c>
      <c r="R10" s="32">
        <v>10.757555555555554</v>
      </c>
      <c r="S10" s="32">
        <v>0</v>
      </c>
      <c r="T10" s="37">
        <v>0</v>
      </c>
      <c r="U10" s="32">
        <v>4.1412222222222228</v>
      </c>
      <c r="V10" s="32">
        <v>1.6523333333333334</v>
      </c>
      <c r="W10" s="37">
        <v>0.39899653886399611</v>
      </c>
      <c r="X10" s="32">
        <v>63.933555555555529</v>
      </c>
      <c r="Y10" s="32">
        <v>29.92422222222223</v>
      </c>
      <c r="Z10" s="37">
        <v>0.46805190110566208</v>
      </c>
      <c r="AA10" s="32">
        <v>0</v>
      </c>
      <c r="AB10" s="32">
        <v>0</v>
      </c>
      <c r="AC10" s="37" t="s">
        <v>1253</v>
      </c>
      <c r="AD10" s="32">
        <v>111.22966666666665</v>
      </c>
      <c r="AE10" s="32">
        <v>79.383111111111106</v>
      </c>
      <c r="AF10" s="37">
        <v>0.7136864965082258</v>
      </c>
      <c r="AG10" s="32">
        <v>0</v>
      </c>
      <c r="AH10" s="32">
        <v>0</v>
      </c>
      <c r="AI10" s="37" t="s">
        <v>1253</v>
      </c>
      <c r="AJ10" s="32">
        <v>0</v>
      </c>
      <c r="AK10" s="32">
        <v>0</v>
      </c>
      <c r="AL10" s="37" t="s">
        <v>1253</v>
      </c>
      <c r="AM10" t="s">
        <v>61</v>
      </c>
      <c r="AN10" s="34">
        <v>4</v>
      </c>
      <c r="AX10"/>
      <c r="AY10"/>
    </row>
    <row r="11" spans="1:51" x14ac:dyDescent="0.25">
      <c r="A11" t="s">
        <v>1149</v>
      </c>
      <c r="B11" t="s">
        <v>654</v>
      </c>
      <c r="C11" t="s">
        <v>979</v>
      </c>
      <c r="D11" t="s">
        <v>1114</v>
      </c>
      <c r="E11" s="32">
        <v>106.7</v>
      </c>
      <c r="F11" s="32">
        <v>390.89500000000021</v>
      </c>
      <c r="G11" s="32">
        <v>159.93988888888885</v>
      </c>
      <c r="H11" s="37">
        <v>0.40916330188129485</v>
      </c>
      <c r="I11" s="32">
        <v>367.38355555555574</v>
      </c>
      <c r="J11" s="32">
        <v>159.13988888888886</v>
      </c>
      <c r="K11" s="37">
        <v>0.43317096392144783</v>
      </c>
      <c r="L11" s="32">
        <v>27.399222222222228</v>
      </c>
      <c r="M11" s="32">
        <v>20.052777777777784</v>
      </c>
      <c r="N11" s="37">
        <v>0.73187397858008951</v>
      </c>
      <c r="O11" s="32">
        <v>20.175000000000004</v>
      </c>
      <c r="P11" s="32">
        <v>19.252777777777784</v>
      </c>
      <c r="Q11" s="37">
        <v>0.95428886135205848</v>
      </c>
      <c r="R11" s="32">
        <v>5.5381111111111121</v>
      </c>
      <c r="S11" s="32">
        <v>0</v>
      </c>
      <c r="T11" s="37">
        <v>0</v>
      </c>
      <c r="U11" s="32">
        <v>1.6861111111111111</v>
      </c>
      <c r="V11" s="32">
        <v>0.8</v>
      </c>
      <c r="W11" s="37">
        <v>0.47446457990115326</v>
      </c>
      <c r="X11" s="32">
        <v>85.42288888888892</v>
      </c>
      <c r="Y11" s="32">
        <v>49.11144444444443</v>
      </c>
      <c r="Z11" s="37">
        <v>0.5749213715813869</v>
      </c>
      <c r="AA11" s="32">
        <v>16.287222222222223</v>
      </c>
      <c r="AB11" s="32">
        <v>0</v>
      </c>
      <c r="AC11" s="37">
        <v>0</v>
      </c>
      <c r="AD11" s="32">
        <v>243.63988888888906</v>
      </c>
      <c r="AE11" s="32">
        <v>90.775666666666652</v>
      </c>
      <c r="AF11" s="37">
        <v>0.37258130054419991</v>
      </c>
      <c r="AG11" s="32">
        <v>0</v>
      </c>
      <c r="AH11" s="32">
        <v>0</v>
      </c>
      <c r="AI11" s="37" t="s">
        <v>1253</v>
      </c>
      <c r="AJ11" s="32">
        <v>18.145777777777781</v>
      </c>
      <c r="AK11" s="32">
        <v>0</v>
      </c>
      <c r="AL11" s="37">
        <v>0</v>
      </c>
      <c r="AM11" t="s">
        <v>241</v>
      </c>
      <c r="AN11" s="34">
        <v>4</v>
      </c>
      <c r="AX11"/>
      <c r="AY11"/>
    </row>
    <row r="12" spans="1:51" x14ac:dyDescent="0.25">
      <c r="A12" t="s">
        <v>1149</v>
      </c>
      <c r="B12" t="s">
        <v>499</v>
      </c>
      <c r="C12" t="s">
        <v>932</v>
      </c>
      <c r="D12" t="s">
        <v>1079</v>
      </c>
      <c r="E12" s="32">
        <v>79.666666666666671</v>
      </c>
      <c r="F12" s="32">
        <v>262.78800000000012</v>
      </c>
      <c r="G12" s="32">
        <v>3.3230000000000004</v>
      </c>
      <c r="H12" s="37">
        <v>1.2645174056654029E-2</v>
      </c>
      <c r="I12" s="32">
        <v>242.84811111111122</v>
      </c>
      <c r="J12" s="32">
        <v>3.3230000000000004</v>
      </c>
      <c r="K12" s="37">
        <v>1.3683450057717829E-2</v>
      </c>
      <c r="L12" s="32">
        <v>30.222666666666665</v>
      </c>
      <c r="M12" s="32">
        <v>2.723444444444445</v>
      </c>
      <c r="N12" s="37">
        <v>9.0112645402273525E-2</v>
      </c>
      <c r="O12" s="32">
        <v>14.135444444444442</v>
      </c>
      <c r="P12" s="32">
        <v>2.723444444444445</v>
      </c>
      <c r="Q12" s="37">
        <v>0.19266776189091259</v>
      </c>
      <c r="R12" s="32">
        <v>11.198333333333332</v>
      </c>
      <c r="S12" s="32">
        <v>0</v>
      </c>
      <c r="T12" s="37">
        <v>0</v>
      </c>
      <c r="U12" s="32">
        <v>4.8888888888888893</v>
      </c>
      <c r="V12" s="32">
        <v>0</v>
      </c>
      <c r="W12" s="37">
        <v>0</v>
      </c>
      <c r="X12" s="32">
        <v>51.141888888888914</v>
      </c>
      <c r="Y12" s="32">
        <v>0.42733333333333334</v>
      </c>
      <c r="Z12" s="37">
        <v>8.3558378976138249E-3</v>
      </c>
      <c r="AA12" s="32">
        <v>3.8526666666666669</v>
      </c>
      <c r="AB12" s="32">
        <v>0</v>
      </c>
      <c r="AC12" s="37">
        <v>0</v>
      </c>
      <c r="AD12" s="32">
        <v>150.31666666666675</v>
      </c>
      <c r="AE12" s="32">
        <v>0.17222222222222222</v>
      </c>
      <c r="AF12" s="37">
        <v>1.1457293861108025E-3</v>
      </c>
      <c r="AG12" s="32">
        <v>0</v>
      </c>
      <c r="AH12" s="32">
        <v>0</v>
      </c>
      <c r="AI12" s="37" t="s">
        <v>1253</v>
      </c>
      <c r="AJ12" s="32">
        <v>27.254111111111101</v>
      </c>
      <c r="AK12" s="32">
        <v>0</v>
      </c>
      <c r="AL12" s="37">
        <v>0</v>
      </c>
      <c r="AM12" t="s">
        <v>85</v>
      </c>
      <c r="AN12" s="34">
        <v>4</v>
      </c>
      <c r="AX12"/>
      <c r="AY12"/>
    </row>
    <row r="13" spans="1:51" x14ac:dyDescent="0.25">
      <c r="A13" t="s">
        <v>1149</v>
      </c>
      <c r="B13" t="s">
        <v>425</v>
      </c>
      <c r="C13" t="s">
        <v>830</v>
      </c>
      <c r="D13" t="s">
        <v>1055</v>
      </c>
      <c r="E13" s="32">
        <v>77.433333333333337</v>
      </c>
      <c r="F13" s="32">
        <v>223.9285555555555</v>
      </c>
      <c r="G13" s="32">
        <v>91.72999999999999</v>
      </c>
      <c r="H13" s="37">
        <v>0.4096395824660346</v>
      </c>
      <c r="I13" s="32">
        <v>209.52544444444439</v>
      </c>
      <c r="J13" s="32">
        <v>91.72999999999999</v>
      </c>
      <c r="K13" s="37">
        <v>0.43779885656952833</v>
      </c>
      <c r="L13" s="32">
        <v>22.853555555555555</v>
      </c>
      <c r="M13" s="32">
        <v>10.703333333333333</v>
      </c>
      <c r="N13" s="37">
        <v>0.46834433737517139</v>
      </c>
      <c r="O13" s="32">
        <v>10.947777777777777</v>
      </c>
      <c r="P13" s="32">
        <v>10.703333333333333</v>
      </c>
      <c r="Q13" s="37">
        <v>0.97767177509388015</v>
      </c>
      <c r="R13" s="32">
        <v>6.2168888888888887</v>
      </c>
      <c r="S13" s="32">
        <v>0</v>
      </c>
      <c r="T13" s="37">
        <v>0</v>
      </c>
      <c r="U13" s="32">
        <v>5.6888888888888891</v>
      </c>
      <c r="V13" s="32">
        <v>0</v>
      </c>
      <c r="W13" s="37">
        <v>0</v>
      </c>
      <c r="X13" s="32">
        <v>74.95188888888886</v>
      </c>
      <c r="Y13" s="32">
        <v>44.499999999999979</v>
      </c>
      <c r="Z13" s="37">
        <v>0.5937141899915056</v>
      </c>
      <c r="AA13" s="32">
        <v>2.4973333333333336</v>
      </c>
      <c r="AB13" s="32">
        <v>0</v>
      </c>
      <c r="AC13" s="37">
        <v>0</v>
      </c>
      <c r="AD13" s="32">
        <v>115.44088888888889</v>
      </c>
      <c r="AE13" s="32">
        <v>34.753000000000007</v>
      </c>
      <c r="AF13" s="37">
        <v>0.30104584549283525</v>
      </c>
      <c r="AG13" s="32">
        <v>0</v>
      </c>
      <c r="AH13" s="32">
        <v>0</v>
      </c>
      <c r="AI13" s="37" t="s">
        <v>1253</v>
      </c>
      <c r="AJ13" s="32">
        <v>8.1848888888888869</v>
      </c>
      <c r="AK13" s="32">
        <v>1.7736666666666669</v>
      </c>
      <c r="AL13" s="37">
        <v>0.21670015204170295</v>
      </c>
      <c r="AM13" t="s">
        <v>11</v>
      </c>
      <c r="AN13" s="34">
        <v>4</v>
      </c>
      <c r="AX13"/>
      <c r="AY13"/>
    </row>
    <row r="14" spans="1:51" x14ac:dyDescent="0.25">
      <c r="A14" t="s">
        <v>1149</v>
      </c>
      <c r="B14" t="s">
        <v>597</v>
      </c>
      <c r="C14" t="s">
        <v>917</v>
      </c>
      <c r="D14" t="s">
        <v>1047</v>
      </c>
      <c r="E14" s="32">
        <v>85.188888888888883</v>
      </c>
      <c r="F14" s="32">
        <v>230.71811111111114</v>
      </c>
      <c r="G14" s="32">
        <v>65.266888888888872</v>
      </c>
      <c r="H14" s="37">
        <v>0.28288584963950708</v>
      </c>
      <c r="I14" s="32">
        <v>214.46633333333338</v>
      </c>
      <c r="J14" s="32">
        <v>65.266888888888872</v>
      </c>
      <c r="K14" s="37">
        <v>0.30432230492535201</v>
      </c>
      <c r="L14" s="32">
        <v>14.03533333333333</v>
      </c>
      <c r="M14" s="32">
        <v>3.1634444444444449</v>
      </c>
      <c r="N14" s="37">
        <v>0.22539147231590123</v>
      </c>
      <c r="O14" s="32">
        <v>6.5478888888888882</v>
      </c>
      <c r="P14" s="32">
        <v>3.1634444444444449</v>
      </c>
      <c r="Q14" s="37">
        <v>0.48312433184571801</v>
      </c>
      <c r="R14" s="32">
        <v>3.2207777777777773</v>
      </c>
      <c r="S14" s="32">
        <v>0</v>
      </c>
      <c r="T14" s="37">
        <v>0</v>
      </c>
      <c r="U14" s="32">
        <v>4.2666666666666666</v>
      </c>
      <c r="V14" s="32">
        <v>0</v>
      </c>
      <c r="W14" s="37">
        <v>0</v>
      </c>
      <c r="X14" s="32">
        <v>35.437999999999988</v>
      </c>
      <c r="Y14" s="32">
        <v>11.848888888888887</v>
      </c>
      <c r="Z14" s="37">
        <v>0.33435546274871297</v>
      </c>
      <c r="AA14" s="32">
        <v>8.7643333333333349</v>
      </c>
      <c r="AB14" s="32">
        <v>0</v>
      </c>
      <c r="AC14" s="37">
        <v>0</v>
      </c>
      <c r="AD14" s="32">
        <v>164.41688888888893</v>
      </c>
      <c r="AE14" s="32">
        <v>50.254555555555541</v>
      </c>
      <c r="AF14" s="37">
        <v>0.30565324459774323</v>
      </c>
      <c r="AG14" s="32">
        <v>0</v>
      </c>
      <c r="AH14" s="32">
        <v>0</v>
      </c>
      <c r="AI14" s="37" t="s">
        <v>1253</v>
      </c>
      <c r="AJ14" s="32">
        <v>8.0635555555555545</v>
      </c>
      <c r="AK14" s="32">
        <v>0</v>
      </c>
      <c r="AL14" s="37">
        <v>0</v>
      </c>
      <c r="AM14" t="s">
        <v>184</v>
      </c>
      <c r="AN14" s="34">
        <v>4</v>
      </c>
      <c r="AX14"/>
      <c r="AY14"/>
    </row>
    <row r="15" spans="1:51" x14ac:dyDescent="0.25">
      <c r="A15" t="s">
        <v>1149</v>
      </c>
      <c r="B15" t="s">
        <v>423</v>
      </c>
      <c r="C15" t="s">
        <v>870</v>
      </c>
      <c r="D15" t="s">
        <v>1059</v>
      </c>
      <c r="E15" s="32">
        <v>90.966666666666669</v>
      </c>
      <c r="F15" s="32">
        <v>329.25977777777774</v>
      </c>
      <c r="G15" s="32">
        <v>209.43222222222215</v>
      </c>
      <c r="H15" s="37">
        <v>0.63606986445690628</v>
      </c>
      <c r="I15" s="32">
        <v>300.35955555555552</v>
      </c>
      <c r="J15" s="32">
        <v>209.43222222222215</v>
      </c>
      <c r="K15" s="37">
        <v>0.6972717143453252</v>
      </c>
      <c r="L15" s="32">
        <v>45.210888888888867</v>
      </c>
      <c r="M15" s="32">
        <v>33.664666666666662</v>
      </c>
      <c r="N15" s="37">
        <v>0.74461412933953985</v>
      </c>
      <c r="O15" s="32">
        <v>39.521999999999977</v>
      </c>
      <c r="P15" s="32">
        <v>33.664666666666662</v>
      </c>
      <c r="Q15" s="37">
        <v>0.85179562437798395</v>
      </c>
      <c r="R15" s="32">
        <v>0</v>
      </c>
      <c r="S15" s="32">
        <v>0</v>
      </c>
      <c r="T15" s="37" t="s">
        <v>1253</v>
      </c>
      <c r="U15" s="32">
        <v>5.6888888888888891</v>
      </c>
      <c r="V15" s="32">
        <v>0</v>
      </c>
      <c r="W15" s="37">
        <v>0</v>
      </c>
      <c r="X15" s="32">
        <v>55.546333333333322</v>
      </c>
      <c r="Y15" s="32">
        <v>39.240222222222229</v>
      </c>
      <c r="Z15" s="37">
        <v>0.70644126925069584</v>
      </c>
      <c r="AA15" s="32">
        <v>23.211333333333332</v>
      </c>
      <c r="AB15" s="32">
        <v>0</v>
      </c>
      <c r="AC15" s="37">
        <v>0</v>
      </c>
      <c r="AD15" s="32">
        <v>183.49988888888888</v>
      </c>
      <c r="AE15" s="32">
        <v>133.99799999999993</v>
      </c>
      <c r="AF15" s="37">
        <v>0.73023477458963004</v>
      </c>
      <c r="AG15" s="32">
        <v>0</v>
      </c>
      <c r="AH15" s="32">
        <v>0</v>
      </c>
      <c r="AI15" s="37" t="s">
        <v>1253</v>
      </c>
      <c r="AJ15" s="32">
        <v>21.791333333333338</v>
      </c>
      <c r="AK15" s="32">
        <v>2.5293333333333332</v>
      </c>
      <c r="AL15" s="37">
        <v>0.11607060911065559</v>
      </c>
      <c r="AM15" t="s">
        <v>9</v>
      </c>
      <c r="AN15" s="34">
        <v>4</v>
      </c>
      <c r="AX15"/>
      <c r="AY15"/>
    </row>
    <row r="16" spans="1:51" x14ac:dyDescent="0.25">
      <c r="A16" t="s">
        <v>1149</v>
      </c>
      <c r="B16" t="s">
        <v>610</v>
      </c>
      <c r="C16" t="s">
        <v>897</v>
      </c>
      <c r="D16" t="s">
        <v>1056</v>
      </c>
      <c r="E16" s="32">
        <v>64</v>
      </c>
      <c r="F16" s="32">
        <v>189.08588888888883</v>
      </c>
      <c r="G16" s="32">
        <v>53.034666666666666</v>
      </c>
      <c r="H16" s="37">
        <v>0.28047924135592711</v>
      </c>
      <c r="I16" s="32">
        <v>176.53699999999995</v>
      </c>
      <c r="J16" s="32">
        <v>53.034666666666666</v>
      </c>
      <c r="K16" s="37">
        <v>0.300416720951793</v>
      </c>
      <c r="L16" s="32">
        <v>25.496333333333332</v>
      </c>
      <c r="M16" s="32">
        <v>8.7514444444444486</v>
      </c>
      <c r="N16" s="37">
        <v>0.34324325502141939</v>
      </c>
      <c r="O16" s="32">
        <v>19.896333333333331</v>
      </c>
      <c r="P16" s="32">
        <v>8.7514444444444486</v>
      </c>
      <c r="Q16" s="37">
        <v>0.4398521223899437</v>
      </c>
      <c r="R16" s="32">
        <v>0</v>
      </c>
      <c r="S16" s="32">
        <v>0</v>
      </c>
      <c r="T16" s="37" t="s">
        <v>1253</v>
      </c>
      <c r="U16" s="32">
        <v>5.6</v>
      </c>
      <c r="V16" s="32">
        <v>0</v>
      </c>
      <c r="W16" s="37">
        <v>0</v>
      </c>
      <c r="X16" s="32">
        <v>42.449999999999996</v>
      </c>
      <c r="Y16" s="32">
        <v>16.555777777777774</v>
      </c>
      <c r="Z16" s="37">
        <v>0.39000654364611959</v>
      </c>
      <c r="AA16" s="32">
        <v>6.9488888888888916</v>
      </c>
      <c r="AB16" s="32">
        <v>0</v>
      </c>
      <c r="AC16" s="37">
        <v>0</v>
      </c>
      <c r="AD16" s="32">
        <v>97.058555555555515</v>
      </c>
      <c r="AE16" s="32">
        <v>27.727444444444441</v>
      </c>
      <c r="AF16" s="37">
        <v>0.28567748907589585</v>
      </c>
      <c r="AG16" s="32">
        <v>0</v>
      </c>
      <c r="AH16" s="32">
        <v>0</v>
      </c>
      <c r="AI16" s="37" t="s">
        <v>1253</v>
      </c>
      <c r="AJ16" s="32">
        <v>17.132111111111101</v>
      </c>
      <c r="AK16" s="32">
        <v>0</v>
      </c>
      <c r="AL16" s="37">
        <v>0</v>
      </c>
      <c r="AM16" t="s">
        <v>197</v>
      </c>
      <c r="AN16" s="34">
        <v>4</v>
      </c>
      <c r="AX16"/>
      <c r="AY16"/>
    </row>
    <row r="17" spans="1:51" x14ac:dyDescent="0.25">
      <c r="A17" t="s">
        <v>1149</v>
      </c>
      <c r="B17" t="s">
        <v>643</v>
      </c>
      <c r="C17" t="s">
        <v>851</v>
      </c>
      <c r="D17" t="s">
        <v>1031</v>
      </c>
      <c r="E17" s="32">
        <v>49.266666666666666</v>
      </c>
      <c r="F17" s="32">
        <v>140.88333333333333</v>
      </c>
      <c r="G17" s="32">
        <v>28.079555555555558</v>
      </c>
      <c r="H17" s="37">
        <v>0.1993106983713869</v>
      </c>
      <c r="I17" s="32">
        <v>130.89477777777776</v>
      </c>
      <c r="J17" s="32">
        <v>28.079555555555558</v>
      </c>
      <c r="K17" s="37">
        <v>0.21452005979357469</v>
      </c>
      <c r="L17" s="32">
        <v>28.579111111111111</v>
      </c>
      <c r="M17" s="32">
        <v>0</v>
      </c>
      <c r="N17" s="37">
        <v>0</v>
      </c>
      <c r="O17" s="32">
        <v>22.268000000000001</v>
      </c>
      <c r="P17" s="32">
        <v>0</v>
      </c>
      <c r="Q17" s="37">
        <v>0</v>
      </c>
      <c r="R17" s="32">
        <v>4.4444444444444446</v>
      </c>
      <c r="S17" s="32">
        <v>0</v>
      </c>
      <c r="T17" s="37">
        <v>0</v>
      </c>
      <c r="U17" s="32">
        <v>1.8666666666666667</v>
      </c>
      <c r="V17" s="32">
        <v>0</v>
      </c>
      <c r="W17" s="37">
        <v>0</v>
      </c>
      <c r="X17" s="32">
        <v>20.973888888888883</v>
      </c>
      <c r="Y17" s="32">
        <v>2.3948888888888886</v>
      </c>
      <c r="Z17" s="37">
        <v>0.11418430323418008</v>
      </c>
      <c r="AA17" s="32">
        <v>3.6774444444444443</v>
      </c>
      <c r="AB17" s="32">
        <v>0</v>
      </c>
      <c r="AC17" s="37">
        <v>0</v>
      </c>
      <c r="AD17" s="32">
        <v>71.567111111111103</v>
      </c>
      <c r="AE17" s="32">
        <v>20.254111111111111</v>
      </c>
      <c r="AF17" s="37">
        <v>0.28300864456671598</v>
      </c>
      <c r="AG17" s="32">
        <v>0</v>
      </c>
      <c r="AH17" s="32">
        <v>0</v>
      </c>
      <c r="AI17" s="37" t="s">
        <v>1253</v>
      </c>
      <c r="AJ17" s="32">
        <v>16.085777777777775</v>
      </c>
      <c r="AK17" s="32">
        <v>5.4305555555555554</v>
      </c>
      <c r="AL17" s="37">
        <v>0.33759981211836548</v>
      </c>
      <c r="AM17" t="s">
        <v>230</v>
      </c>
      <c r="AN17" s="34">
        <v>4</v>
      </c>
      <c r="AX17"/>
      <c r="AY17"/>
    </row>
    <row r="18" spans="1:51" x14ac:dyDescent="0.25">
      <c r="A18" t="s">
        <v>1149</v>
      </c>
      <c r="B18" t="s">
        <v>514</v>
      </c>
      <c r="C18" t="s">
        <v>861</v>
      </c>
      <c r="D18" t="s">
        <v>1073</v>
      </c>
      <c r="E18" s="32">
        <v>79.355555555555554</v>
      </c>
      <c r="F18" s="32">
        <v>153.94033333333334</v>
      </c>
      <c r="G18" s="32">
        <v>46.204777777777785</v>
      </c>
      <c r="H18" s="37">
        <v>0.30014731537399414</v>
      </c>
      <c r="I18" s="32">
        <v>137.16533333333334</v>
      </c>
      <c r="J18" s="32">
        <v>46.204777777777785</v>
      </c>
      <c r="K18" s="37">
        <v>0.33685463123173337</v>
      </c>
      <c r="L18" s="32">
        <v>32.596333333333334</v>
      </c>
      <c r="M18" s="32">
        <v>9.2266666666666683</v>
      </c>
      <c r="N18" s="37">
        <v>0.28305842170387269</v>
      </c>
      <c r="O18" s="32">
        <v>15.88522222222222</v>
      </c>
      <c r="P18" s="32">
        <v>9.2266666666666683</v>
      </c>
      <c r="Q18" s="37">
        <v>0.58083333916218449</v>
      </c>
      <c r="R18" s="32">
        <v>11.022222222222222</v>
      </c>
      <c r="S18" s="32">
        <v>0</v>
      </c>
      <c r="T18" s="37">
        <v>0</v>
      </c>
      <c r="U18" s="32">
        <v>5.6888888888888891</v>
      </c>
      <c r="V18" s="32">
        <v>0</v>
      </c>
      <c r="W18" s="37">
        <v>0</v>
      </c>
      <c r="X18" s="32">
        <v>20.071000000000005</v>
      </c>
      <c r="Y18" s="32">
        <v>6.3377777777777791</v>
      </c>
      <c r="Z18" s="37">
        <v>0.31576791279845434</v>
      </c>
      <c r="AA18" s="32">
        <v>6.3888888888888884E-2</v>
      </c>
      <c r="AB18" s="32">
        <v>0</v>
      </c>
      <c r="AC18" s="37">
        <v>0</v>
      </c>
      <c r="AD18" s="32">
        <v>88.940111111111108</v>
      </c>
      <c r="AE18" s="32">
        <v>30.041666666666668</v>
      </c>
      <c r="AF18" s="37">
        <v>0.3377741076704549</v>
      </c>
      <c r="AG18" s="32">
        <v>0</v>
      </c>
      <c r="AH18" s="32">
        <v>0</v>
      </c>
      <c r="AI18" s="37" t="s">
        <v>1253</v>
      </c>
      <c r="AJ18" s="32">
        <v>12.269</v>
      </c>
      <c r="AK18" s="32">
        <v>0.59866666666666657</v>
      </c>
      <c r="AL18" s="37">
        <v>4.8795066155894254E-2</v>
      </c>
      <c r="AM18" t="s">
        <v>100</v>
      </c>
      <c r="AN18" s="34">
        <v>4</v>
      </c>
      <c r="AX18"/>
      <c r="AY18"/>
    </row>
    <row r="19" spans="1:51" x14ac:dyDescent="0.25">
      <c r="A19" t="s">
        <v>1149</v>
      </c>
      <c r="B19" t="s">
        <v>447</v>
      </c>
      <c r="C19" t="s">
        <v>846</v>
      </c>
      <c r="D19" t="s">
        <v>1052</v>
      </c>
      <c r="E19" s="32">
        <v>77.077777777777783</v>
      </c>
      <c r="F19" s="32">
        <v>286.17077777777786</v>
      </c>
      <c r="G19" s="32">
        <v>135.67388888888888</v>
      </c>
      <c r="H19" s="37">
        <v>0.47410112920140524</v>
      </c>
      <c r="I19" s="32">
        <v>274.84288888888898</v>
      </c>
      <c r="J19" s="32">
        <v>135.67388888888888</v>
      </c>
      <c r="K19" s="37">
        <v>0.49364161989920685</v>
      </c>
      <c r="L19" s="32">
        <v>18.904</v>
      </c>
      <c r="M19" s="32">
        <v>2.7277777777777774</v>
      </c>
      <c r="N19" s="37">
        <v>0.14429632764376732</v>
      </c>
      <c r="O19" s="32">
        <v>7.6705555555555573</v>
      </c>
      <c r="P19" s="32">
        <v>2.7277777777777774</v>
      </c>
      <c r="Q19" s="37">
        <v>0.35561671615847024</v>
      </c>
      <c r="R19" s="32">
        <v>6.8778888888888874</v>
      </c>
      <c r="S19" s="32">
        <v>0</v>
      </c>
      <c r="T19" s="37">
        <v>0</v>
      </c>
      <c r="U19" s="32">
        <v>4.3555555555555552</v>
      </c>
      <c r="V19" s="32">
        <v>0</v>
      </c>
      <c r="W19" s="37">
        <v>0</v>
      </c>
      <c r="X19" s="32">
        <v>91.763666666666666</v>
      </c>
      <c r="Y19" s="32">
        <v>42.823</v>
      </c>
      <c r="Z19" s="37">
        <v>0.46666618233069734</v>
      </c>
      <c r="AA19" s="32">
        <v>9.4444444444444442E-2</v>
      </c>
      <c r="AB19" s="32">
        <v>0</v>
      </c>
      <c r="AC19" s="37">
        <v>0</v>
      </c>
      <c r="AD19" s="32">
        <v>170.41266666666675</v>
      </c>
      <c r="AE19" s="32">
        <v>86.656888888888886</v>
      </c>
      <c r="AF19" s="37">
        <v>0.50851201723398209</v>
      </c>
      <c r="AG19" s="32">
        <v>0</v>
      </c>
      <c r="AH19" s="32">
        <v>0</v>
      </c>
      <c r="AI19" s="37" t="s">
        <v>1253</v>
      </c>
      <c r="AJ19" s="32">
        <v>4.9960000000000004</v>
      </c>
      <c r="AK19" s="32">
        <v>3.4662222222222221</v>
      </c>
      <c r="AL19" s="37">
        <v>0.69379948403166969</v>
      </c>
      <c r="AM19" t="s">
        <v>33</v>
      </c>
      <c r="AN19" s="34">
        <v>4</v>
      </c>
      <c r="AX19"/>
      <c r="AY19"/>
    </row>
    <row r="20" spans="1:51" x14ac:dyDescent="0.25">
      <c r="A20" t="s">
        <v>1149</v>
      </c>
      <c r="B20" t="s">
        <v>448</v>
      </c>
      <c r="C20" t="s">
        <v>908</v>
      </c>
      <c r="D20" t="s">
        <v>1067</v>
      </c>
      <c r="E20" s="32">
        <v>65.455555555555549</v>
      </c>
      <c r="F20" s="32">
        <v>220.70733333333337</v>
      </c>
      <c r="G20" s="32">
        <v>38.384222222222228</v>
      </c>
      <c r="H20" s="37">
        <v>0.17391457566228982</v>
      </c>
      <c r="I20" s="32">
        <v>201.7887777777778</v>
      </c>
      <c r="J20" s="32">
        <v>38.384222222222228</v>
      </c>
      <c r="K20" s="37">
        <v>0.19021980629910595</v>
      </c>
      <c r="L20" s="32">
        <v>10.781888888888892</v>
      </c>
      <c r="M20" s="32">
        <v>0.71655555555555561</v>
      </c>
      <c r="N20" s="37">
        <v>6.6459185671444904E-2</v>
      </c>
      <c r="O20" s="32">
        <v>0.71655555555555561</v>
      </c>
      <c r="P20" s="32">
        <v>0.71655555555555561</v>
      </c>
      <c r="Q20" s="37">
        <v>1</v>
      </c>
      <c r="R20" s="32">
        <v>6.6664444444444468</v>
      </c>
      <c r="S20" s="32">
        <v>0</v>
      </c>
      <c r="T20" s="37">
        <v>0</v>
      </c>
      <c r="U20" s="32">
        <v>3.3988888888888886</v>
      </c>
      <c r="V20" s="32">
        <v>0</v>
      </c>
      <c r="W20" s="37">
        <v>0</v>
      </c>
      <c r="X20" s="32">
        <v>52.253333333333345</v>
      </c>
      <c r="Y20" s="32">
        <v>2.4282222222222223</v>
      </c>
      <c r="Z20" s="37">
        <v>4.6470187973122384E-2</v>
      </c>
      <c r="AA20" s="32">
        <v>8.8532222222222217</v>
      </c>
      <c r="AB20" s="32">
        <v>0</v>
      </c>
      <c r="AC20" s="37">
        <v>0</v>
      </c>
      <c r="AD20" s="32">
        <v>129.21199999999999</v>
      </c>
      <c r="AE20" s="32">
        <v>31.245888888888899</v>
      </c>
      <c r="AF20" s="37">
        <v>0.24181878532093692</v>
      </c>
      <c r="AG20" s="32">
        <v>0</v>
      </c>
      <c r="AH20" s="32">
        <v>0</v>
      </c>
      <c r="AI20" s="37" t="s">
        <v>1253</v>
      </c>
      <c r="AJ20" s="32">
        <v>19.606888888888893</v>
      </c>
      <c r="AK20" s="32">
        <v>3.9935555555555551</v>
      </c>
      <c r="AL20" s="37">
        <v>0.20368124582062988</v>
      </c>
      <c r="AM20" t="s">
        <v>34</v>
      </c>
      <c r="AN20" s="34">
        <v>4</v>
      </c>
      <c r="AX20"/>
      <c r="AY20"/>
    </row>
    <row r="21" spans="1:51" x14ac:dyDescent="0.25">
      <c r="A21" t="s">
        <v>1149</v>
      </c>
      <c r="B21" t="s">
        <v>466</v>
      </c>
      <c r="C21" t="s">
        <v>844</v>
      </c>
      <c r="D21" t="s">
        <v>1049</v>
      </c>
      <c r="E21" s="32">
        <v>103.43333333333334</v>
      </c>
      <c r="F21" s="32">
        <v>356.86211111111123</v>
      </c>
      <c r="G21" s="32">
        <v>141.02099999999999</v>
      </c>
      <c r="H21" s="37">
        <v>0.3951694383046796</v>
      </c>
      <c r="I21" s="32">
        <v>345.40566666666678</v>
      </c>
      <c r="J21" s="32">
        <v>141.02099999999999</v>
      </c>
      <c r="K21" s="37">
        <v>0.408276451747076</v>
      </c>
      <c r="L21" s="32">
        <v>37.718000000000004</v>
      </c>
      <c r="M21" s="32">
        <v>6.9680000000000026</v>
      </c>
      <c r="N21" s="37">
        <v>0.18473938172755719</v>
      </c>
      <c r="O21" s="32">
        <v>26.261555555555557</v>
      </c>
      <c r="P21" s="32">
        <v>6.9680000000000026</v>
      </c>
      <c r="Q21" s="37">
        <v>0.26533081733332214</v>
      </c>
      <c r="R21" s="32">
        <v>5.7675555555555551</v>
      </c>
      <c r="S21" s="32">
        <v>0</v>
      </c>
      <c r="T21" s="37">
        <v>0</v>
      </c>
      <c r="U21" s="32">
        <v>5.6888888888888891</v>
      </c>
      <c r="V21" s="32">
        <v>0</v>
      </c>
      <c r="W21" s="37">
        <v>0</v>
      </c>
      <c r="X21" s="32">
        <v>44.57711111111113</v>
      </c>
      <c r="Y21" s="32">
        <v>24.381888888888884</v>
      </c>
      <c r="Z21" s="37">
        <v>0.54695982492260564</v>
      </c>
      <c r="AA21" s="32">
        <v>0</v>
      </c>
      <c r="AB21" s="32">
        <v>0</v>
      </c>
      <c r="AC21" s="37" t="s">
        <v>1253</v>
      </c>
      <c r="AD21" s="32">
        <v>235.15966666666677</v>
      </c>
      <c r="AE21" s="32">
        <v>109.6711111111111</v>
      </c>
      <c r="AF21" s="37">
        <v>0.46636871307768646</v>
      </c>
      <c r="AG21" s="32">
        <v>0</v>
      </c>
      <c r="AH21" s="32">
        <v>0</v>
      </c>
      <c r="AI21" s="37" t="s">
        <v>1253</v>
      </c>
      <c r="AJ21" s="32">
        <v>39.407333333333327</v>
      </c>
      <c r="AK21" s="32">
        <v>0</v>
      </c>
      <c r="AL21" s="37">
        <v>0</v>
      </c>
      <c r="AM21" t="s">
        <v>52</v>
      </c>
      <c r="AN21" s="34">
        <v>4</v>
      </c>
      <c r="AX21"/>
      <c r="AY21"/>
    </row>
    <row r="22" spans="1:51" x14ac:dyDescent="0.25">
      <c r="A22" t="s">
        <v>1149</v>
      </c>
      <c r="B22" t="s">
        <v>665</v>
      </c>
      <c r="C22" t="s">
        <v>982</v>
      </c>
      <c r="D22" t="s">
        <v>1110</v>
      </c>
      <c r="E22" s="32">
        <v>44.022222222222226</v>
      </c>
      <c r="F22" s="32">
        <v>145.05377777777775</v>
      </c>
      <c r="G22" s="32">
        <v>55.897777777777762</v>
      </c>
      <c r="H22" s="37">
        <v>0.38535899329290896</v>
      </c>
      <c r="I22" s="32">
        <v>128.22766666666666</v>
      </c>
      <c r="J22" s="32">
        <v>55.897777777777762</v>
      </c>
      <c r="K22" s="37">
        <v>0.43592603087043952</v>
      </c>
      <c r="L22" s="32">
        <v>17.658666666666669</v>
      </c>
      <c r="M22" s="32">
        <v>0.39988888888888885</v>
      </c>
      <c r="N22" s="37">
        <v>2.2645474680358397E-2</v>
      </c>
      <c r="O22" s="32">
        <v>6.6364444444444457</v>
      </c>
      <c r="P22" s="32">
        <v>0.39988888888888885</v>
      </c>
      <c r="Q22" s="37">
        <v>6.0256496115724603E-2</v>
      </c>
      <c r="R22" s="32">
        <v>5.333333333333333</v>
      </c>
      <c r="S22" s="32">
        <v>0</v>
      </c>
      <c r="T22" s="37">
        <v>0</v>
      </c>
      <c r="U22" s="32">
        <v>5.6888888888888891</v>
      </c>
      <c r="V22" s="32">
        <v>0</v>
      </c>
      <c r="W22" s="37">
        <v>0</v>
      </c>
      <c r="X22" s="32">
        <v>24.928888888888892</v>
      </c>
      <c r="Y22" s="32">
        <v>21.300444444444448</v>
      </c>
      <c r="Z22" s="37">
        <v>0.85444820823676237</v>
      </c>
      <c r="AA22" s="32">
        <v>5.8038888888888875</v>
      </c>
      <c r="AB22" s="32">
        <v>0</v>
      </c>
      <c r="AC22" s="37">
        <v>0</v>
      </c>
      <c r="AD22" s="32">
        <v>86.337555555555554</v>
      </c>
      <c r="AE22" s="32">
        <v>34.197444444444429</v>
      </c>
      <c r="AF22" s="37">
        <v>0.39609002391131432</v>
      </c>
      <c r="AG22" s="32">
        <v>0</v>
      </c>
      <c r="AH22" s="32">
        <v>0</v>
      </c>
      <c r="AI22" s="37" t="s">
        <v>1253</v>
      </c>
      <c r="AJ22" s="32">
        <v>10.324777777777776</v>
      </c>
      <c r="AK22" s="32">
        <v>0</v>
      </c>
      <c r="AL22" s="37">
        <v>0</v>
      </c>
      <c r="AM22" t="s">
        <v>252</v>
      </c>
      <c r="AN22" s="34">
        <v>4</v>
      </c>
      <c r="AX22"/>
      <c r="AY22"/>
    </row>
    <row r="23" spans="1:51" x14ac:dyDescent="0.25">
      <c r="A23" t="s">
        <v>1149</v>
      </c>
      <c r="B23" t="s">
        <v>473</v>
      </c>
      <c r="C23" t="s">
        <v>920</v>
      </c>
      <c r="D23" t="s">
        <v>1073</v>
      </c>
      <c r="E23" s="32">
        <v>100.65555555555555</v>
      </c>
      <c r="F23" s="32">
        <v>346.80900000000003</v>
      </c>
      <c r="G23" s="32">
        <v>270.55411111111107</v>
      </c>
      <c r="H23" s="37">
        <v>0.78012425026775845</v>
      </c>
      <c r="I23" s="32">
        <v>326.96344444444446</v>
      </c>
      <c r="J23" s="32">
        <v>270.55411111111107</v>
      </c>
      <c r="K23" s="37">
        <v>0.82747510679923086</v>
      </c>
      <c r="L23" s="32">
        <v>21.433555555555557</v>
      </c>
      <c r="M23" s="32">
        <v>11.115666666666666</v>
      </c>
      <c r="N23" s="37">
        <v>0.51861048615359084</v>
      </c>
      <c r="O23" s="32">
        <v>13.849555555555558</v>
      </c>
      <c r="P23" s="32">
        <v>11.115666666666666</v>
      </c>
      <c r="Q23" s="37">
        <v>0.80260096593552921</v>
      </c>
      <c r="R23" s="32">
        <v>3.0062222222222208</v>
      </c>
      <c r="S23" s="32">
        <v>0</v>
      </c>
      <c r="T23" s="37">
        <v>0</v>
      </c>
      <c r="U23" s="32">
        <v>4.5777777777777775</v>
      </c>
      <c r="V23" s="32">
        <v>0</v>
      </c>
      <c r="W23" s="37">
        <v>0</v>
      </c>
      <c r="X23" s="32">
        <v>107.84488888888892</v>
      </c>
      <c r="Y23" s="32">
        <v>95.158444444444442</v>
      </c>
      <c r="Z23" s="37">
        <v>0.88236397130034472</v>
      </c>
      <c r="AA23" s="32">
        <v>12.26155555555555</v>
      </c>
      <c r="AB23" s="32">
        <v>0</v>
      </c>
      <c r="AC23" s="37">
        <v>0</v>
      </c>
      <c r="AD23" s="32">
        <v>188.83133333333336</v>
      </c>
      <c r="AE23" s="32">
        <v>156.02611111111111</v>
      </c>
      <c r="AF23" s="37">
        <v>0.82627235828328849</v>
      </c>
      <c r="AG23" s="32">
        <v>0</v>
      </c>
      <c r="AH23" s="32">
        <v>0</v>
      </c>
      <c r="AI23" s="37" t="s">
        <v>1253</v>
      </c>
      <c r="AJ23" s="32">
        <v>16.437666666666669</v>
      </c>
      <c r="AK23" s="32">
        <v>8.2538888888888877</v>
      </c>
      <c r="AL23" s="37">
        <v>0.50213263574851785</v>
      </c>
      <c r="AM23" t="s">
        <v>59</v>
      </c>
      <c r="AN23" s="34">
        <v>4</v>
      </c>
      <c r="AX23"/>
      <c r="AY23"/>
    </row>
    <row r="24" spans="1:51" x14ac:dyDescent="0.25">
      <c r="A24" t="s">
        <v>1149</v>
      </c>
      <c r="B24" t="s">
        <v>478</v>
      </c>
      <c r="C24" t="s">
        <v>923</v>
      </c>
      <c r="D24" t="s">
        <v>1041</v>
      </c>
      <c r="E24" s="32">
        <v>66.488888888888894</v>
      </c>
      <c r="F24" s="32">
        <v>246.92488888888886</v>
      </c>
      <c r="G24" s="32">
        <v>40.875999999999998</v>
      </c>
      <c r="H24" s="37">
        <v>0.1655402182580038</v>
      </c>
      <c r="I24" s="32">
        <v>220.67888888888888</v>
      </c>
      <c r="J24" s="32">
        <v>40.875999999999998</v>
      </c>
      <c r="K24" s="37">
        <v>0.18522841131659373</v>
      </c>
      <c r="L24" s="32">
        <v>21.657111111111114</v>
      </c>
      <c r="M24" s="32">
        <v>0</v>
      </c>
      <c r="N24" s="37">
        <v>0</v>
      </c>
      <c r="O24" s="32">
        <v>7.6908888888888907</v>
      </c>
      <c r="P24" s="32">
        <v>0</v>
      </c>
      <c r="Q24" s="37">
        <v>0</v>
      </c>
      <c r="R24" s="32">
        <v>8.5440000000000005</v>
      </c>
      <c r="S24" s="32">
        <v>0</v>
      </c>
      <c r="T24" s="37">
        <v>0</v>
      </c>
      <c r="U24" s="32">
        <v>5.4222222222222225</v>
      </c>
      <c r="V24" s="32">
        <v>0</v>
      </c>
      <c r="W24" s="37">
        <v>0</v>
      </c>
      <c r="X24" s="32">
        <v>37.226555555555571</v>
      </c>
      <c r="Y24" s="32">
        <v>20.249777777777776</v>
      </c>
      <c r="Z24" s="37">
        <v>0.54396055384596986</v>
      </c>
      <c r="AA24" s="32">
        <v>12.279777777777779</v>
      </c>
      <c r="AB24" s="32">
        <v>0</v>
      </c>
      <c r="AC24" s="37">
        <v>0</v>
      </c>
      <c r="AD24" s="32">
        <v>117.35011111111108</v>
      </c>
      <c r="AE24" s="32">
        <v>20.370666666666665</v>
      </c>
      <c r="AF24" s="37">
        <v>0.17358881447823279</v>
      </c>
      <c r="AG24" s="32">
        <v>0</v>
      </c>
      <c r="AH24" s="32">
        <v>0</v>
      </c>
      <c r="AI24" s="37" t="s">
        <v>1253</v>
      </c>
      <c r="AJ24" s="32">
        <v>58.411333333333332</v>
      </c>
      <c r="AK24" s="32">
        <v>0.25555555555555554</v>
      </c>
      <c r="AL24" s="37">
        <v>4.375102244237229E-3</v>
      </c>
      <c r="AM24" t="s">
        <v>64</v>
      </c>
      <c r="AN24" s="34">
        <v>4</v>
      </c>
      <c r="AX24"/>
      <c r="AY24"/>
    </row>
    <row r="25" spans="1:51" x14ac:dyDescent="0.25">
      <c r="A25" t="s">
        <v>1149</v>
      </c>
      <c r="B25" t="s">
        <v>561</v>
      </c>
      <c r="C25" t="s">
        <v>847</v>
      </c>
      <c r="D25" t="s">
        <v>1053</v>
      </c>
      <c r="E25" s="32">
        <v>93.711111111111109</v>
      </c>
      <c r="F25" s="32">
        <v>320.09222222222235</v>
      </c>
      <c r="G25" s="32">
        <v>84.783333333333331</v>
      </c>
      <c r="H25" s="37">
        <v>0.26487158214820022</v>
      </c>
      <c r="I25" s="32">
        <v>301.07511111111126</v>
      </c>
      <c r="J25" s="32">
        <v>84.783333333333331</v>
      </c>
      <c r="K25" s="37">
        <v>0.28160193322006011</v>
      </c>
      <c r="L25" s="32">
        <v>23.866666666666653</v>
      </c>
      <c r="M25" s="32">
        <v>2.4112222222222219</v>
      </c>
      <c r="N25" s="37">
        <v>0.10102886405959036</v>
      </c>
      <c r="O25" s="32">
        <v>16.982999999999986</v>
      </c>
      <c r="P25" s="32">
        <v>2.4112222222222219</v>
      </c>
      <c r="Q25" s="37">
        <v>0.14197857988707671</v>
      </c>
      <c r="R25" s="32">
        <v>1.2170000000000001</v>
      </c>
      <c r="S25" s="32">
        <v>0</v>
      </c>
      <c r="T25" s="37">
        <v>0</v>
      </c>
      <c r="U25" s="32">
        <v>5.666666666666667</v>
      </c>
      <c r="V25" s="32">
        <v>0</v>
      </c>
      <c r="W25" s="37">
        <v>0</v>
      </c>
      <c r="X25" s="32">
        <v>71.923777777777815</v>
      </c>
      <c r="Y25" s="32">
        <v>13.982555555555553</v>
      </c>
      <c r="Z25" s="37">
        <v>0.1944079689300709</v>
      </c>
      <c r="AA25" s="32">
        <v>12.133444444444445</v>
      </c>
      <c r="AB25" s="32">
        <v>0</v>
      </c>
      <c r="AC25" s="37">
        <v>0</v>
      </c>
      <c r="AD25" s="32">
        <v>193.57655555555564</v>
      </c>
      <c r="AE25" s="32">
        <v>67.134444444444455</v>
      </c>
      <c r="AF25" s="37">
        <v>0.34681082247678052</v>
      </c>
      <c r="AG25" s="32">
        <v>0</v>
      </c>
      <c r="AH25" s="32">
        <v>0</v>
      </c>
      <c r="AI25" s="37" t="s">
        <v>1253</v>
      </c>
      <c r="AJ25" s="32">
        <v>18.591777777777779</v>
      </c>
      <c r="AK25" s="32">
        <v>1.2551111111111113</v>
      </c>
      <c r="AL25" s="37">
        <v>6.7508934654506775E-2</v>
      </c>
      <c r="AM25" t="s">
        <v>148</v>
      </c>
      <c r="AN25" s="34">
        <v>4</v>
      </c>
      <c r="AX25"/>
      <c r="AY25"/>
    </row>
    <row r="26" spans="1:51" x14ac:dyDescent="0.25">
      <c r="A26" t="s">
        <v>1149</v>
      </c>
      <c r="B26" t="s">
        <v>440</v>
      </c>
      <c r="C26" t="s">
        <v>868</v>
      </c>
      <c r="D26" t="s">
        <v>1048</v>
      </c>
      <c r="E26" s="32">
        <v>64.388888888888886</v>
      </c>
      <c r="F26" s="32">
        <v>219.27088888888892</v>
      </c>
      <c r="G26" s="32">
        <v>98.322333333333347</v>
      </c>
      <c r="H26" s="37">
        <v>0.44840577712601054</v>
      </c>
      <c r="I26" s="32">
        <v>201.42244444444447</v>
      </c>
      <c r="J26" s="32">
        <v>98.322333333333347</v>
      </c>
      <c r="K26" s="37">
        <v>0.48813990717132927</v>
      </c>
      <c r="L26" s="32">
        <v>25.482111111111109</v>
      </c>
      <c r="M26" s="32">
        <v>5.1133333333333342</v>
      </c>
      <c r="N26" s="37">
        <v>0.20066364639245837</v>
      </c>
      <c r="O26" s="32">
        <v>7.7669999999999995</v>
      </c>
      <c r="P26" s="32">
        <v>5.1133333333333342</v>
      </c>
      <c r="Q26" s="37">
        <v>0.65834084374061219</v>
      </c>
      <c r="R26" s="32">
        <v>14.159555555555555</v>
      </c>
      <c r="S26" s="32">
        <v>0</v>
      </c>
      <c r="T26" s="37">
        <v>0</v>
      </c>
      <c r="U26" s="32">
        <v>3.5555555555555554</v>
      </c>
      <c r="V26" s="32">
        <v>0</v>
      </c>
      <c r="W26" s="37">
        <v>0</v>
      </c>
      <c r="X26" s="32">
        <v>48.053111111111107</v>
      </c>
      <c r="Y26" s="32">
        <v>41.724555555555568</v>
      </c>
      <c r="Z26" s="37">
        <v>0.86830081530158798</v>
      </c>
      <c r="AA26" s="32">
        <v>0.13333333333333333</v>
      </c>
      <c r="AB26" s="32">
        <v>0</v>
      </c>
      <c r="AC26" s="37">
        <v>0</v>
      </c>
      <c r="AD26" s="32">
        <v>131.6686666666667</v>
      </c>
      <c r="AE26" s="32">
        <v>51.30277777777777</v>
      </c>
      <c r="AF26" s="37">
        <v>0.38963543169808379</v>
      </c>
      <c r="AG26" s="32">
        <v>0</v>
      </c>
      <c r="AH26" s="32">
        <v>0</v>
      </c>
      <c r="AI26" s="37" t="s">
        <v>1253</v>
      </c>
      <c r="AJ26" s="32">
        <v>13.933666666666669</v>
      </c>
      <c r="AK26" s="32">
        <v>0.18166666666666667</v>
      </c>
      <c r="AL26" s="37">
        <v>1.3037965598909115E-2</v>
      </c>
      <c r="AM26" t="s">
        <v>26</v>
      </c>
      <c r="AN26" s="34">
        <v>4</v>
      </c>
      <c r="AX26"/>
      <c r="AY26"/>
    </row>
    <row r="27" spans="1:51" x14ac:dyDescent="0.25">
      <c r="A27" t="s">
        <v>1149</v>
      </c>
      <c r="B27" t="s">
        <v>489</v>
      </c>
      <c r="C27" t="s">
        <v>895</v>
      </c>
      <c r="D27" t="s">
        <v>1044</v>
      </c>
      <c r="E27" s="32">
        <v>58.5</v>
      </c>
      <c r="F27" s="32">
        <v>271.67122222222224</v>
      </c>
      <c r="G27" s="32">
        <v>83.040333333333322</v>
      </c>
      <c r="H27" s="37">
        <v>0.30566481298268611</v>
      </c>
      <c r="I27" s="32">
        <v>243.61388888888891</v>
      </c>
      <c r="J27" s="32">
        <v>83.040333333333322</v>
      </c>
      <c r="K27" s="37">
        <v>0.34086863319688482</v>
      </c>
      <c r="L27" s="32">
        <v>32.454111111111111</v>
      </c>
      <c r="M27" s="32">
        <v>0.44055555555555553</v>
      </c>
      <c r="N27" s="37">
        <v>1.3574722599773355E-2</v>
      </c>
      <c r="O27" s="32">
        <v>11.352222222222224</v>
      </c>
      <c r="P27" s="32">
        <v>0.44055555555555553</v>
      </c>
      <c r="Q27" s="37">
        <v>3.8807869237545263E-2</v>
      </c>
      <c r="R27" s="32">
        <v>15.501888888888889</v>
      </c>
      <c r="S27" s="32">
        <v>0</v>
      </c>
      <c r="T27" s="37">
        <v>0</v>
      </c>
      <c r="U27" s="32">
        <v>5.6</v>
      </c>
      <c r="V27" s="32">
        <v>0</v>
      </c>
      <c r="W27" s="37">
        <v>0</v>
      </c>
      <c r="X27" s="32">
        <v>53.013888888888907</v>
      </c>
      <c r="Y27" s="32">
        <v>21.542777777777783</v>
      </c>
      <c r="Z27" s="37">
        <v>0.4063610165051087</v>
      </c>
      <c r="AA27" s="32">
        <v>6.9554444444444448</v>
      </c>
      <c r="AB27" s="32">
        <v>0</v>
      </c>
      <c r="AC27" s="37">
        <v>0</v>
      </c>
      <c r="AD27" s="32">
        <v>166.39400000000001</v>
      </c>
      <c r="AE27" s="32">
        <v>51.220888888888872</v>
      </c>
      <c r="AF27" s="37">
        <v>0.30782894148159712</v>
      </c>
      <c r="AG27" s="32">
        <v>0</v>
      </c>
      <c r="AH27" s="32">
        <v>0</v>
      </c>
      <c r="AI27" s="37" t="s">
        <v>1253</v>
      </c>
      <c r="AJ27" s="32">
        <v>12.853777777777777</v>
      </c>
      <c r="AK27" s="32">
        <v>9.8361111111111104</v>
      </c>
      <c r="AL27" s="37">
        <v>0.76523114691746474</v>
      </c>
      <c r="AM27" t="s">
        <v>75</v>
      </c>
      <c r="AN27" s="34">
        <v>4</v>
      </c>
      <c r="AX27"/>
      <c r="AY27"/>
    </row>
    <row r="28" spans="1:51" x14ac:dyDescent="0.25">
      <c r="A28" t="s">
        <v>1149</v>
      </c>
      <c r="B28" t="s">
        <v>784</v>
      </c>
      <c r="C28" t="s">
        <v>874</v>
      </c>
      <c r="D28" t="s">
        <v>1055</v>
      </c>
      <c r="E28" s="32">
        <v>92.411111111111111</v>
      </c>
      <c r="F28" s="32">
        <v>305.72088888888879</v>
      </c>
      <c r="G28" s="32">
        <v>0</v>
      </c>
      <c r="H28" s="37">
        <v>0</v>
      </c>
      <c r="I28" s="32">
        <v>272.42155555555547</v>
      </c>
      <c r="J28" s="32">
        <v>0</v>
      </c>
      <c r="K28" s="37">
        <v>0</v>
      </c>
      <c r="L28" s="32">
        <v>52.545555555555552</v>
      </c>
      <c r="M28" s="32">
        <v>0</v>
      </c>
      <c r="N28" s="37">
        <v>0</v>
      </c>
      <c r="O28" s="32">
        <v>31.273333333333337</v>
      </c>
      <c r="P28" s="32">
        <v>0</v>
      </c>
      <c r="Q28" s="37">
        <v>0</v>
      </c>
      <c r="R28" s="32">
        <v>16.205555555555556</v>
      </c>
      <c r="S28" s="32">
        <v>0</v>
      </c>
      <c r="T28" s="37">
        <v>0</v>
      </c>
      <c r="U28" s="32">
        <v>5.0666666666666664</v>
      </c>
      <c r="V28" s="32">
        <v>0</v>
      </c>
      <c r="W28" s="37">
        <v>0</v>
      </c>
      <c r="X28" s="32">
        <v>58.252555555555539</v>
      </c>
      <c r="Y28" s="32">
        <v>0</v>
      </c>
      <c r="Z28" s="37">
        <v>0</v>
      </c>
      <c r="AA28" s="32">
        <v>12.027111111111111</v>
      </c>
      <c r="AB28" s="32">
        <v>0</v>
      </c>
      <c r="AC28" s="37">
        <v>0</v>
      </c>
      <c r="AD28" s="32">
        <v>135.6224444444444</v>
      </c>
      <c r="AE28" s="32">
        <v>0</v>
      </c>
      <c r="AF28" s="37">
        <v>0</v>
      </c>
      <c r="AG28" s="32">
        <v>0</v>
      </c>
      <c r="AH28" s="32">
        <v>0</v>
      </c>
      <c r="AI28" s="37" t="s">
        <v>1253</v>
      </c>
      <c r="AJ28" s="32">
        <v>47.273222222222216</v>
      </c>
      <c r="AK28" s="32">
        <v>0</v>
      </c>
      <c r="AL28" s="37">
        <v>0</v>
      </c>
      <c r="AM28" t="s">
        <v>371</v>
      </c>
      <c r="AN28" s="34">
        <v>4</v>
      </c>
      <c r="AX28"/>
      <c r="AY28"/>
    </row>
    <row r="29" spans="1:51" x14ac:dyDescent="0.25">
      <c r="A29" t="s">
        <v>1149</v>
      </c>
      <c r="B29" t="s">
        <v>702</v>
      </c>
      <c r="C29" t="s">
        <v>841</v>
      </c>
      <c r="D29" t="s">
        <v>1069</v>
      </c>
      <c r="E29" s="32">
        <v>113.78888888888889</v>
      </c>
      <c r="F29" s="32">
        <v>395.16455555555558</v>
      </c>
      <c r="G29" s="32">
        <v>111.52222222222221</v>
      </c>
      <c r="H29" s="37">
        <v>0.28221716916243889</v>
      </c>
      <c r="I29" s="32">
        <v>355.85755555555556</v>
      </c>
      <c r="J29" s="32">
        <v>111.52222222222221</v>
      </c>
      <c r="K29" s="37">
        <v>0.31339006431412314</v>
      </c>
      <c r="L29" s="32">
        <v>34.159999999999997</v>
      </c>
      <c r="M29" s="32">
        <v>0.92777777777777781</v>
      </c>
      <c r="N29" s="37">
        <v>2.7159771012230032E-2</v>
      </c>
      <c r="O29" s="32">
        <v>12.20633333333333</v>
      </c>
      <c r="P29" s="32">
        <v>0.92777777777777781</v>
      </c>
      <c r="Q29" s="37">
        <v>7.6007901180625753E-2</v>
      </c>
      <c r="R29" s="32">
        <v>16.24711111111111</v>
      </c>
      <c r="S29" s="32">
        <v>0</v>
      </c>
      <c r="T29" s="37">
        <v>0</v>
      </c>
      <c r="U29" s="32">
        <v>5.706555555555556</v>
      </c>
      <c r="V29" s="32">
        <v>0</v>
      </c>
      <c r="W29" s="37">
        <v>0</v>
      </c>
      <c r="X29" s="32">
        <v>106.64522222222222</v>
      </c>
      <c r="Y29" s="32">
        <v>63.06111111111111</v>
      </c>
      <c r="Z29" s="37">
        <v>0.59131679598085862</v>
      </c>
      <c r="AA29" s="32">
        <v>17.353333333333335</v>
      </c>
      <c r="AB29" s="32">
        <v>0</v>
      </c>
      <c r="AC29" s="37">
        <v>0</v>
      </c>
      <c r="AD29" s="32">
        <v>180.1611111111111</v>
      </c>
      <c r="AE29" s="32">
        <v>47.533333333333331</v>
      </c>
      <c r="AF29" s="37">
        <v>0.26383792284683466</v>
      </c>
      <c r="AG29" s="32">
        <v>42.604555555555578</v>
      </c>
      <c r="AH29" s="32">
        <v>0</v>
      </c>
      <c r="AI29" s="37">
        <v>0</v>
      </c>
      <c r="AJ29" s="32">
        <v>14.240333333333327</v>
      </c>
      <c r="AK29" s="32">
        <v>0</v>
      </c>
      <c r="AL29" s="37">
        <v>0</v>
      </c>
      <c r="AM29" t="s">
        <v>289</v>
      </c>
      <c r="AN29" s="34">
        <v>4</v>
      </c>
      <c r="AX29"/>
      <c r="AY29"/>
    </row>
    <row r="30" spans="1:51" x14ac:dyDescent="0.25">
      <c r="A30" t="s">
        <v>1149</v>
      </c>
      <c r="B30" t="s">
        <v>716</v>
      </c>
      <c r="C30" t="s">
        <v>932</v>
      </c>
      <c r="D30" t="s">
        <v>1079</v>
      </c>
      <c r="E30" s="32">
        <v>44.744444444444447</v>
      </c>
      <c r="F30" s="32">
        <v>243.55200000000002</v>
      </c>
      <c r="G30" s="32">
        <v>180.51866666666666</v>
      </c>
      <c r="H30" s="37">
        <v>0.74119147724784296</v>
      </c>
      <c r="I30" s="32">
        <v>237.86311111111115</v>
      </c>
      <c r="J30" s="32">
        <v>180.51866666666666</v>
      </c>
      <c r="K30" s="37">
        <v>0.75891829474282113</v>
      </c>
      <c r="L30" s="32">
        <v>17.661111111111111</v>
      </c>
      <c r="M30" s="32">
        <v>11.897222222222222</v>
      </c>
      <c r="N30" s="37">
        <v>0.67363950927964766</v>
      </c>
      <c r="O30" s="32">
        <v>11.972222222222221</v>
      </c>
      <c r="P30" s="32">
        <v>11.897222222222222</v>
      </c>
      <c r="Q30" s="37">
        <v>0.99373549883990731</v>
      </c>
      <c r="R30" s="32">
        <v>0</v>
      </c>
      <c r="S30" s="32">
        <v>0</v>
      </c>
      <c r="T30" s="37" t="s">
        <v>1253</v>
      </c>
      <c r="U30" s="32">
        <v>5.6888888888888891</v>
      </c>
      <c r="V30" s="32">
        <v>0</v>
      </c>
      <c r="W30" s="37">
        <v>0</v>
      </c>
      <c r="X30" s="32">
        <v>69.355555555555554</v>
      </c>
      <c r="Y30" s="32">
        <v>42.580555555555556</v>
      </c>
      <c r="Z30" s="37">
        <v>0.61394585068888174</v>
      </c>
      <c r="AA30" s="32">
        <v>0</v>
      </c>
      <c r="AB30" s="32">
        <v>0</v>
      </c>
      <c r="AC30" s="37" t="s">
        <v>1253</v>
      </c>
      <c r="AD30" s="32">
        <v>135.56422222222224</v>
      </c>
      <c r="AE30" s="32">
        <v>114.24922222222223</v>
      </c>
      <c r="AF30" s="37">
        <v>0.84276824924308114</v>
      </c>
      <c r="AG30" s="32">
        <v>0</v>
      </c>
      <c r="AH30" s="32">
        <v>0</v>
      </c>
      <c r="AI30" s="37" t="s">
        <v>1253</v>
      </c>
      <c r="AJ30" s="32">
        <v>20.971111111111114</v>
      </c>
      <c r="AK30" s="32">
        <v>11.791666666666666</v>
      </c>
      <c r="AL30" s="37">
        <v>0.56228144537458924</v>
      </c>
      <c r="AM30" t="s">
        <v>303</v>
      </c>
      <c r="AN30" s="34">
        <v>4</v>
      </c>
      <c r="AX30"/>
      <c r="AY30"/>
    </row>
    <row r="31" spans="1:51" x14ac:dyDescent="0.25">
      <c r="A31" t="s">
        <v>1149</v>
      </c>
      <c r="B31" t="s">
        <v>578</v>
      </c>
      <c r="C31" t="s">
        <v>854</v>
      </c>
      <c r="D31" t="s">
        <v>1099</v>
      </c>
      <c r="E31" s="32">
        <v>73.3</v>
      </c>
      <c r="F31" s="32">
        <v>235.04211111111113</v>
      </c>
      <c r="G31" s="32">
        <v>92.461000000000013</v>
      </c>
      <c r="H31" s="37">
        <v>0.39338057151933531</v>
      </c>
      <c r="I31" s="32">
        <v>218.9208888888889</v>
      </c>
      <c r="J31" s="32">
        <v>92.461000000000013</v>
      </c>
      <c r="K31" s="37">
        <v>0.42234891548849718</v>
      </c>
      <c r="L31" s="32">
        <v>26.541111111111107</v>
      </c>
      <c r="M31" s="32">
        <v>0.39555555555555549</v>
      </c>
      <c r="N31" s="37">
        <v>1.4903503997990539E-2</v>
      </c>
      <c r="O31" s="32">
        <v>10.491666666666667</v>
      </c>
      <c r="P31" s="32">
        <v>0.39555555555555549</v>
      </c>
      <c r="Q31" s="37">
        <v>3.7701879798782097E-2</v>
      </c>
      <c r="R31" s="32">
        <v>7.6305555555555529</v>
      </c>
      <c r="S31" s="32">
        <v>0</v>
      </c>
      <c r="T31" s="37">
        <v>0</v>
      </c>
      <c r="U31" s="32">
        <v>8.4188888888888869</v>
      </c>
      <c r="V31" s="32">
        <v>0</v>
      </c>
      <c r="W31" s="37">
        <v>0</v>
      </c>
      <c r="X31" s="32">
        <v>60.728888888888875</v>
      </c>
      <c r="Y31" s="32">
        <v>26.552666666666674</v>
      </c>
      <c r="Z31" s="37">
        <v>0.43723287470726019</v>
      </c>
      <c r="AA31" s="32">
        <v>7.1777777777777774E-2</v>
      </c>
      <c r="AB31" s="32">
        <v>0</v>
      </c>
      <c r="AC31" s="37">
        <v>0</v>
      </c>
      <c r="AD31" s="32">
        <v>147.70033333333336</v>
      </c>
      <c r="AE31" s="32">
        <v>65.512777777777785</v>
      </c>
      <c r="AF31" s="37">
        <v>0.44355199679832208</v>
      </c>
      <c r="AG31" s="32">
        <v>0</v>
      </c>
      <c r="AH31" s="32">
        <v>0</v>
      </c>
      <c r="AI31" s="37" t="s">
        <v>1253</v>
      </c>
      <c r="AJ31" s="32">
        <v>0</v>
      </c>
      <c r="AK31" s="32">
        <v>0</v>
      </c>
      <c r="AL31" s="37" t="s">
        <v>1253</v>
      </c>
      <c r="AM31" t="s">
        <v>165</v>
      </c>
      <c r="AN31" s="34">
        <v>4</v>
      </c>
      <c r="AX31"/>
      <c r="AY31"/>
    </row>
    <row r="32" spans="1:51" x14ac:dyDescent="0.25">
      <c r="A32" t="s">
        <v>1149</v>
      </c>
      <c r="B32" t="s">
        <v>494</v>
      </c>
      <c r="C32" t="s">
        <v>899</v>
      </c>
      <c r="D32" t="s">
        <v>1026</v>
      </c>
      <c r="E32" s="32">
        <v>115.42222222222222</v>
      </c>
      <c r="F32" s="32">
        <v>332.16355555555549</v>
      </c>
      <c r="G32" s="32">
        <v>10.915888888888887</v>
      </c>
      <c r="H32" s="37">
        <v>3.2862993866475419E-2</v>
      </c>
      <c r="I32" s="32">
        <v>299.76455555555549</v>
      </c>
      <c r="J32" s="32">
        <v>10.915888888888887</v>
      </c>
      <c r="K32" s="37">
        <v>3.6414875229856321E-2</v>
      </c>
      <c r="L32" s="32">
        <v>44.557222222222229</v>
      </c>
      <c r="M32" s="32">
        <v>0</v>
      </c>
      <c r="N32" s="37">
        <v>0</v>
      </c>
      <c r="O32" s="32">
        <v>24.172111111111118</v>
      </c>
      <c r="P32" s="32">
        <v>0</v>
      </c>
      <c r="Q32" s="37">
        <v>0</v>
      </c>
      <c r="R32" s="32">
        <v>13.629555555555557</v>
      </c>
      <c r="S32" s="32">
        <v>0</v>
      </c>
      <c r="T32" s="37">
        <v>0</v>
      </c>
      <c r="U32" s="32">
        <v>6.7555555555555555</v>
      </c>
      <c r="V32" s="32">
        <v>0</v>
      </c>
      <c r="W32" s="37">
        <v>0</v>
      </c>
      <c r="X32" s="32">
        <v>85.484888888888889</v>
      </c>
      <c r="Y32" s="32">
        <v>10.915888888888887</v>
      </c>
      <c r="Z32" s="37">
        <v>0.12769378343670873</v>
      </c>
      <c r="AA32" s="32">
        <v>12.013888888888889</v>
      </c>
      <c r="AB32" s="32">
        <v>0</v>
      </c>
      <c r="AC32" s="37">
        <v>0</v>
      </c>
      <c r="AD32" s="32">
        <v>162.90666666666661</v>
      </c>
      <c r="AE32" s="32">
        <v>0</v>
      </c>
      <c r="AF32" s="37">
        <v>0</v>
      </c>
      <c r="AG32" s="32">
        <v>0</v>
      </c>
      <c r="AH32" s="32">
        <v>0</v>
      </c>
      <c r="AI32" s="37" t="s">
        <v>1253</v>
      </c>
      <c r="AJ32" s="32">
        <v>27.200888888888883</v>
      </c>
      <c r="AK32" s="32">
        <v>0</v>
      </c>
      <c r="AL32" s="37">
        <v>0</v>
      </c>
      <c r="AM32" t="s">
        <v>80</v>
      </c>
      <c r="AN32" s="34">
        <v>4</v>
      </c>
      <c r="AX32"/>
      <c r="AY32"/>
    </row>
    <row r="33" spans="1:51" x14ac:dyDescent="0.25">
      <c r="A33" t="s">
        <v>1149</v>
      </c>
      <c r="B33" t="s">
        <v>441</v>
      </c>
      <c r="C33" t="s">
        <v>870</v>
      </c>
      <c r="D33" t="s">
        <v>1059</v>
      </c>
      <c r="E33" s="32">
        <v>79.055555555555557</v>
      </c>
      <c r="F33" s="32">
        <v>397.91677777777772</v>
      </c>
      <c r="G33" s="32">
        <v>106.71666666666667</v>
      </c>
      <c r="H33" s="37">
        <v>0.26818840678857753</v>
      </c>
      <c r="I33" s="32">
        <v>397.91677777777772</v>
      </c>
      <c r="J33" s="32">
        <v>106.71666666666667</v>
      </c>
      <c r="K33" s="37">
        <v>0.26818840678857753</v>
      </c>
      <c r="L33" s="32">
        <v>20.274999999999999</v>
      </c>
      <c r="M33" s="32">
        <v>0.32222222222222224</v>
      </c>
      <c r="N33" s="37">
        <v>1.5892588025756955E-2</v>
      </c>
      <c r="O33" s="32">
        <v>20.274999999999999</v>
      </c>
      <c r="P33" s="32">
        <v>0.32222222222222224</v>
      </c>
      <c r="Q33" s="37">
        <v>1.5892588025756955E-2</v>
      </c>
      <c r="R33" s="32">
        <v>0</v>
      </c>
      <c r="S33" s="32">
        <v>0</v>
      </c>
      <c r="T33" s="37" t="s">
        <v>1253</v>
      </c>
      <c r="U33" s="32">
        <v>0</v>
      </c>
      <c r="V33" s="32">
        <v>0</v>
      </c>
      <c r="W33" s="37" t="s">
        <v>1253</v>
      </c>
      <c r="X33" s="32">
        <v>104.4</v>
      </c>
      <c r="Y33" s="32">
        <v>8.969444444444445</v>
      </c>
      <c r="Z33" s="37">
        <v>8.5914218816517673E-2</v>
      </c>
      <c r="AA33" s="32">
        <v>0</v>
      </c>
      <c r="AB33" s="32">
        <v>0</v>
      </c>
      <c r="AC33" s="37" t="s">
        <v>1253</v>
      </c>
      <c r="AD33" s="32">
        <v>244.24499999999992</v>
      </c>
      <c r="AE33" s="32">
        <v>97.424999999999997</v>
      </c>
      <c r="AF33" s="37">
        <v>0.39888226985199299</v>
      </c>
      <c r="AG33" s="32">
        <v>0</v>
      </c>
      <c r="AH33" s="32">
        <v>0</v>
      </c>
      <c r="AI33" s="37" t="s">
        <v>1253</v>
      </c>
      <c r="AJ33" s="32">
        <v>28.996777777777769</v>
      </c>
      <c r="AK33" s="32">
        <v>0</v>
      </c>
      <c r="AL33" s="37">
        <v>0</v>
      </c>
      <c r="AM33" t="s">
        <v>27</v>
      </c>
      <c r="AN33" s="34">
        <v>4</v>
      </c>
      <c r="AX33"/>
      <c r="AY33"/>
    </row>
    <row r="34" spans="1:51" x14ac:dyDescent="0.25">
      <c r="A34" t="s">
        <v>1149</v>
      </c>
      <c r="B34" t="s">
        <v>436</v>
      </c>
      <c r="C34" t="s">
        <v>906</v>
      </c>
      <c r="D34" t="s">
        <v>1063</v>
      </c>
      <c r="E34" s="32">
        <v>80.566666666666663</v>
      </c>
      <c r="F34" s="32">
        <v>276.30588888888889</v>
      </c>
      <c r="G34" s="32">
        <v>4.6222222222222218</v>
      </c>
      <c r="H34" s="37">
        <v>1.672864172678187E-2</v>
      </c>
      <c r="I34" s="32">
        <v>247.43633333333332</v>
      </c>
      <c r="J34" s="32">
        <v>0.97777777777777775</v>
      </c>
      <c r="K34" s="37">
        <v>3.9516337985034981E-3</v>
      </c>
      <c r="L34" s="32">
        <v>35.00622222222222</v>
      </c>
      <c r="M34" s="32">
        <v>4.6222222222222218</v>
      </c>
      <c r="N34" s="37">
        <v>0.13204001828246406</v>
      </c>
      <c r="O34" s="32">
        <v>17.406222222222222</v>
      </c>
      <c r="P34" s="32">
        <v>0.97777777777777775</v>
      </c>
      <c r="Q34" s="37">
        <v>5.6174037381268506E-2</v>
      </c>
      <c r="R34" s="32">
        <v>12.8</v>
      </c>
      <c r="S34" s="32">
        <v>3.6444444444444444</v>
      </c>
      <c r="T34" s="37">
        <v>0.28472222222222221</v>
      </c>
      <c r="U34" s="32">
        <v>4.8</v>
      </c>
      <c r="V34" s="32">
        <v>0</v>
      </c>
      <c r="W34" s="37">
        <v>0</v>
      </c>
      <c r="X34" s="32">
        <v>68.912111111111116</v>
      </c>
      <c r="Y34" s="32">
        <v>0</v>
      </c>
      <c r="Z34" s="37">
        <v>0</v>
      </c>
      <c r="AA34" s="32">
        <v>11.269555555555556</v>
      </c>
      <c r="AB34" s="32">
        <v>0</v>
      </c>
      <c r="AC34" s="37">
        <v>0</v>
      </c>
      <c r="AD34" s="32">
        <v>151.38155555555556</v>
      </c>
      <c r="AE34" s="32">
        <v>0</v>
      </c>
      <c r="AF34" s="37">
        <v>0</v>
      </c>
      <c r="AG34" s="32">
        <v>9.7364444444444445</v>
      </c>
      <c r="AH34" s="32">
        <v>0</v>
      </c>
      <c r="AI34" s="37">
        <v>0</v>
      </c>
      <c r="AJ34" s="32">
        <v>0</v>
      </c>
      <c r="AK34" s="32">
        <v>0</v>
      </c>
      <c r="AL34" s="37" t="s">
        <v>1253</v>
      </c>
      <c r="AM34" t="s">
        <v>22</v>
      </c>
      <c r="AN34" s="34">
        <v>4</v>
      </c>
      <c r="AX34"/>
      <c r="AY34"/>
    </row>
    <row r="35" spans="1:51" x14ac:dyDescent="0.25">
      <c r="A35" t="s">
        <v>1149</v>
      </c>
      <c r="B35" t="s">
        <v>818</v>
      </c>
      <c r="C35" t="s">
        <v>963</v>
      </c>
      <c r="D35" t="s">
        <v>1044</v>
      </c>
      <c r="E35" s="32">
        <v>3.1111111111111112</v>
      </c>
      <c r="F35" s="32">
        <v>22.991666666666681</v>
      </c>
      <c r="G35" s="32">
        <v>0.47555555555555556</v>
      </c>
      <c r="H35" s="37">
        <v>2.068382264105351E-2</v>
      </c>
      <c r="I35" s="32">
        <v>21.779222222222238</v>
      </c>
      <c r="J35" s="32">
        <v>0.47555555555555556</v>
      </c>
      <c r="K35" s="37">
        <v>2.1835286435083371E-2</v>
      </c>
      <c r="L35" s="32">
        <v>1.2905555555555541</v>
      </c>
      <c r="M35" s="32">
        <v>0.12711111111111112</v>
      </c>
      <c r="N35" s="37">
        <v>9.849332759362904E-2</v>
      </c>
      <c r="O35" s="32">
        <v>0.12711111111111112</v>
      </c>
      <c r="P35" s="32">
        <v>0.12711111111111112</v>
      </c>
      <c r="Q35" s="37">
        <v>1</v>
      </c>
      <c r="R35" s="32">
        <v>0.73044444444444356</v>
      </c>
      <c r="S35" s="32">
        <v>0</v>
      </c>
      <c r="T35" s="37">
        <v>0</v>
      </c>
      <c r="U35" s="32">
        <v>0.43299999999999933</v>
      </c>
      <c r="V35" s="32">
        <v>0</v>
      </c>
      <c r="W35" s="37">
        <v>0</v>
      </c>
      <c r="X35" s="32">
        <v>8.7302222222222259</v>
      </c>
      <c r="Y35" s="32">
        <v>0.22355555555555554</v>
      </c>
      <c r="Z35" s="37">
        <v>2.5607086493916395E-2</v>
      </c>
      <c r="AA35" s="32">
        <v>4.9000000000000002E-2</v>
      </c>
      <c r="AB35" s="32">
        <v>0</v>
      </c>
      <c r="AC35" s="37">
        <v>0</v>
      </c>
      <c r="AD35" s="32">
        <v>12.921888888888899</v>
      </c>
      <c r="AE35" s="32">
        <v>0.1248888888888889</v>
      </c>
      <c r="AF35" s="37">
        <v>9.6649096709287355E-3</v>
      </c>
      <c r="AG35" s="32">
        <v>0</v>
      </c>
      <c r="AH35" s="32">
        <v>0</v>
      </c>
      <c r="AI35" s="37" t="s">
        <v>1253</v>
      </c>
      <c r="AJ35" s="32">
        <v>0</v>
      </c>
      <c r="AK35" s="32">
        <v>0</v>
      </c>
      <c r="AL35" s="37" t="s">
        <v>1253</v>
      </c>
      <c r="AM35" t="s">
        <v>405</v>
      </c>
      <c r="AN35" s="34">
        <v>4</v>
      </c>
      <c r="AX35"/>
      <c r="AY35"/>
    </row>
    <row r="36" spans="1:51" x14ac:dyDescent="0.25">
      <c r="A36" t="s">
        <v>1149</v>
      </c>
      <c r="B36" t="s">
        <v>790</v>
      </c>
      <c r="C36" t="s">
        <v>897</v>
      </c>
      <c r="D36" t="s">
        <v>1056</v>
      </c>
      <c r="E36" s="32">
        <v>112.98888888888889</v>
      </c>
      <c r="F36" s="32">
        <v>469.92811111111109</v>
      </c>
      <c r="G36" s="32">
        <v>0</v>
      </c>
      <c r="H36" s="37">
        <v>0</v>
      </c>
      <c r="I36" s="32">
        <v>447.58644444444445</v>
      </c>
      <c r="J36" s="32">
        <v>0</v>
      </c>
      <c r="K36" s="37">
        <v>0</v>
      </c>
      <c r="L36" s="32">
        <v>41.88655555555556</v>
      </c>
      <c r="M36" s="32">
        <v>0</v>
      </c>
      <c r="N36" s="37">
        <v>0</v>
      </c>
      <c r="O36" s="32">
        <v>25.264333333333333</v>
      </c>
      <c r="P36" s="32">
        <v>0</v>
      </c>
      <c r="Q36" s="37">
        <v>0</v>
      </c>
      <c r="R36" s="32">
        <v>13.155555555555555</v>
      </c>
      <c r="S36" s="32">
        <v>0</v>
      </c>
      <c r="T36" s="37">
        <v>0</v>
      </c>
      <c r="U36" s="32">
        <v>3.4666666666666668</v>
      </c>
      <c r="V36" s="32">
        <v>0</v>
      </c>
      <c r="W36" s="37">
        <v>0</v>
      </c>
      <c r="X36" s="32">
        <v>129.51777777777775</v>
      </c>
      <c r="Y36" s="32">
        <v>0</v>
      </c>
      <c r="Z36" s="37">
        <v>0</v>
      </c>
      <c r="AA36" s="32">
        <v>5.7194444444444441</v>
      </c>
      <c r="AB36" s="32">
        <v>0</v>
      </c>
      <c r="AC36" s="37">
        <v>0</v>
      </c>
      <c r="AD36" s="32">
        <v>292.80433333333337</v>
      </c>
      <c r="AE36" s="32">
        <v>0</v>
      </c>
      <c r="AF36" s="37">
        <v>0</v>
      </c>
      <c r="AG36" s="32">
        <v>0</v>
      </c>
      <c r="AH36" s="32">
        <v>0</v>
      </c>
      <c r="AI36" s="37" t="s">
        <v>1253</v>
      </c>
      <c r="AJ36" s="32">
        <v>0</v>
      </c>
      <c r="AK36" s="32">
        <v>0</v>
      </c>
      <c r="AL36" s="37" t="s">
        <v>1253</v>
      </c>
      <c r="AM36" t="s">
        <v>377</v>
      </c>
      <c r="AN36" s="34">
        <v>4</v>
      </c>
      <c r="AX36"/>
      <c r="AY36"/>
    </row>
    <row r="37" spans="1:51" x14ac:dyDescent="0.25">
      <c r="A37" t="s">
        <v>1149</v>
      </c>
      <c r="B37" t="s">
        <v>793</v>
      </c>
      <c r="C37" t="s">
        <v>1013</v>
      </c>
      <c r="D37" t="s">
        <v>1055</v>
      </c>
      <c r="E37" s="32">
        <v>90.9</v>
      </c>
      <c r="F37" s="32">
        <v>325.24466666666666</v>
      </c>
      <c r="G37" s="32">
        <v>19.144444444444446</v>
      </c>
      <c r="H37" s="37">
        <v>5.8861670632911568E-2</v>
      </c>
      <c r="I37" s="32">
        <v>295.87799999999999</v>
      </c>
      <c r="J37" s="32">
        <v>0</v>
      </c>
      <c r="K37" s="37">
        <v>0</v>
      </c>
      <c r="L37" s="32">
        <v>42.266888888888886</v>
      </c>
      <c r="M37" s="32">
        <v>19.144444444444446</v>
      </c>
      <c r="N37" s="37">
        <v>0.45294188779238814</v>
      </c>
      <c r="O37" s="32">
        <v>15.566888888888892</v>
      </c>
      <c r="P37" s="32">
        <v>0</v>
      </c>
      <c r="Q37" s="37">
        <v>0</v>
      </c>
      <c r="R37" s="32">
        <v>21.81111111111111</v>
      </c>
      <c r="S37" s="32">
        <v>19.144444444444446</v>
      </c>
      <c r="T37" s="37">
        <v>0.8777381558838514</v>
      </c>
      <c r="U37" s="32">
        <v>4.8888888888888893</v>
      </c>
      <c r="V37" s="32">
        <v>0</v>
      </c>
      <c r="W37" s="37">
        <v>0</v>
      </c>
      <c r="X37" s="32">
        <v>84.987555555555559</v>
      </c>
      <c r="Y37" s="32">
        <v>0</v>
      </c>
      <c r="Z37" s="37">
        <v>0</v>
      </c>
      <c r="AA37" s="32">
        <v>2.6666666666666665</v>
      </c>
      <c r="AB37" s="32">
        <v>0</v>
      </c>
      <c r="AC37" s="37">
        <v>0</v>
      </c>
      <c r="AD37" s="32">
        <v>162.08555555555554</v>
      </c>
      <c r="AE37" s="32">
        <v>0</v>
      </c>
      <c r="AF37" s="37">
        <v>0</v>
      </c>
      <c r="AG37" s="32">
        <v>20.899444444444448</v>
      </c>
      <c r="AH37" s="32">
        <v>0</v>
      </c>
      <c r="AI37" s="37">
        <v>0</v>
      </c>
      <c r="AJ37" s="32">
        <v>12.338555555555558</v>
      </c>
      <c r="AK37" s="32">
        <v>0</v>
      </c>
      <c r="AL37" s="37">
        <v>0</v>
      </c>
      <c r="AM37" t="s">
        <v>380</v>
      </c>
      <c r="AN37" s="34">
        <v>4</v>
      </c>
      <c r="AX37"/>
      <c r="AY37"/>
    </row>
    <row r="38" spans="1:51" x14ac:dyDescent="0.25">
      <c r="A38" t="s">
        <v>1149</v>
      </c>
      <c r="B38" t="s">
        <v>530</v>
      </c>
      <c r="C38" t="s">
        <v>898</v>
      </c>
      <c r="D38" t="s">
        <v>1058</v>
      </c>
      <c r="E38" s="32">
        <v>86.311111111111117</v>
      </c>
      <c r="F38" s="32">
        <v>462.11888888888888</v>
      </c>
      <c r="G38" s="32">
        <v>215.27644444444445</v>
      </c>
      <c r="H38" s="37">
        <v>0.46584645124991886</v>
      </c>
      <c r="I38" s="32">
        <v>432.79811111111115</v>
      </c>
      <c r="J38" s="32">
        <v>215.27644444444445</v>
      </c>
      <c r="K38" s="37">
        <v>0.49740615524354054</v>
      </c>
      <c r="L38" s="32">
        <v>116.55366666666666</v>
      </c>
      <c r="M38" s="32">
        <v>0</v>
      </c>
      <c r="N38" s="37">
        <v>0</v>
      </c>
      <c r="O38" s="32">
        <v>87.232888888888894</v>
      </c>
      <c r="P38" s="32">
        <v>0</v>
      </c>
      <c r="Q38" s="37">
        <v>0</v>
      </c>
      <c r="R38" s="32">
        <v>23.809666666666661</v>
      </c>
      <c r="S38" s="32">
        <v>0</v>
      </c>
      <c r="T38" s="37">
        <v>0</v>
      </c>
      <c r="U38" s="32">
        <v>5.5111111111111111</v>
      </c>
      <c r="V38" s="32">
        <v>0</v>
      </c>
      <c r="W38" s="37">
        <v>0</v>
      </c>
      <c r="X38" s="32">
        <v>90.424333333333308</v>
      </c>
      <c r="Y38" s="32">
        <v>76.366666666666688</v>
      </c>
      <c r="Z38" s="37">
        <v>0.84453668444703356</v>
      </c>
      <c r="AA38" s="32">
        <v>0</v>
      </c>
      <c r="AB38" s="32">
        <v>0</v>
      </c>
      <c r="AC38" s="37" t="s">
        <v>1253</v>
      </c>
      <c r="AD38" s="32">
        <v>249.01811111111112</v>
      </c>
      <c r="AE38" s="32">
        <v>138.90977777777778</v>
      </c>
      <c r="AF38" s="37">
        <v>0.55783001950326683</v>
      </c>
      <c r="AG38" s="32">
        <v>0</v>
      </c>
      <c r="AH38" s="32">
        <v>0</v>
      </c>
      <c r="AI38" s="37" t="s">
        <v>1253</v>
      </c>
      <c r="AJ38" s="32">
        <v>6.1227777777777783</v>
      </c>
      <c r="AK38" s="32">
        <v>0</v>
      </c>
      <c r="AL38" s="37">
        <v>0</v>
      </c>
      <c r="AM38" t="s">
        <v>116</v>
      </c>
      <c r="AN38" s="34">
        <v>4</v>
      </c>
      <c r="AX38"/>
      <c r="AY38"/>
    </row>
    <row r="39" spans="1:51" x14ac:dyDescent="0.25">
      <c r="A39" t="s">
        <v>1149</v>
      </c>
      <c r="B39" t="s">
        <v>414</v>
      </c>
      <c r="C39" t="s">
        <v>894</v>
      </c>
      <c r="D39" t="s">
        <v>1021</v>
      </c>
      <c r="E39" s="32">
        <v>69.488888888888894</v>
      </c>
      <c r="F39" s="32">
        <v>196.10044444444443</v>
      </c>
      <c r="G39" s="32">
        <v>11.683777777777777</v>
      </c>
      <c r="H39" s="37">
        <v>5.9580577753804174E-2</v>
      </c>
      <c r="I39" s="32">
        <v>185.78933333333333</v>
      </c>
      <c r="J39" s="32">
        <v>11.594888888888889</v>
      </c>
      <c r="K39" s="37">
        <v>6.2408797538909065E-2</v>
      </c>
      <c r="L39" s="32">
        <v>23.786444444444442</v>
      </c>
      <c r="M39" s="32">
        <v>3.5447777777777789</v>
      </c>
      <c r="N39" s="37">
        <v>0.14902512168461968</v>
      </c>
      <c r="O39" s="32">
        <v>13.47533333333333</v>
      </c>
      <c r="P39" s="32">
        <v>3.4558888888888899</v>
      </c>
      <c r="Q39" s="37">
        <v>0.25646036379227904</v>
      </c>
      <c r="R39" s="32">
        <v>4.6222222222222218</v>
      </c>
      <c r="S39" s="32">
        <v>8.8888888888888892E-2</v>
      </c>
      <c r="T39" s="37">
        <v>1.9230769230769232E-2</v>
      </c>
      <c r="U39" s="32">
        <v>5.6888888888888891</v>
      </c>
      <c r="V39" s="32">
        <v>0</v>
      </c>
      <c r="W39" s="37">
        <v>0</v>
      </c>
      <c r="X39" s="32">
        <v>62.386222222222223</v>
      </c>
      <c r="Y39" s="32">
        <v>8.1389999999999993</v>
      </c>
      <c r="Z39" s="37">
        <v>0.13046149790908249</v>
      </c>
      <c r="AA39" s="32">
        <v>0</v>
      </c>
      <c r="AB39" s="32">
        <v>0</v>
      </c>
      <c r="AC39" s="37" t="s">
        <v>1253</v>
      </c>
      <c r="AD39" s="32">
        <v>86.941666666666663</v>
      </c>
      <c r="AE39" s="32">
        <v>0</v>
      </c>
      <c r="AF39" s="37">
        <v>0</v>
      </c>
      <c r="AG39" s="32">
        <v>22.986111111111111</v>
      </c>
      <c r="AH39" s="32">
        <v>0</v>
      </c>
      <c r="AI39" s="37">
        <v>0</v>
      </c>
      <c r="AJ39" s="32">
        <v>0</v>
      </c>
      <c r="AK39" s="32">
        <v>0</v>
      </c>
      <c r="AL39" s="37" t="s">
        <v>1253</v>
      </c>
      <c r="AM39" t="s">
        <v>0</v>
      </c>
      <c r="AN39" s="34">
        <v>4</v>
      </c>
      <c r="AX39"/>
      <c r="AY39"/>
    </row>
    <row r="40" spans="1:51" x14ac:dyDescent="0.25">
      <c r="A40" t="s">
        <v>1149</v>
      </c>
      <c r="B40" t="s">
        <v>812</v>
      </c>
      <c r="C40" t="s">
        <v>1017</v>
      </c>
      <c r="D40" t="s">
        <v>1056</v>
      </c>
      <c r="E40" s="32">
        <v>87.455555555555549</v>
      </c>
      <c r="F40" s="32">
        <v>248.15166666666667</v>
      </c>
      <c r="G40" s="32">
        <v>8.5933333333333337</v>
      </c>
      <c r="H40" s="37">
        <v>3.4629359732959011E-2</v>
      </c>
      <c r="I40" s="32">
        <v>227.44055555555553</v>
      </c>
      <c r="J40" s="32">
        <v>8.5933333333333337</v>
      </c>
      <c r="K40" s="37">
        <v>3.7782766192875801E-2</v>
      </c>
      <c r="L40" s="32">
        <v>17.702777777777776</v>
      </c>
      <c r="M40" s="32">
        <v>0</v>
      </c>
      <c r="N40" s="37">
        <v>0</v>
      </c>
      <c r="O40" s="32">
        <v>5.3305555555555557</v>
      </c>
      <c r="P40" s="32">
        <v>0</v>
      </c>
      <c r="Q40" s="37">
        <v>0</v>
      </c>
      <c r="R40" s="32">
        <v>6.7722222222222221</v>
      </c>
      <c r="S40" s="32">
        <v>0</v>
      </c>
      <c r="T40" s="37">
        <v>0</v>
      </c>
      <c r="U40" s="32">
        <v>5.6</v>
      </c>
      <c r="V40" s="32">
        <v>0</v>
      </c>
      <c r="W40" s="37">
        <v>0</v>
      </c>
      <c r="X40" s="32">
        <v>92.749444444444435</v>
      </c>
      <c r="Y40" s="32">
        <v>4.8327777777777774</v>
      </c>
      <c r="Z40" s="37">
        <v>5.2105732888486904E-2</v>
      </c>
      <c r="AA40" s="32">
        <v>8.3388888888888886</v>
      </c>
      <c r="AB40" s="32">
        <v>0</v>
      </c>
      <c r="AC40" s="37">
        <v>0</v>
      </c>
      <c r="AD40" s="32">
        <v>96.53</v>
      </c>
      <c r="AE40" s="32">
        <v>3.7133333333333334</v>
      </c>
      <c r="AF40" s="37">
        <v>3.846817914983252E-2</v>
      </c>
      <c r="AG40" s="32">
        <v>24.952777777777779</v>
      </c>
      <c r="AH40" s="32">
        <v>4.7222222222222221E-2</v>
      </c>
      <c r="AI40" s="37">
        <v>1.8924635422464654E-3</v>
      </c>
      <c r="AJ40" s="32">
        <v>7.8777777777777782</v>
      </c>
      <c r="AK40" s="32">
        <v>0</v>
      </c>
      <c r="AL40" s="37">
        <v>0</v>
      </c>
      <c r="AM40" t="s">
        <v>399</v>
      </c>
      <c r="AN40" s="34">
        <v>4</v>
      </c>
      <c r="AX40"/>
      <c r="AY40"/>
    </row>
    <row r="41" spans="1:51" x14ac:dyDescent="0.25">
      <c r="A41" t="s">
        <v>1149</v>
      </c>
      <c r="B41" t="s">
        <v>550</v>
      </c>
      <c r="C41" t="s">
        <v>940</v>
      </c>
      <c r="D41" t="s">
        <v>1042</v>
      </c>
      <c r="E41" s="32">
        <v>80.12222222222222</v>
      </c>
      <c r="F41" s="32">
        <v>315.91066666666666</v>
      </c>
      <c r="G41" s="32">
        <v>131.744</v>
      </c>
      <c r="H41" s="37">
        <v>0.41702928676039219</v>
      </c>
      <c r="I41" s="32">
        <v>293.48288888888885</v>
      </c>
      <c r="J41" s="32">
        <v>131.744</v>
      </c>
      <c r="K41" s="37">
        <v>0.44889840255687824</v>
      </c>
      <c r="L41" s="32">
        <v>44.68566666666667</v>
      </c>
      <c r="M41" s="32">
        <v>1.4301111111111111</v>
      </c>
      <c r="N41" s="37">
        <v>3.2003799378871177E-2</v>
      </c>
      <c r="O41" s="32">
        <v>22.257888888888889</v>
      </c>
      <c r="P41" s="32">
        <v>1.4301111111111111</v>
      </c>
      <c r="Q41" s="37">
        <v>6.4251875739438205E-2</v>
      </c>
      <c r="R41" s="32">
        <v>16.738888888888887</v>
      </c>
      <c r="S41" s="32">
        <v>0</v>
      </c>
      <c r="T41" s="37">
        <v>0</v>
      </c>
      <c r="U41" s="32">
        <v>5.6888888888888891</v>
      </c>
      <c r="V41" s="32">
        <v>0</v>
      </c>
      <c r="W41" s="37">
        <v>0</v>
      </c>
      <c r="X41" s="32">
        <v>70.851555555555535</v>
      </c>
      <c r="Y41" s="32">
        <v>17.718222222222224</v>
      </c>
      <c r="Z41" s="37">
        <v>0.25007527475284796</v>
      </c>
      <c r="AA41" s="32">
        <v>0</v>
      </c>
      <c r="AB41" s="32">
        <v>0</v>
      </c>
      <c r="AC41" s="37" t="s">
        <v>1253</v>
      </c>
      <c r="AD41" s="32">
        <v>192.26511111111108</v>
      </c>
      <c r="AE41" s="32">
        <v>112.59566666666666</v>
      </c>
      <c r="AF41" s="37">
        <v>0.58562713752885198</v>
      </c>
      <c r="AG41" s="32">
        <v>8.1083333333333325</v>
      </c>
      <c r="AH41" s="32">
        <v>0</v>
      </c>
      <c r="AI41" s="37">
        <v>0</v>
      </c>
      <c r="AJ41" s="32">
        <v>0</v>
      </c>
      <c r="AK41" s="32">
        <v>0</v>
      </c>
      <c r="AL41" s="37" t="s">
        <v>1253</v>
      </c>
      <c r="AM41" t="s">
        <v>137</v>
      </c>
      <c r="AN41" s="34">
        <v>4</v>
      </c>
      <c r="AX41"/>
      <c r="AY41"/>
    </row>
    <row r="42" spans="1:51" x14ac:dyDescent="0.25">
      <c r="A42" t="s">
        <v>1149</v>
      </c>
      <c r="B42" t="s">
        <v>798</v>
      </c>
      <c r="C42" t="s">
        <v>832</v>
      </c>
      <c r="D42" t="s">
        <v>1046</v>
      </c>
      <c r="E42" s="32">
        <v>80.533333333333331</v>
      </c>
      <c r="F42" s="32">
        <v>244.58055555555555</v>
      </c>
      <c r="G42" s="32">
        <v>0</v>
      </c>
      <c r="H42" s="37">
        <v>0</v>
      </c>
      <c r="I42" s="32">
        <v>230.53611111111113</v>
      </c>
      <c r="J42" s="32">
        <v>0</v>
      </c>
      <c r="K42" s="37">
        <v>0</v>
      </c>
      <c r="L42" s="32">
        <v>28.836111111111112</v>
      </c>
      <c r="M42" s="32">
        <v>0</v>
      </c>
      <c r="N42" s="37">
        <v>0</v>
      </c>
      <c r="O42" s="32">
        <v>14.791666666666666</v>
      </c>
      <c r="P42" s="32">
        <v>0</v>
      </c>
      <c r="Q42" s="37">
        <v>0</v>
      </c>
      <c r="R42" s="32">
        <v>8.3555555555555561</v>
      </c>
      <c r="S42" s="32">
        <v>0</v>
      </c>
      <c r="T42" s="37">
        <v>0</v>
      </c>
      <c r="U42" s="32">
        <v>5.6888888888888891</v>
      </c>
      <c r="V42" s="32">
        <v>0</v>
      </c>
      <c r="W42" s="37">
        <v>0</v>
      </c>
      <c r="X42" s="32">
        <v>77.50277777777778</v>
      </c>
      <c r="Y42" s="32">
        <v>0</v>
      </c>
      <c r="Z42" s="37">
        <v>0</v>
      </c>
      <c r="AA42" s="32">
        <v>0</v>
      </c>
      <c r="AB42" s="32">
        <v>0</v>
      </c>
      <c r="AC42" s="37" t="s">
        <v>1253</v>
      </c>
      <c r="AD42" s="32">
        <v>120.80555555555556</v>
      </c>
      <c r="AE42" s="32">
        <v>0</v>
      </c>
      <c r="AF42" s="37">
        <v>0</v>
      </c>
      <c r="AG42" s="32">
        <v>16.649999999999999</v>
      </c>
      <c r="AH42" s="32">
        <v>0</v>
      </c>
      <c r="AI42" s="37">
        <v>0</v>
      </c>
      <c r="AJ42" s="32">
        <v>0.78611111111111109</v>
      </c>
      <c r="AK42" s="32">
        <v>0</v>
      </c>
      <c r="AL42" s="37">
        <v>0</v>
      </c>
      <c r="AM42" t="s">
        <v>385</v>
      </c>
      <c r="AN42" s="34">
        <v>4</v>
      </c>
      <c r="AX42"/>
      <c r="AY42"/>
    </row>
    <row r="43" spans="1:51" x14ac:dyDescent="0.25">
      <c r="A43" t="s">
        <v>1149</v>
      </c>
      <c r="B43" t="s">
        <v>502</v>
      </c>
      <c r="C43" t="s">
        <v>824</v>
      </c>
      <c r="D43" t="s">
        <v>1081</v>
      </c>
      <c r="E43" s="32">
        <v>95.022222222222226</v>
      </c>
      <c r="F43" s="32">
        <v>294.22222222222223</v>
      </c>
      <c r="G43" s="32">
        <v>2.6361111111111115</v>
      </c>
      <c r="H43" s="37">
        <v>8.9595921450151064E-3</v>
      </c>
      <c r="I43" s="32">
        <v>269.15555555555557</v>
      </c>
      <c r="J43" s="32">
        <v>2.6361111111111115</v>
      </c>
      <c r="K43" s="37">
        <v>9.7940059445178352E-3</v>
      </c>
      <c r="L43" s="32">
        <v>64.05</v>
      </c>
      <c r="M43" s="32">
        <v>0</v>
      </c>
      <c r="N43" s="37">
        <v>0</v>
      </c>
      <c r="O43" s="32">
        <v>38.983333333333334</v>
      </c>
      <c r="P43" s="32">
        <v>0</v>
      </c>
      <c r="Q43" s="37">
        <v>0</v>
      </c>
      <c r="R43" s="32">
        <v>19.555555555555557</v>
      </c>
      <c r="S43" s="32">
        <v>0</v>
      </c>
      <c r="T43" s="37">
        <v>0</v>
      </c>
      <c r="U43" s="32">
        <v>5.5111111111111111</v>
      </c>
      <c r="V43" s="32">
        <v>0</v>
      </c>
      <c r="W43" s="37">
        <v>0</v>
      </c>
      <c r="X43" s="32">
        <v>69.50277777777778</v>
      </c>
      <c r="Y43" s="32">
        <v>0</v>
      </c>
      <c r="Z43" s="37">
        <v>0</v>
      </c>
      <c r="AA43" s="32">
        <v>0</v>
      </c>
      <c r="AB43" s="32">
        <v>0</v>
      </c>
      <c r="AC43" s="37" t="s">
        <v>1253</v>
      </c>
      <c r="AD43" s="32">
        <v>160.47499999999999</v>
      </c>
      <c r="AE43" s="32">
        <v>2.4416666666666669</v>
      </c>
      <c r="AF43" s="37">
        <v>1.5215246403905076E-2</v>
      </c>
      <c r="AG43" s="32">
        <v>0.19444444444444445</v>
      </c>
      <c r="AH43" s="32">
        <v>0.19444444444444445</v>
      </c>
      <c r="AI43" s="37">
        <v>1</v>
      </c>
      <c r="AJ43" s="32">
        <v>0</v>
      </c>
      <c r="AK43" s="32">
        <v>0</v>
      </c>
      <c r="AL43" s="37" t="s">
        <v>1253</v>
      </c>
      <c r="AM43" t="s">
        <v>88</v>
      </c>
      <c r="AN43" s="34">
        <v>4</v>
      </c>
      <c r="AX43"/>
      <c r="AY43"/>
    </row>
    <row r="44" spans="1:51" x14ac:dyDescent="0.25">
      <c r="A44" t="s">
        <v>1149</v>
      </c>
      <c r="B44" t="s">
        <v>585</v>
      </c>
      <c r="C44" t="s">
        <v>960</v>
      </c>
      <c r="D44" t="s">
        <v>1031</v>
      </c>
      <c r="E44" s="32">
        <v>70.822222222222223</v>
      </c>
      <c r="F44" s="32">
        <v>199.42988888888888</v>
      </c>
      <c r="G44" s="32">
        <v>15.846555555555552</v>
      </c>
      <c r="H44" s="37">
        <v>7.9459280872308774E-2</v>
      </c>
      <c r="I44" s="32">
        <v>188.43266666666668</v>
      </c>
      <c r="J44" s="32">
        <v>15.846555555555552</v>
      </c>
      <c r="K44" s="37">
        <v>8.4096647549905812E-2</v>
      </c>
      <c r="L44" s="32">
        <v>21.653000000000002</v>
      </c>
      <c r="M44" s="32">
        <v>1.6918888888888888</v>
      </c>
      <c r="N44" s="37">
        <v>7.8136465565459223E-2</v>
      </c>
      <c r="O44" s="32">
        <v>10.830777777777779</v>
      </c>
      <c r="P44" s="32">
        <v>1.6918888888888888</v>
      </c>
      <c r="Q44" s="37">
        <v>0.15621120879797282</v>
      </c>
      <c r="R44" s="32">
        <v>5.5777777777777775</v>
      </c>
      <c r="S44" s="32">
        <v>0</v>
      </c>
      <c r="T44" s="37">
        <v>0</v>
      </c>
      <c r="U44" s="32">
        <v>5.2444444444444445</v>
      </c>
      <c r="V44" s="32">
        <v>0</v>
      </c>
      <c r="W44" s="37">
        <v>0</v>
      </c>
      <c r="X44" s="32">
        <v>57.625</v>
      </c>
      <c r="Y44" s="32">
        <v>4.6194444444444436</v>
      </c>
      <c r="Z44" s="37">
        <v>8.0163894914437192E-2</v>
      </c>
      <c r="AA44" s="32">
        <v>0.17499999999999999</v>
      </c>
      <c r="AB44" s="32">
        <v>0</v>
      </c>
      <c r="AC44" s="37">
        <v>0</v>
      </c>
      <c r="AD44" s="32">
        <v>101.12411111111109</v>
      </c>
      <c r="AE44" s="32">
        <v>7.5991111111111094</v>
      </c>
      <c r="AF44" s="37">
        <v>7.514638227832246E-2</v>
      </c>
      <c r="AG44" s="32">
        <v>18.852777777777778</v>
      </c>
      <c r="AH44" s="32">
        <v>1.9361111111111111</v>
      </c>
      <c r="AI44" s="37">
        <v>0.10269633122145277</v>
      </c>
      <c r="AJ44" s="32">
        <v>0</v>
      </c>
      <c r="AK44" s="32">
        <v>0</v>
      </c>
      <c r="AL44" s="37" t="s">
        <v>1253</v>
      </c>
      <c r="AM44" t="s">
        <v>172</v>
      </c>
      <c r="AN44" s="34">
        <v>4</v>
      </c>
      <c r="AX44"/>
      <c r="AY44"/>
    </row>
    <row r="45" spans="1:51" x14ac:dyDescent="0.25">
      <c r="A45" t="s">
        <v>1149</v>
      </c>
      <c r="B45" t="s">
        <v>762</v>
      </c>
      <c r="C45" t="s">
        <v>847</v>
      </c>
      <c r="D45" t="s">
        <v>1053</v>
      </c>
      <c r="E45" s="32">
        <v>71.533333333333331</v>
      </c>
      <c r="F45" s="32">
        <v>280.80755555555555</v>
      </c>
      <c r="G45" s="32">
        <v>31.518666666666668</v>
      </c>
      <c r="H45" s="37">
        <v>0.1122429437637797</v>
      </c>
      <c r="I45" s="32">
        <v>263.06588888888888</v>
      </c>
      <c r="J45" s="32">
        <v>27.052</v>
      </c>
      <c r="K45" s="37">
        <v>0.10283355289528226</v>
      </c>
      <c r="L45" s="32">
        <v>40.358333333333334</v>
      </c>
      <c r="M45" s="32">
        <v>4.6444444444444448</v>
      </c>
      <c r="N45" s="37">
        <v>0.11508018445866888</v>
      </c>
      <c r="O45" s="32">
        <v>22.616666666666667</v>
      </c>
      <c r="P45" s="32">
        <v>0.17777777777777778</v>
      </c>
      <c r="Q45" s="37">
        <v>7.8604765413903214E-3</v>
      </c>
      <c r="R45" s="32">
        <v>12.030555555555555</v>
      </c>
      <c r="S45" s="32">
        <v>0</v>
      </c>
      <c r="T45" s="37">
        <v>0</v>
      </c>
      <c r="U45" s="32">
        <v>5.7111111111111112</v>
      </c>
      <c r="V45" s="32">
        <v>4.4666666666666668</v>
      </c>
      <c r="W45" s="37">
        <v>0.78210116731517509</v>
      </c>
      <c r="X45" s="32">
        <v>74.516999999999996</v>
      </c>
      <c r="Y45" s="32">
        <v>14.597555555555557</v>
      </c>
      <c r="Z45" s="37">
        <v>0.19589564200860954</v>
      </c>
      <c r="AA45" s="32">
        <v>0</v>
      </c>
      <c r="AB45" s="32">
        <v>0</v>
      </c>
      <c r="AC45" s="37" t="s">
        <v>1253</v>
      </c>
      <c r="AD45" s="32">
        <v>121.19888888888889</v>
      </c>
      <c r="AE45" s="32">
        <v>12.187777777777779</v>
      </c>
      <c r="AF45" s="37">
        <v>0.10056014448243934</v>
      </c>
      <c r="AG45" s="32">
        <v>44.733333333333334</v>
      </c>
      <c r="AH45" s="32">
        <v>8.8888888888888892E-2</v>
      </c>
      <c r="AI45" s="37">
        <v>1.987083954297069E-3</v>
      </c>
      <c r="AJ45" s="32">
        <v>0</v>
      </c>
      <c r="AK45" s="32">
        <v>0</v>
      </c>
      <c r="AL45" s="37" t="s">
        <v>1253</v>
      </c>
      <c r="AM45" t="s">
        <v>349</v>
      </c>
      <c r="AN45" s="34">
        <v>4</v>
      </c>
      <c r="AX45"/>
      <c r="AY45"/>
    </row>
    <row r="46" spans="1:51" x14ac:dyDescent="0.25">
      <c r="A46" t="s">
        <v>1149</v>
      </c>
      <c r="B46" t="s">
        <v>769</v>
      </c>
      <c r="C46" t="s">
        <v>833</v>
      </c>
      <c r="D46" t="s">
        <v>1098</v>
      </c>
      <c r="E46" s="32">
        <v>56.077777777777776</v>
      </c>
      <c r="F46" s="32">
        <v>208.84611111111116</v>
      </c>
      <c r="G46" s="32">
        <v>14.684999999999997</v>
      </c>
      <c r="H46" s="37">
        <v>7.031493151523048E-2</v>
      </c>
      <c r="I46" s="32">
        <v>191.22944444444448</v>
      </c>
      <c r="J46" s="32">
        <v>14.684999999999997</v>
      </c>
      <c r="K46" s="37">
        <v>7.6792567392864275E-2</v>
      </c>
      <c r="L46" s="32">
        <v>34.233333333333334</v>
      </c>
      <c r="M46" s="32">
        <v>9.4444444444444442E-2</v>
      </c>
      <c r="N46" s="37">
        <v>2.7588445309964294E-3</v>
      </c>
      <c r="O46" s="32">
        <v>22.661111111111111</v>
      </c>
      <c r="P46" s="32">
        <v>9.4444444444444442E-2</v>
      </c>
      <c r="Q46" s="37">
        <v>4.1676881588624658E-3</v>
      </c>
      <c r="R46" s="32">
        <v>6.8611111111111107</v>
      </c>
      <c r="S46" s="32">
        <v>0</v>
      </c>
      <c r="T46" s="37">
        <v>0</v>
      </c>
      <c r="U46" s="32">
        <v>4.7111111111111112</v>
      </c>
      <c r="V46" s="32">
        <v>0</v>
      </c>
      <c r="W46" s="37">
        <v>0</v>
      </c>
      <c r="X46" s="32">
        <v>45.934999999999995</v>
      </c>
      <c r="Y46" s="32">
        <v>0.37944444444444442</v>
      </c>
      <c r="Z46" s="37">
        <v>8.2604646662554574E-3</v>
      </c>
      <c r="AA46" s="32">
        <v>6.0444444444444443</v>
      </c>
      <c r="AB46" s="32">
        <v>0</v>
      </c>
      <c r="AC46" s="37">
        <v>0</v>
      </c>
      <c r="AD46" s="32">
        <v>83.230555555555597</v>
      </c>
      <c r="AE46" s="32">
        <v>14.211111111111109</v>
      </c>
      <c r="AF46" s="37">
        <v>0.17074391749824772</v>
      </c>
      <c r="AG46" s="32">
        <v>34.99722222222222</v>
      </c>
      <c r="AH46" s="32">
        <v>0</v>
      </c>
      <c r="AI46" s="37">
        <v>0</v>
      </c>
      <c r="AJ46" s="32">
        <v>4.4055555555555559</v>
      </c>
      <c r="AK46" s="32">
        <v>0</v>
      </c>
      <c r="AL46" s="37">
        <v>0</v>
      </c>
      <c r="AM46" t="s">
        <v>356</v>
      </c>
      <c r="AN46" s="34">
        <v>4</v>
      </c>
      <c r="AX46"/>
      <c r="AY46"/>
    </row>
    <row r="47" spans="1:51" x14ac:dyDescent="0.25">
      <c r="A47" t="s">
        <v>1149</v>
      </c>
      <c r="B47" t="s">
        <v>592</v>
      </c>
      <c r="C47" t="s">
        <v>962</v>
      </c>
      <c r="D47" t="s">
        <v>1102</v>
      </c>
      <c r="E47" s="32">
        <v>101.61111111111111</v>
      </c>
      <c r="F47" s="32">
        <v>301.03333333333336</v>
      </c>
      <c r="G47" s="32">
        <v>0</v>
      </c>
      <c r="H47" s="37">
        <v>0</v>
      </c>
      <c r="I47" s="32">
        <v>287.45833333333337</v>
      </c>
      <c r="J47" s="32">
        <v>0</v>
      </c>
      <c r="K47" s="37">
        <v>0</v>
      </c>
      <c r="L47" s="32">
        <v>28.038888888888891</v>
      </c>
      <c r="M47" s="32">
        <v>0</v>
      </c>
      <c r="N47" s="37">
        <v>0</v>
      </c>
      <c r="O47" s="32">
        <v>20.986111111111111</v>
      </c>
      <c r="P47" s="32">
        <v>0</v>
      </c>
      <c r="Q47" s="37">
        <v>0</v>
      </c>
      <c r="R47" s="32">
        <v>1.6305555555555555</v>
      </c>
      <c r="S47" s="32">
        <v>0</v>
      </c>
      <c r="T47" s="37">
        <v>0</v>
      </c>
      <c r="U47" s="32">
        <v>5.4222222222222225</v>
      </c>
      <c r="V47" s="32">
        <v>0</v>
      </c>
      <c r="W47" s="37">
        <v>0</v>
      </c>
      <c r="X47" s="32">
        <v>80.472222222222229</v>
      </c>
      <c r="Y47" s="32">
        <v>0</v>
      </c>
      <c r="Z47" s="37">
        <v>0</v>
      </c>
      <c r="AA47" s="32">
        <v>6.5222222222222221</v>
      </c>
      <c r="AB47" s="32">
        <v>0</v>
      </c>
      <c r="AC47" s="37">
        <v>0</v>
      </c>
      <c r="AD47" s="32">
        <v>132.39722222222221</v>
      </c>
      <c r="AE47" s="32">
        <v>0</v>
      </c>
      <c r="AF47" s="37">
        <v>0</v>
      </c>
      <c r="AG47" s="32">
        <v>53.272222222222226</v>
      </c>
      <c r="AH47" s="32">
        <v>0</v>
      </c>
      <c r="AI47" s="37">
        <v>0</v>
      </c>
      <c r="AJ47" s="32">
        <v>0.33055555555555555</v>
      </c>
      <c r="AK47" s="32">
        <v>0</v>
      </c>
      <c r="AL47" s="37">
        <v>0</v>
      </c>
      <c r="AM47" t="s">
        <v>179</v>
      </c>
      <c r="AN47" s="34">
        <v>4</v>
      </c>
      <c r="AX47"/>
      <c r="AY47"/>
    </row>
    <row r="48" spans="1:51" x14ac:dyDescent="0.25">
      <c r="A48" t="s">
        <v>1149</v>
      </c>
      <c r="B48" t="s">
        <v>586</v>
      </c>
      <c r="C48" t="s">
        <v>844</v>
      </c>
      <c r="D48" t="s">
        <v>1049</v>
      </c>
      <c r="E48" s="32">
        <v>76.511111111111106</v>
      </c>
      <c r="F48" s="32">
        <v>224.04633333333339</v>
      </c>
      <c r="G48" s="32">
        <v>24.610222222222227</v>
      </c>
      <c r="H48" s="37">
        <v>0.10984434271284163</v>
      </c>
      <c r="I48" s="32">
        <v>202.6935555555556</v>
      </c>
      <c r="J48" s="32">
        <v>24.610222222222227</v>
      </c>
      <c r="K48" s="37">
        <v>0.1214159086349289</v>
      </c>
      <c r="L48" s="32">
        <v>41.085555555555544</v>
      </c>
      <c r="M48" s="32">
        <v>2.0216666666666669</v>
      </c>
      <c r="N48" s="37">
        <v>4.920626335289506E-2</v>
      </c>
      <c r="O48" s="32">
        <v>25.654999999999987</v>
      </c>
      <c r="P48" s="32">
        <v>2.0216666666666669</v>
      </c>
      <c r="Q48" s="37">
        <v>7.8802052881179807E-2</v>
      </c>
      <c r="R48" s="32">
        <v>10.786111111111111</v>
      </c>
      <c r="S48" s="32">
        <v>0</v>
      </c>
      <c r="T48" s="37">
        <v>0</v>
      </c>
      <c r="U48" s="32">
        <v>4.6444444444444448</v>
      </c>
      <c r="V48" s="32">
        <v>0</v>
      </c>
      <c r="W48" s="37">
        <v>0</v>
      </c>
      <c r="X48" s="32">
        <v>44.099444444444444</v>
      </c>
      <c r="Y48" s="32">
        <v>6.2688888888888892</v>
      </c>
      <c r="Z48" s="37">
        <v>0.14215346628201414</v>
      </c>
      <c r="AA48" s="32">
        <v>5.9222222222222225</v>
      </c>
      <c r="AB48" s="32">
        <v>0</v>
      </c>
      <c r="AC48" s="37">
        <v>0</v>
      </c>
      <c r="AD48" s="32">
        <v>129.16966666666673</v>
      </c>
      <c r="AE48" s="32">
        <v>12.764111111111111</v>
      </c>
      <c r="AF48" s="37">
        <v>9.8816629635268646E-2</v>
      </c>
      <c r="AG48" s="32">
        <v>3.7694444444444444</v>
      </c>
      <c r="AH48" s="32">
        <v>3.5555555555555554</v>
      </c>
      <c r="AI48" s="37">
        <v>0.94325718496683852</v>
      </c>
      <c r="AJ48" s="32">
        <v>0</v>
      </c>
      <c r="AK48" s="32">
        <v>0</v>
      </c>
      <c r="AL48" s="37" t="s">
        <v>1253</v>
      </c>
      <c r="AM48" t="s">
        <v>173</v>
      </c>
      <c r="AN48" s="34">
        <v>4</v>
      </c>
      <c r="AX48"/>
      <c r="AY48"/>
    </row>
    <row r="49" spans="1:51" x14ac:dyDescent="0.25">
      <c r="A49" t="s">
        <v>1149</v>
      </c>
      <c r="B49" t="s">
        <v>647</v>
      </c>
      <c r="C49" t="s">
        <v>976</v>
      </c>
      <c r="D49" t="s">
        <v>1033</v>
      </c>
      <c r="E49" s="32">
        <v>73.111111111111114</v>
      </c>
      <c r="F49" s="32">
        <v>222.03477777777783</v>
      </c>
      <c r="G49" s="32">
        <v>23.793111111111113</v>
      </c>
      <c r="H49" s="37">
        <v>0.10715938894457473</v>
      </c>
      <c r="I49" s="32">
        <v>210.02088888888892</v>
      </c>
      <c r="J49" s="32">
        <v>23.793111111111113</v>
      </c>
      <c r="K49" s="37">
        <v>0.11328926011592497</v>
      </c>
      <c r="L49" s="32">
        <v>54.236333333333334</v>
      </c>
      <c r="M49" s="32">
        <v>1.9974444444444441</v>
      </c>
      <c r="N49" s="37">
        <v>3.6828530280029574E-2</v>
      </c>
      <c r="O49" s="32">
        <v>42.222444444444442</v>
      </c>
      <c r="P49" s="32">
        <v>1.9974444444444441</v>
      </c>
      <c r="Q49" s="37">
        <v>4.7307645749232893E-2</v>
      </c>
      <c r="R49" s="32">
        <v>6.3250000000000002</v>
      </c>
      <c r="S49" s="32">
        <v>0</v>
      </c>
      <c r="T49" s="37">
        <v>0</v>
      </c>
      <c r="U49" s="32">
        <v>5.6888888888888891</v>
      </c>
      <c r="V49" s="32">
        <v>0</v>
      </c>
      <c r="W49" s="37">
        <v>0</v>
      </c>
      <c r="X49" s="32">
        <v>37.145555555555553</v>
      </c>
      <c r="Y49" s="32">
        <v>1.0872222222222223</v>
      </c>
      <c r="Z49" s="37">
        <v>2.9269241123508125E-2</v>
      </c>
      <c r="AA49" s="32">
        <v>0</v>
      </c>
      <c r="AB49" s="32">
        <v>0</v>
      </c>
      <c r="AC49" s="37" t="s">
        <v>1253</v>
      </c>
      <c r="AD49" s="32">
        <v>111.09733333333338</v>
      </c>
      <c r="AE49" s="32">
        <v>20.708444444444446</v>
      </c>
      <c r="AF49" s="37">
        <v>0.18639911349007271</v>
      </c>
      <c r="AG49" s="32">
        <v>19.555555555555557</v>
      </c>
      <c r="AH49" s="32">
        <v>0</v>
      </c>
      <c r="AI49" s="37">
        <v>0</v>
      </c>
      <c r="AJ49" s="32">
        <v>0</v>
      </c>
      <c r="AK49" s="32">
        <v>0</v>
      </c>
      <c r="AL49" s="37" t="s">
        <v>1253</v>
      </c>
      <c r="AM49" t="s">
        <v>234</v>
      </c>
      <c r="AN49" s="34">
        <v>4</v>
      </c>
      <c r="AX49"/>
      <c r="AY49"/>
    </row>
    <row r="50" spans="1:51" x14ac:dyDescent="0.25">
      <c r="A50" t="s">
        <v>1149</v>
      </c>
      <c r="B50" t="s">
        <v>603</v>
      </c>
      <c r="C50" t="s">
        <v>967</v>
      </c>
      <c r="D50" t="s">
        <v>1106</v>
      </c>
      <c r="E50" s="32">
        <v>82.233333333333334</v>
      </c>
      <c r="F50" s="32">
        <v>242.63500000000002</v>
      </c>
      <c r="G50" s="32">
        <v>9.4402222222222196</v>
      </c>
      <c r="H50" s="37">
        <v>3.8907091813721102E-2</v>
      </c>
      <c r="I50" s="32">
        <v>226.07944444444445</v>
      </c>
      <c r="J50" s="32">
        <v>9.4402222222222196</v>
      </c>
      <c r="K50" s="37">
        <v>4.1756216472577226E-2</v>
      </c>
      <c r="L50" s="32">
        <v>35.736333333333334</v>
      </c>
      <c r="M50" s="32">
        <v>0</v>
      </c>
      <c r="N50" s="37">
        <v>0</v>
      </c>
      <c r="O50" s="32">
        <v>19.180777777777777</v>
      </c>
      <c r="P50" s="32">
        <v>0</v>
      </c>
      <c r="Q50" s="37">
        <v>0</v>
      </c>
      <c r="R50" s="32">
        <v>11.755555555555556</v>
      </c>
      <c r="S50" s="32">
        <v>0</v>
      </c>
      <c r="T50" s="37">
        <v>0</v>
      </c>
      <c r="U50" s="32">
        <v>4.8</v>
      </c>
      <c r="V50" s="32">
        <v>0</v>
      </c>
      <c r="W50" s="37">
        <v>0</v>
      </c>
      <c r="X50" s="32">
        <v>77.445888888888902</v>
      </c>
      <c r="Y50" s="32">
        <v>9.4402222222222196</v>
      </c>
      <c r="Z50" s="37">
        <v>0.12189442664627484</v>
      </c>
      <c r="AA50" s="32">
        <v>0</v>
      </c>
      <c r="AB50" s="32">
        <v>0</v>
      </c>
      <c r="AC50" s="37" t="s">
        <v>1253</v>
      </c>
      <c r="AD50" s="32">
        <v>84.625</v>
      </c>
      <c r="AE50" s="32">
        <v>0</v>
      </c>
      <c r="AF50" s="37">
        <v>0</v>
      </c>
      <c r="AG50" s="32">
        <v>44.827777777777776</v>
      </c>
      <c r="AH50" s="32">
        <v>0</v>
      </c>
      <c r="AI50" s="37">
        <v>0</v>
      </c>
      <c r="AJ50" s="32">
        <v>0</v>
      </c>
      <c r="AK50" s="32">
        <v>0</v>
      </c>
      <c r="AL50" s="37" t="s">
        <v>1253</v>
      </c>
      <c r="AM50" t="s">
        <v>190</v>
      </c>
      <c r="AN50" s="34">
        <v>4</v>
      </c>
      <c r="AX50"/>
      <c r="AY50"/>
    </row>
    <row r="51" spans="1:51" x14ac:dyDescent="0.25">
      <c r="A51" t="s">
        <v>1149</v>
      </c>
      <c r="B51" t="s">
        <v>766</v>
      </c>
      <c r="C51" t="s">
        <v>920</v>
      </c>
      <c r="D51" t="s">
        <v>1073</v>
      </c>
      <c r="E51" s="32">
        <v>77.533333333333331</v>
      </c>
      <c r="F51" s="32">
        <v>276.12099999999998</v>
      </c>
      <c r="G51" s="32">
        <v>72.514999999999972</v>
      </c>
      <c r="H51" s="37">
        <v>0.26262037295243745</v>
      </c>
      <c r="I51" s="32">
        <v>258.47933333333327</v>
      </c>
      <c r="J51" s="32">
        <v>72.514999999999972</v>
      </c>
      <c r="K51" s="37">
        <v>0.28054467281716911</v>
      </c>
      <c r="L51" s="32">
        <v>17.067888888888888</v>
      </c>
      <c r="M51" s="32">
        <v>2.0206666666666666</v>
      </c>
      <c r="N51" s="37">
        <v>0.11838995905241162</v>
      </c>
      <c r="O51" s="32">
        <v>5.0567777777777776</v>
      </c>
      <c r="P51" s="32">
        <v>2.0206666666666666</v>
      </c>
      <c r="Q51" s="37">
        <v>0.39959570213794465</v>
      </c>
      <c r="R51" s="32">
        <v>6.8555555555555552</v>
      </c>
      <c r="S51" s="32">
        <v>0</v>
      </c>
      <c r="T51" s="37">
        <v>0</v>
      </c>
      <c r="U51" s="32">
        <v>5.1555555555555559</v>
      </c>
      <c r="V51" s="32">
        <v>0</v>
      </c>
      <c r="W51" s="37">
        <v>0</v>
      </c>
      <c r="X51" s="32">
        <v>75.268444444444441</v>
      </c>
      <c r="Y51" s="32">
        <v>10.826333333333332</v>
      </c>
      <c r="Z51" s="37">
        <v>0.14383628376064339</v>
      </c>
      <c r="AA51" s="32">
        <v>5.6305555555555555</v>
      </c>
      <c r="AB51" s="32">
        <v>0</v>
      </c>
      <c r="AC51" s="37">
        <v>0</v>
      </c>
      <c r="AD51" s="32">
        <v>171.38222222222223</v>
      </c>
      <c r="AE51" s="32">
        <v>58.007222222222197</v>
      </c>
      <c r="AF51" s="37">
        <v>0.3384669744041906</v>
      </c>
      <c r="AG51" s="32">
        <v>5.1111111111111107</v>
      </c>
      <c r="AH51" s="32">
        <v>0</v>
      </c>
      <c r="AI51" s="37">
        <v>0</v>
      </c>
      <c r="AJ51" s="32">
        <v>1.6607777777777777</v>
      </c>
      <c r="AK51" s="32">
        <v>1.6607777777777777</v>
      </c>
      <c r="AL51" s="37">
        <v>1</v>
      </c>
      <c r="AM51" t="s">
        <v>353</v>
      </c>
      <c r="AN51" s="34">
        <v>4</v>
      </c>
      <c r="AX51"/>
      <c r="AY51"/>
    </row>
    <row r="52" spans="1:51" x14ac:dyDescent="0.25">
      <c r="A52" t="s">
        <v>1149</v>
      </c>
      <c r="B52" t="s">
        <v>463</v>
      </c>
      <c r="C52" t="s">
        <v>889</v>
      </c>
      <c r="D52" t="s">
        <v>1071</v>
      </c>
      <c r="E52" s="32">
        <v>72.222222222222229</v>
      </c>
      <c r="F52" s="32">
        <v>256.75833333333333</v>
      </c>
      <c r="G52" s="32">
        <v>0</v>
      </c>
      <c r="H52" s="37">
        <v>0</v>
      </c>
      <c r="I52" s="32">
        <v>234.98611111111114</v>
      </c>
      <c r="J52" s="32">
        <v>0</v>
      </c>
      <c r="K52" s="37">
        <v>0</v>
      </c>
      <c r="L52" s="32">
        <v>50.483333333333334</v>
      </c>
      <c r="M52" s="32">
        <v>0</v>
      </c>
      <c r="N52" s="37">
        <v>0</v>
      </c>
      <c r="O52" s="32">
        <v>28.711111111111112</v>
      </c>
      <c r="P52" s="32">
        <v>0</v>
      </c>
      <c r="Q52" s="37">
        <v>0</v>
      </c>
      <c r="R52" s="32">
        <v>16.305555555555557</v>
      </c>
      <c r="S52" s="32">
        <v>0</v>
      </c>
      <c r="T52" s="37">
        <v>0</v>
      </c>
      <c r="U52" s="32">
        <v>5.4666666666666668</v>
      </c>
      <c r="V52" s="32">
        <v>0</v>
      </c>
      <c r="W52" s="37">
        <v>0</v>
      </c>
      <c r="X52" s="32">
        <v>37.666666666666664</v>
      </c>
      <c r="Y52" s="32">
        <v>0</v>
      </c>
      <c r="Z52" s="37">
        <v>0</v>
      </c>
      <c r="AA52" s="32">
        <v>0</v>
      </c>
      <c r="AB52" s="32">
        <v>0</v>
      </c>
      <c r="AC52" s="37" t="s">
        <v>1253</v>
      </c>
      <c r="AD52" s="32">
        <v>140.43333333333334</v>
      </c>
      <c r="AE52" s="32">
        <v>0</v>
      </c>
      <c r="AF52" s="37">
        <v>0</v>
      </c>
      <c r="AG52" s="32">
        <v>28.175000000000001</v>
      </c>
      <c r="AH52" s="32">
        <v>0</v>
      </c>
      <c r="AI52" s="37">
        <v>0</v>
      </c>
      <c r="AJ52" s="32">
        <v>0</v>
      </c>
      <c r="AK52" s="32">
        <v>0</v>
      </c>
      <c r="AL52" s="37" t="s">
        <v>1253</v>
      </c>
      <c r="AM52" t="s">
        <v>49</v>
      </c>
      <c r="AN52" s="34">
        <v>4</v>
      </c>
      <c r="AX52"/>
      <c r="AY52"/>
    </row>
    <row r="53" spans="1:51" x14ac:dyDescent="0.25">
      <c r="A53" t="s">
        <v>1149</v>
      </c>
      <c r="B53" t="s">
        <v>748</v>
      </c>
      <c r="C53" t="s">
        <v>1005</v>
      </c>
      <c r="D53" t="s">
        <v>1083</v>
      </c>
      <c r="E53" s="32">
        <v>76.311111111111117</v>
      </c>
      <c r="F53" s="32">
        <v>263.85733333333337</v>
      </c>
      <c r="G53" s="32">
        <v>0</v>
      </c>
      <c r="H53" s="37">
        <v>0</v>
      </c>
      <c r="I53" s="32">
        <v>233.90311111111109</v>
      </c>
      <c r="J53" s="32">
        <v>0</v>
      </c>
      <c r="K53" s="37">
        <v>0</v>
      </c>
      <c r="L53" s="32">
        <v>53.817</v>
      </c>
      <c r="M53" s="32">
        <v>0</v>
      </c>
      <c r="N53" s="37">
        <v>0</v>
      </c>
      <c r="O53" s="32">
        <v>28.557444444444446</v>
      </c>
      <c r="P53" s="32">
        <v>0</v>
      </c>
      <c r="Q53" s="37">
        <v>0</v>
      </c>
      <c r="R53" s="32">
        <v>19.570666666666664</v>
      </c>
      <c r="S53" s="32">
        <v>0</v>
      </c>
      <c r="T53" s="37">
        <v>0</v>
      </c>
      <c r="U53" s="32">
        <v>5.6888888888888891</v>
      </c>
      <c r="V53" s="32">
        <v>0</v>
      </c>
      <c r="W53" s="37">
        <v>0</v>
      </c>
      <c r="X53" s="32">
        <v>39.512444444444448</v>
      </c>
      <c r="Y53" s="32">
        <v>0</v>
      </c>
      <c r="Z53" s="37">
        <v>0</v>
      </c>
      <c r="AA53" s="32">
        <v>4.6946666666666665</v>
      </c>
      <c r="AB53" s="32">
        <v>0</v>
      </c>
      <c r="AC53" s="37">
        <v>0</v>
      </c>
      <c r="AD53" s="32">
        <v>48.036888888888889</v>
      </c>
      <c r="AE53" s="32">
        <v>0</v>
      </c>
      <c r="AF53" s="37">
        <v>0</v>
      </c>
      <c r="AG53" s="32">
        <v>106.39911111111111</v>
      </c>
      <c r="AH53" s="32">
        <v>0</v>
      </c>
      <c r="AI53" s="37">
        <v>0</v>
      </c>
      <c r="AJ53" s="32">
        <v>11.397222222222222</v>
      </c>
      <c r="AK53" s="32">
        <v>0</v>
      </c>
      <c r="AL53" s="37">
        <v>0</v>
      </c>
      <c r="AM53" t="s">
        <v>335</v>
      </c>
      <c r="AN53" s="34">
        <v>4</v>
      </c>
      <c r="AX53"/>
      <c r="AY53"/>
    </row>
    <row r="54" spans="1:51" x14ac:dyDescent="0.25">
      <c r="A54" t="s">
        <v>1149</v>
      </c>
      <c r="B54" t="s">
        <v>802</v>
      </c>
      <c r="C54" t="s">
        <v>847</v>
      </c>
      <c r="D54" t="s">
        <v>1053</v>
      </c>
      <c r="E54" s="32">
        <v>73</v>
      </c>
      <c r="F54" s="32">
        <v>254.24411111111107</v>
      </c>
      <c r="G54" s="32">
        <v>8.1301111111111126</v>
      </c>
      <c r="H54" s="37">
        <v>3.1977578853569E-2</v>
      </c>
      <c r="I54" s="32">
        <v>240.1774444444444</v>
      </c>
      <c r="J54" s="32">
        <v>8.1301111111111126</v>
      </c>
      <c r="K54" s="37">
        <v>3.3850435580730372E-2</v>
      </c>
      <c r="L54" s="32">
        <v>44.261222222222223</v>
      </c>
      <c r="M54" s="32">
        <v>0</v>
      </c>
      <c r="N54" s="37">
        <v>0</v>
      </c>
      <c r="O54" s="32">
        <v>30.194555555555556</v>
      </c>
      <c r="P54" s="32">
        <v>0</v>
      </c>
      <c r="Q54" s="37">
        <v>0</v>
      </c>
      <c r="R54" s="32">
        <v>8.4666666666666668</v>
      </c>
      <c r="S54" s="32">
        <v>0</v>
      </c>
      <c r="T54" s="37">
        <v>0</v>
      </c>
      <c r="U54" s="32">
        <v>5.6</v>
      </c>
      <c r="V54" s="32">
        <v>0</v>
      </c>
      <c r="W54" s="37">
        <v>0</v>
      </c>
      <c r="X54" s="32">
        <v>61.008333333333333</v>
      </c>
      <c r="Y54" s="32">
        <v>0.28888888888888886</v>
      </c>
      <c r="Z54" s="37">
        <v>4.7352365341711052E-3</v>
      </c>
      <c r="AA54" s="32">
        <v>0</v>
      </c>
      <c r="AB54" s="32">
        <v>0</v>
      </c>
      <c r="AC54" s="37" t="s">
        <v>1253</v>
      </c>
      <c r="AD54" s="32">
        <v>148.97455555555553</v>
      </c>
      <c r="AE54" s="32">
        <v>7.841222222222223</v>
      </c>
      <c r="AF54" s="37">
        <v>5.2634640814874442E-2</v>
      </c>
      <c r="AG54" s="32">
        <v>0</v>
      </c>
      <c r="AH54" s="32">
        <v>0</v>
      </c>
      <c r="AI54" s="37" t="s">
        <v>1253</v>
      </c>
      <c r="AJ54" s="32">
        <v>0</v>
      </c>
      <c r="AK54" s="32">
        <v>0</v>
      </c>
      <c r="AL54" s="37" t="s">
        <v>1253</v>
      </c>
      <c r="AM54" t="s">
        <v>389</v>
      </c>
      <c r="AN54" s="34">
        <v>4</v>
      </c>
      <c r="AX54"/>
      <c r="AY54"/>
    </row>
    <row r="55" spans="1:51" x14ac:dyDescent="0.25">
      <c r="A55" t="s">
        <v>1149</v>
      </c>
      <c r="B55" t="s">
        <v>562</v>
      </c>
      <c r="C55" t="s">
        <v>937</v>
      </c>
      <c r="D55" t="s">
        <v>1086</v>
      </c>
      <c r="E55" s="32">
        <v>118.98888888888889</v>
      </c>
      <c r="F55" s="32">
        <v>405.40322222222221</v>
      </c>
      <c r="G55" s="32">
        <v>212.83333333333331</v>
      </c>
      <c r="H55" s="37">
        <v>0.52499171606650052</v>
      </c>
      <c r="I55" s="32">
        <v>386.38600000000002</v>
      </c>
      <c r="J55" s="32">
        <v>212.83333333333331</v>
      </c>
      <c r="K55" s="37">
        <v>0.5508308617116906</v>
      </c>
      <c r="L55" s="32">
        <v>60.259777777777778</v>
      </c>
      <c r="M55" s="32">
        <v>44.777777777777779</v>
      </c>
      <c r="N55" s="37">
        <v>0.74307903927071306</v>
      </c>
      <c r="O55" s="32">
        <v>47.18888888888889</v>
      </c>
      <c r="P55" s="32">
        <v>44.777777777777779</v>
      </c>
      <c r="Q55" s="37">
        <v>0.94890510948905105</v>
      </c>
      <c r="R55" s="32">
        <v>7.6486666666666663</v>
      </c>
      <c r="S55" s="32">
        <v>0</v>
      </c>
      <c r="T55" s="37">
        <v>0</v>
      </c>
      <c r="U55" s="32">
        <v>5.4222222222222225</v>
      </c>
      <c r="V55" s="32">
        <v>0</v>
      </c>
      <c r="W55" s="37">
        <v>0</v>
      </c>
      <c r="X55" s="32">
        <v>125.74977777777778</v>
      </c>
      <c r="Y55" s="32">
        <v>75.091666666666669</v>
      </c>
      <c r="Z55" s="37">
        <v>0.59715148601985601</v>
      </c>
      <c r="AA55" s="32">
        <v>5.9463333333333344</v>
      </c>
      <c r="AB55" s="32">
        <v>0</v>
      </c>
      <c r="AC55" s="37">
        <v>0</v>
      </c>
      <c r="AD55" s="32">
        <v>170.47755555555554</v>
      </c>
      <c r="AE55" s="32">
        <v>92.963888888888889</v>
      </c>
      <c r="AF55" s="37">
        <v>0.5453145347253272</v>
      </c>
      <c r="AG55" s="32">
        <v>40.333666666666666</v>
      </c>
      <c r="AH55" s="32">
        <v>0</v>
      </c>
      <c r="AI55" s="37">
        <v>0</v>
      </c>
      <c r="AJ55" s="32">
        <v>2.6361111111111111</v>
      </c>
      <c r="AK55" s="32">
        <v>0</v>
      </c>
      <c r="AL55" s="37">
        <v>0</v>
      </c>
      <c r="AM55" t="s">
        <v>149</v>
      </c>
      <c r="AN55" s="34">
        <v>4</v>
      </c>
      <c r="AX55"/>
      <c r="AY55"/>
    </row>
    <row r="56" spans="1:51" x14ac:dyDescent="0.25">
      <c r="A56" t="s">
        <v>1149</v>
      </c>
      <c r="B56" t="s">
        <v>732</v>
      </c>
      <c r="C56" t="s">
        <v>948</v>
      </c>
      <c r="D56" t="s">
        <v>1092</v>
      </c>
      <c r="E56" s="32">
        <v>49.31111111111111</v>
      </c>
      <c r="F56" s="32">
        <v>216.45855555555551</v>
      </c>
      <c r="G56" s="32">
        <v>0</v>
      </c>
      <c r="H56" s="37">
        <v>0</v>
      </c>
      <c r="I56" s="32">
        <v>190.13199999999995</v>
      </c>
      <c r="J56" s="32">
        <v>0</v>
      </c>
      <c r="K56" s="37">
        <v>0</v>
      </c>
      <c r="L56" s="32">
        <v>22.505333333333336</v>
      </c>
      <c r="M56" s="32">
        <v>0</v>
      </c>
      <c r="N56" s="37">
        <v>0</v>
      </c>
      <c r="O56" s="32">
        <v>17.349777777777781</v>
      </c>
      <c r="P56" s="32">
        <v>0</v>
      </c>
      <c r="Q56" s="37">
        <v>0</v>
      </c>
      <c r="R56" s="32">
        <v>0</v>
      </c>
      <c r="S56" s="32">
        <v>0</v>
      </c>
      <c r="T56" s="37" t="s">
        <v>1253</v>
      </c>
      <c r="U56" s="32">
        <v>5.1555555555555559</v>
      </c>
      <c r="V56" s="32">
        <v>0</v>
      </c>
      <c r="W56" s="37">
        <v>0</v>
      </c>
      <c r="X56" s="32">
        <v>63.046777777777756</v>
      </c>
      <c r="Y56" s="32">
        <v>0</v>
      </c>
      <c r="Z56" s="37">
        <v>0</v>
      </c>
      <c r="AA56" s="32">
        <v>21.170999999999999</v>
      </c>
      <c r="AB56" s="32">
        <v>0</v>
      </c>
      <c r="AC56" s="37">
        <v>0</v>
      </c>
      <c r="AD56" s="32">
        <v>109.73544444444443</v>
      </c>
      <c r="AE56" s="32">
        <v>0</v>
      </c>
      <c r="AF56" s="37">
        <v>0</v>
      </c>
      <c r="AG56" s="32">
        <v>0</v>
      </c>
      <c r="AH56" s="32">
        <v>0</v>
      </c>
      <c r="AI56" s="37" t="s">
        <v>1253</v>
      </c>
      <c r="AJ56" s="32">
        <v>0</v>
      </c>
      <c r="AK56" s="32">
        <v>0</v>
      </c>
      <c r="AL56" s="37" t="s">
        <v>1253</v>
      </c>
      <c r="AM56" t="s">
        <v>319</v>
      </c>
      <c r="AN56" s="34">
        <v>4</v>
      </c>
      <c r="AX56"/>
      <c r="AY56"/>
    </row>
    <row r="57" spans="1:51" x14ac:dyDescent="0.25">
      <c r="A57" t="s">
        <v>1149</v>
      </c>
      <c r="B57" t="s">
        <v>725</v>
      </c>
      <c r="C57" t="s">
        <v>932</v>
      </c>
      <c r="D57" t="s">
        <v>1079</v>
      </c>
      <c r="E57" s="32">
        <v>78.522222222222226</v>
      </c>
      <c r="F57" s="32">
        <v>247.37955555555558</v>
      </c>
      <c r="G57" s="32">
        <v>22.207888888888888</v>
      </c>
      <c r="H57" s="37">
        <v>8.9772531278970322E-2</v>
      </c>
      <c r="I57" s="32">
        <v>219.98222222222225</v>
      </c>
      <c r="J57" s="32">
        <v>22.207888888888888</v>
      </c>
      <c r="K57" s="37">
        <v>0.10095310732180376</v>
      </c>
      <c r="L57" s="32">
        <v>37.368666666666662</v>
      </c>
      <c r="M57" s="32">
        <v>0</v>
      </c>
      <c r="N57" s="37">
        <v>0</v>
      </c>
      <c r="O57" s="32">
        <v>14.423888888888893</v>
      </c>
      <c r="P57" s="32">
        <v>0</v>
      </c>
      <c r="Q57" s="37">
        <v>0</v>
      </c>
      <c r="R57" s="32">
        <v>17.719333333333331</v>
      </c>
      <c r="S57" s="32">
        <v>0</v>
      </c>
      <c r="T57" s="37">
        <v>0</v>
      </c>
      <c r="U57" s="32">
        <v>5.2254444444444443</v>
      </c>
      <c r="V57" s="32">
        <v>0</v>
      </c>
      <c r="W57" s="37">
        <v>0</v>
      </c>
      <c r="X57" s="32">
        <v>68.585000000000008</v>
      </c>
      <c r="Y57" s="32">
        <v>5.8167777777777774</v>
      </c>
      <c r="Z57" s="37">
        <v>8.4811223704567715E-2</v>
      </c>
      <c r="AA57" s="32">
        <v>4.4525555555555538</v>
      </c>
      <c r="AB57" s="32">
        <v>0</v>
      </c>
      <c r="AC57" s="37">
        <v>0</v>
      </c>
      <c r="AD57" s="32">
        <v>102.96722222222226</v>
      </c>
      <c r="AE57" s="32">
        <v>16.391111111111112</v>
      </c>
      <c r="AF57" s="37">
        <v>0.15918765950329389</v>
      </c>
      <c r="AG57" s="32">
        <v>34.006111111111103</v>
      </c>
      <c r="AH57" s="32">
        <v>0</v>
      </c>
      <c r="AI57" s="37">
        <v>0</v>
      </c>
      <c r="AJ57" s="32">
        <v>0</v>
      </c>
      <c r="AK57" s="32">
        <v>0</v>
      </c>
      <c r="AL57" s="37" t="s">
        <v>1253</v>
      </c>
      <c r="AM57" t="s">
        <v>312</v>
      </c>
      <c r="AN57" s="34">
        <v>4</v>
      </c>
      <c r="AX57"/>
      <c r="AY57"/>
    </row>
    <row r="58" spans="1:51" x14ac:dyDescent="0.25">
      <c r="A58" t="s">
        <v>1149</v>
      </c>
      <c r="B58" t="s">
        <v>819</v>
      </c>
      <c r="C58" t="s">
        <v>866</v>
      </c>
      <c r="D58" t="s">
        <v>1057</v>
      </c>
      <c r="E58" s="32">
        <v>84.111111111111114</v>
      </c>
      <c r="F58" s="32">
        <v>392.84244444444448</v>
      </c>
      <c r="G58" s="32">
        <v>83.083555555555577</v>
      </c>
      <c r="H58" s="37">
        <v>0.21149332698265805</v>
      </c>
      <c r="I58" s="32">
        <v>368.08655555555561</v>
      </c>
      <c r="J58" s="32">
        <v>83.083555555555577</v>
      </c>
      <c r="K58" s="37">
        <v>0.22571744145927033</v>
      </c>
      <c r="L58" s="32">
        <v>43.902000000000001</v>
      </c>
      <c r="M58" s="32">
        <v>5.2789999999999999</v>
      </c>
      <c r="N58" s="37">
        <v>0.12024509133980228</v>
      </c>
      <c r="O58" s="32">
        <v>30.970444444444446</v>
      </c>
      <c r="P58" s="32">
        <v>5.2789999999999999</v>
      </c>
      <c r="Q58" s="37">
        <v>0.17045283316710555</v>
      </c>
      <c r="R58" s="32">
        <v>7.5093333333333323</v>
      </c>
      <c r="S58" s="32">
        <v>0</v>
      </c>
      <c r="T58" s="37">
        <v>0</v>
      </c>
      <c r="U58" s="32">
        <v>5.4222222222222225</v>
      </c>
      <c r="V58" s="32">
        <v>0</v>
      </c>
      <c r="W58" s="37">
        <v>0</v>
      </c>
      <c r="X58" s="32">
        <v>111.80233333333338</v>
      </c>
      <c r="Y58" s="32">
        <v>8.7741111111111163</v>
      </c>
      <c r="Z58" s="37">
        <v>7.8478783487921658E-2</v>
      </c>
      <c r="AA58" s="32">
        <v>11.824333333333332</v>
      </c>
      <c r="AB58" s="32">
        <v>0</v>
      </c>
      <c r="AC58" s="37">
        <v>0</v>
      </c>
      <c r="AD58" s="32">
        <v>225.3137777777778</v>
      </c>
      <c r="AE58" s="32">
        <v>69.030444444444456</v>
      </c>
      <c r="AF58" s="37">
        <v>0.30637471496540136</v>
      </c>
      <c r="AG58" s="32">
        <v>0</v>
      </c>
      <c r="AH58" s="32">
        <v>0</v>
      </c>
      <c r="AI58" s="37" t="s">
        <v>1253</v>
      </c>
      <c r="AJ58" s="32">
        <v>0</v>
      </c>
      <c r="AK58" s="32">
        <v>0</v>
      </c>
      <c r="AL58" s="37" t="s">
        <v>1253</v>
      </c>
      <c r="AM58" t="s">
        <v>406</v>
      </c>
      <c r="AN58" s="34">
        <v>4</v>
      </c>
      <c r="AX58"/>
      <c r="AY58"/>
    </row>
    <row r="59" spans="1:51" x14ac:dyDescent="0.25">
      <c r="A59" t="s">
        <v>1149</v>
      </c>
      <c r="B59" t="s">
        <v>789</v>
      </c>
      <c r="C59" t="s">
        <v>890</v>
      </c>
      <c r="D59" t="s">
        <v>1074</v>
      </c>
      <c r="E59" s="32">
        <v>91.144444444444446</v>
      </c>
      <c r="F59" s="32">
        <v>253.37000000000009</v>
      </c>
      <c r="G59" s="32">
        <v>5.4577777777777774</v>
      </c>
      <c r="H59" s="37">
        <v>2.1540741910162118E-2</v>
      </c>
      <c r="I59" s="32">
        <v>236.57111111111118</v>
      </c>
      <c r="J59" s="32">
        <v>5.4577777777777774</v>
      </c>
      <c r="K59" s="37">
        <v>2.3070347652103657E-2</v>
      </c>
      <c r="L59" s="32">
        <v>26.795555555555559</v>
      </c>
      <c r="M59" s="32">
        <v>0</v>
      </c>
      <c r="N59" s="37">
        <v>0</v>
      </c>
      <c r="O59" s="32">
        <v>15.097777777777781</v>
      </c>
      <c r="P59" s="32">
        <v>0</v>
      </c>
      <c r="Q59" s="37">
        <v>0</v>
      </c>
      <c r="R59" s="32">
        <v>3.9144444444444439</v>
      </c>
      <c r="S59" s="32">
        <v>0</v>
      </c>
      <c r="T59" s="37">
        <v>0</v>
      </c>
      <c r="U59" s="32">
        <v>7.7833333333333332</v>
      </c>
      <c r="V59" s="32">
        <v>0</v>
      </c>
      <c r="W59" s="37">
        <v>0</v>
      </c>
      <c r="X59" s="32">
        <v>57.440000000000012</v>
      </c>
      <c r="Y59" s="32">
        <v>0</v>
      </c>
      <c r="Z59" s="37">
        <v>0</v>
      </c>
      <c r="AA59" s="32">
        <v>5.1011111111111109</v>
      </c>
      <c r="AB59" s="32">
        <v>0</v>
      </c>
      <c r="AC59" s="37">
        <v>0</v>
      </c>
      <c r="AD59" s="32">
        <v>130.22888888888895</v>
      </c>
      <c r="AE59" s="32">
        <v>5.4577777777777774</v>
      </c>
      <c r="AF59" s="37">
        <v>4.1909117280685269E-2</v>
      </c>
      <c r="AG59" s="32">
        <v>10.914444444444444</v>
      </c>
      <c r="AH59" s="32">
        <v>0</v>
      </c>
      <c r="AI59" s="37">
        <v>0</v>
      </c>
      <c r="AJ59" s="32">
        <v>22.889999999999993</v>
      </c>
      <c r="AK59" s="32">
        <v>0</v>
      </c>
      <c r="AL59" s="37">
        <v>0</v>
      </c>
      <c r="AM59" t="s">
        <v>376</v>
      </c>
      <c r="AN59" s="34">
        <v>4</v>
      </c>
      <c r="AX59"/>
      <c r="AY59"/>
    </row>
    <row r="60" spans="1:51" x14ac:dyDescent="0.25">
      <c r="A60" t="s">
        <v>1149</v>
      </c>
      <c r="B60" t="s">
        <v>698</v>
      </c>
      <c r="C60" t="s">
        <v>992</v>
      </c>
      <c r="D60" t="s">
        <v>1074</v>
      </c>
      <c r="E60" s="32">
        <v>33.144444444444446</v>
      </c>
      <c r="F60" s="32">
        <v>147.85744444444447</v>
      </c>
      <c r="G60" s="32">
        <v>20.12222222222222</v>
      </c>
      <c r="H60" s="37">
        <v>0.13609204661847707</v>
      </c>
      <c r="I60" s="32">
        <v>96.802777777777777</v>
      </c>
      <c r="J60" s="32">
        <v>20.12222222222222</v>
      </c>
      <c r="K60" s="37">
        <v>0.20786823151309936</v>
      </c>
      <c r="L60" s="32">
        <v>16.81388888888889</v>
      </c>
      <c r="M60" s="32">
        <v>0.88888888888888884</v>
      </c>
      <c r="N60" s="37">
        <v>5.2866347265818597E-2</v>
      </c>
      <c r="O60" s="32">
        <v>8.4583333333333339</v>
      </c>
      <c r="P60" s="32">
        <v>0.88888888888888884</v>
      </c>
      <c r="Q60" s="37">
        <v>0.10509031198686369</v>
      </c>
      <c r="R60" s="32">
        <v>2.8444444444444446</v>
      </c>
      <c r="S60" s="32">
        <v>0</v>
      </c>
      <c r="T60" s="37">
        <v>0</v>
      </c>
      <c r="U60" s="32">
        <v>5.5111111111111111</v>
      </c>
      <c r="V60" s="32">
        <v>0</v>
      </c>
      <c r="W60" s="37">
        <v>0</v>
      </c>
      <c r="X60" s="32">
        <v>0.53333333333333333</v>
      </c>
      <c r="Y60" s="32">
        <v>0.53333333333333333</v>
      </c>
      <c r="Z60" s="37">
        <v>1</v>
      </c>
      <c r="AA60" s="32">
        <v>42.699111111111115</v>
      </c>
      <c r="AB60" s="32">
        <v>0</v>
      </c>
      <c r="AC60" s="37">
        <v>0</v>
      </c>
      <c r="AD60" s="32">
        <v>87.811111111111117</v>
      </c>
      <c r="AE60" s="32">
        <v>18.7</v>
      </c>
      <c r="AF60" s="37">
        <v>0.21295710489687458</v>
      </c>
      <c r="AG60" s="32">
        <v>0</v>
      </c>
      <c r="AH60" s="32">
        <v>0</v>
      </c>
      <c r="AI60" s="37" t="s">
        <v>1253</v>
      </c>
      <c r="AJ60" s="32">
        <v>0</v>
      </c>
      <c r="AK60" s="32">
        <v>0</v>
      </c>
      <c r="AL60" s="37" t="s">
        <v>1253</v>
      </c>
      <c r="AM60" t="s">
        <v>285</v>
      </c>
      <c r="AN60" s="34">
        <v>4</v>
      </c>
      <c r="AX60"/>
      <c r="AY60"/>
    </row>
    <row r="61" spans="1:51" x14ac:dyDescent="0.25">
      <c r="A61" t="s">
        <v>1149</v>
      </c>
      <c r="B61" t="s">
        <v>487</v>
      </c>
      <c r="C61" t="s">
        <v>915</v>
      </c>
      <c r="D61" t="s">
        <v>1072</v>
      </c>
      <c r="E61" s="32">
        <v>97.8</v>
      </c>
      <c r="F61" s="32">
        <v>334.05633333333327</v>
      </c>
      <c r="G61" s="32">
        <v>156.93611111111113</v>
      </c>
      <c r="H61" s="37">
        <v>0.46978936021103573</v>
      </c>
      <c r="I61" s="32">
        <v>303.20566666666667</v>
      </c>
      <c r="J61" s="32">
        <v>156.93611111111113</v>
      </c>
      <c r="K61" s="37">
        <v>0.51758963754342036</v>
      </c>
      <c r="L61" s="32">
        <v>47.675111111111107</v>
      </c>
      <c r="M61" s="32">
        <v>1.6277777777777778</v>
      </c>
      <c r="N61" s="37">
        <v>3.4143135481826063E-2</v>
      </c>
      <c r="O61" s="32">
        <v>16.88</v>
      </c>
      <c r="P61" s="32">
        <v>1.6277777777777778</v>
      </c>
      <c r="Q61" s="37">
        <v>9.6432332806740392E-2</v>
      </c>
      <c r="R61" s="32">
        <v>25.417333333333332</v>
      </c>
      <c r="S61" s="32">
        <v>0</v>
      </c>
      <c r="T61" s="37">
        <v>0</v>
      </c>
      <c r="U61" s="32">
        <v>5.3777777777777782</v>
      </c>
      <c r="V61" s="32">
        <v>0</v>
      </c>
      <c r="W61" s="37">
        <v>0</v>
      </c>
      <c r="X61" s="32">
        <v>109.38888888888889</v>
      </c>
      <c r="Y61" s="32">
        <v>71.944444444444443</v>
      </c>
      <c r="Z61" s="37">
        <v>0.65769426104621631</v>
      </c>
      <c r="AA61" s="32">
        <v>5.5555555555555552E-2</v>
      </c>
      <c r="AB61" s="32">
        <v>0</v>
      </c>
      <c r="AC61" s="37">
        <v>0</v>
      </c>
      <c r="AD61" s="32">
        <v>165.44533333333334</v>
      </c>
      <c r="AE61" s="32">
        <v>83.363888888888894</v>
      </c>
      <c r="AF61" s="37">
        <v>0.50387573471734204</v>
      </c>
      <c r="AG61" s="32">
        <v>9.3025555555555552</v>
      </c>
      <c r="AH61" s="32">
        <v>0</v>
      </c>
      <c r="AI61" s="37">
        <v>0</v>
      </c>
      <c r="AJ61" s="32">
        <v>2.1888888888888891</v>
      </c>
      <c r="AK61" s="32">
        <v>0</v>
      </c>
      <c r="AL61" s="37">
        <v>0</v>
      </c>
      <c r="AM61" t="s">
        <v>73</v>
      </c>
      <c r="AN61" s="34">
        <v>4</v>
      </c>
      <c r="AX61"/>
      <c r="AY61"/>
    </row>
    <row r="62" spans="1:51" x14ac:dyDescent="0.25">
      <c r="A62" t="s">
        <v>1149</v>
      </c>
      <c r="B62" t="s">
        <v>542</v>
      </c>
      <c r="C62" t="s">
        <v>949</v>
      </c>
      <c r="D62" t="s">
        <v>1046</v>
      </c>
      <c r="E62" s="32">
        <v>60.077777777777776</v>
      </c>
      <c r="F62" s="32">
        <v>171.81055555555554</v>
      </c>
      <c r="G62" s="32">
        <v>0</v>
      </c>
      <c r="H62" s="37">
        <v>0</v>
      </c>
      <c r="I62" s="32">
        <v>163.18</v>
      </c>
      <c r="J62" s="32">
        <v>0</v>
      </c>
      <c r="K62" s="37">
        <v>0</v>
      </c>
      <c r="L62" s="32">
        <v>19.138888888888889</v>
      </c>
      <c r="M62" s="32">
        <v>0</v>
      </c>
      <c r="N62" s="37">
        <v>0</v>
      </c>
      <c r="O62" s="32">
        <v>14.072222222222223</v>
      </c>
      <c r="P62" s="32">
        <v>0</v>
      </c>
      <c r="Q62" s="37">
        <v>0</v>
      </c>
      <c r="R62" s="32">
        <v>0</v>
      </c>
      <c r="S62" s="32">
        <v>0</v>
      </c>
      <c r="T62" s="37" t="s">
        <v>1253</v>
      </c>
      <c r="U62" s="32">
        <v>5.0666666666666664</v>
      </c>
      <c r="V62" s="32">
        <v>0</v>
      </c>
      <c r="W62" s="37">
        <v>0</v>
      </c>
      <c r="X62" s="32">
        <v>43.319444444444443</v>
      </c>
      <c r="Y62" s="32">
        <v>0</v>
      </c>
      <c r="Z62" s="37">
        <v>0</v>
      </c>
      <c r="AA62" s="32">
        <v>3.5638888888888891</v>
      </c>
      <c r="AB62" s="32">
        <v>0</v>
      </c>
      <c r="AC62" s="37">
        <v>0</v>
      </c>
      <c r="AD62" s="32">
        <v>105.78833333333334</v>
      </c>
      <c r="AE62" s="32">
        <v>0</v>
      </c>
      <c r="AF62" s="37">
        <v>0</v>
      </c>
      <c r="AG62" s="32">
        <v>0</v>
      </c>
      <c r="AH62" s="32">
        <v>0</v>
      </c>
      <c r="AI62" s="37" t="s">
        <v>1253</v>
      </c>
      <c r="AJ62" s="32">
        <v>0</v>
      </c>
      <c r="AK62" s="32">
        <v>0</v>
      </c>
      <c r="AL62" s="37" t="s">
        <v>1253</v>
      </c>
      <c r="AM62" t="s">
        <v>129</v>
      </c>
      <c r="AN62" s="34">
        <v>4</v>
      </c>
      <c r="AX62"/>
      <c r="AY62"/>
    </row>
    <row r="63" spans="1:51" x14ac:dyDescent="0.25">
      <c r="A63" t="s">
        <v>1149</v>
      </c>
      <c r="B63" t="s">
        <v>640</v>
      </c>
      <c r="C63" t="s">
        <v>956</v>
      </c>
      <c r="D63" t="s">
        <v>1049</v>
      </c>
      <c r="E63" s="32">
        <v>39.799999999999997</v>
      </c>
      <c r="F63" s="32">
        <v>198.90244444444437</v>
      </c>
      <c r="G63" s="32">
        <v>0</v>
      </c>
      <c r="H63" s="37">
        <v>0</v>
      </c>
      <c r="I63" s="32">
        <v>198.90244444444437</v>
      </c>
      <c r="J63" s="32">
        <v>0</v>
      </c>
      <c r="K63" s="37">
        <v>0</v>
      </c>
      <c r="L63" s="32">
        <v>18.508333333333333</v>
      </c>
      <c r="M63" s="32">
        <v>0</v>
      </c>
      <c r="N63" s="37">
        <v>0</v>
      </c>
      <c r="O63" s="32">
        <v>18.508333333333333</v>
      </c>
      <c r="P63" s="32">
        <v>0</v>
      </c>
      <c r="Q63" s="37">
        <v>0</v>
      </c>
      <c r="R63" s="32">
        <v>0</v>
      </c>
      <c r="S63" s="32">
        <v>0</v>
      </c>
      <c r="T63" s="37" t="s">
        <v>1253</v>
      </c>
      <c r="U63" s="32">
        <v>0</v>
      </c>
      <c r="V63" s="32">
        <v>0</v>
      </c>
      <c r="W63" s="37" t="s">
        <v>1253</v>
      </c>
      <c r="X63" s="32">
        <v>45.38122222222222</v>
      </c>
      <c r="Y63" s="32">
        <v>0</v>
      </c>
      <c r="Z63" s="37">
        <v>0</v>
      </c>
      <c r="AA63" s="32">
        <v>0</v>
      </c>
      <c r="AB63" s="32">
        <v>0</v>
      </c>
      <c r="AC63" s="37" t="s">
        <v>1253</v>
      </c>
      <c r="AD63" s="32">
        <v>108.5156666666666</v>
      </c>
      <c r="AE63" s="32">
        <v>0</v>
      </c>
      <c r="AF63" s="37">
        <v>0</v>
      </c>
      <c r="AG63" s="32">
        <v>0.33966666666666667</v>
      </c>
      <c r="AH63" s="32">
        <v>0</v>
      </c>
      <c r="AI63" s="37">
        <v>0</v>
      </c>
      <c r="AJ63" s="32">
        <v>26.157555555555554</v>
      </c>
      <c r="AK63" s="32">
        <v>0</v>
      </c>
      <c r="AL63" s="37">
        <v>0</v>
      </c>
      <c r="AM63" t="s">
        <v>227</v>
      </c>
      <c r="AN63" s="34">
        <v>4</v>
      </c>
      <c r="AX63"/>
      <c r="AY63"/>
    </row>
    <row r="64" spans="1:51" x14ac:dyDescent="0.25">
      <c r="A64" t="s">
        <v>1149</v>
      </c>
      <c r="B64" t="s">
        <v>823</v>
      </c>
      <c r="C64" t="s">
        <v>905</v>
      </c>
      <c r="D64" t="s">
        <v>1058</v>
      </c>
      <c r="E64" s="32">
        <v>120.84444444444445</v>
      </c>
      <c r="F64" s="32">
        <v>850.82677777777803</v>
      </c>
      <c r="G64" s="32">
        <v>107.0832222222222</v>
      </c>
      <c r="H64" s="37">
        <v>0.12585784206499268</v>
      </c>
      <c r="I64" s="32">
        <v>805.60488888888915</v>
      </c>
      <c r="J64" s="32">
        <v>107.0832222222222</v>
      </c>
      <c r="K64" s="37">
        <v>0.13292275617879395</v>
      </c>
      <c r="L64" s="32">
        <v>237.15266666666662</v>
      </c>
      <c r="M64" s="32">
        <v>72.084111111111113</v>
      </c>
      <c r="N64" s="37">
        <v>0.30395656993572828</v>
      </c>
      <c r="O64" s="32">
        <v>191.93077777777773</v>
      </c>
      <c r="P64" s="32">
        <v>72.084111111111113</v>
      </c>
      <c r="Q64" s="37">
        <v>0.37557348511645122</v>
      </c>
      <c r="R64" s="32">
        <v>39.74688888888889</v>
      </c>
      <c r="S64" s="32">
        <v>0</v>
      </c>
      <c r="T64" s="37">
        <v>0</v>
      </c>
      <c r="U64" s="32">
        <v>5.4749999999999996</v>
      </c>
      <c r="V64" s="32">
        <v>0</v>
      </c>
      <c r="W64" s="37">
        <v>0</v>
      </c>
      <c r="X64" s="32">
        <v>33.763888888888886</v>
      </c>
      <c r="Y64" s="32">
        <v>7.0110000000000001</v>
      </c>
      <c r="Z64" s="37">
        <v>0.2076478815302345</v>
      </c>
      <c r="AA64" s="32">
        <v>0</v>
      </c>
      <c r="AB64" s="32">
        <v>0</v>
      </c>
      <c r="AC64" s="37" t="s">
        <v>1253</v>
      </c>
      <c r="AD64" s="32">
        <v>579.9102222222225</v>
      </c>
      <c r="AE64" s="32">
        <v>27.988111111111099</v>
      </c>
      <c r="AF64" s="37">
        <v>4.8262834553700985E-2</v>
      </c>
      <c r="AG64" s="32">
        <v>0</v>
      </c>
      <c r="AH64" s="32">
        <v>0</v>
      </c>
      <c r="AI64" s="37" t="s">
        <v>1253</v>
      </c>
      <c r="AJ64" s="32">
        <v>0</v>
      </c>
      <c r="AK64" s="32">
        <v>0</v>
      </c>
      <c r="AL64" s="37" t="s">
        <v>1253</v>
      </c>
      <c r="AM64" t="s">
        <v>410</v>
      </c>
      <c r="AN64" s="34">
        <v>4</v>
      </c>
      <c r="AX64"/>
      <c r="AY64"/>
    </row>
    <row r="65" spans="1:51" x14ac:dyDescent="0.25">
      <c r="A65" t="s">
        <v>1149</v>
      </c>
      <c r="B65" t="s">
        <v>584</v>
      </c>
      <c r="C65" t="s">
        <v>871</v>
      </c>
      <c r="D65" t="s">
        <v>1091</v>
      </c>
      <c r="E65" s="32">
        <v>56.444444444444443</v>
      </c>
      <c r="F65" s="32">
        <v>181.8135555555555</v>
      </c>
      <c r="G65" s="32">
        <v>0</v>
      </c>
      <c r="H65" s="37">
        <v>0</v>
      </c>
      <c r="I65" s="32">
        <v>170.5285555555555</v>
      </c>
      <c r="J65" s="32">
        <v>0</v>
      </c>
      <c r="K65" s="37">
        <v>0</v>
      </c>
      <c r="L65" s="32">
        <v>37.237888888888897</v>
      </c>
      <c r="M65" s="32">
        <v>0</v>
      </c>
      <c r="N65" s="37">
        <v>0</v>
      </c>
      <c r="O65" s="32">
        <v>25.952888888888893</v>
      </c>
      <c r="P65" s="32">
        <v>0</v>
      </c>
      <c r="Q65" s="37">
        <v>0</v>
      </c>
      <c r="R65" s="32">
        <v>5.6850000000000005</v>
      </c>
      <c r="S65" s="32">
        <v>0</v>
      </c>
      <c r="T65" s="37">
        <v>0</v>
      </c>
      <c r="U65" s="32">
        <v>5.6</v>
      </c>
      <c r="V65" s="32">
        <v>0</v>
      </c>
      <c r="W65" s="37">
        <v>0</v>
      </c>
      <c r="X65" s="32">
        <v>45.028888888888893</v>
      </c>
      <c r="Y65" s="32">
        <v>0</v>
      </c>
      <c r="Z65" s="37">
        <v>0</v>
      </c>
      <c r="AA65" s="32">
        <v>0</v>
      </c>
      <c r="AB65" s="32">
        <v>0</v>
      </c>
      <c r="AC65" s="37" t="s">
        <v>1253</v>
      </c>
      <c r="AD65" s="32">
        <v>99.546777777777706</v>
      </c>
      <c r="AE65" s="32">
        <v>0</v>
      </c>
      <c r="AF65" s="37">
        <v>0</v>
      </c>
      <c r="AG65" s="32">
        <v>0</v>
      </c>
      <c r="AH65" s="32">
        <v>0</v>
      </c>
      <c r="AI65" s="37" t="s">
        <v>1253</v>
      </c>
      <c r="AJ65" s="32">
        <v>0</v>
      </c>
      <c r="AK65" s="32">
        <v>0</v>
      </c>
      <c r="AL65" s="37" t="s">
        <v>1253</v>
      </c>
      <c r="AM65" t="s">
        <v>171</v>
      </c>
      <c r="AN65" s="34">
        <v>4</v>
      </c>
      <c r="AX65"/>
      <c r="AY65"/>
    </row>
    <row r="66" spans="1:51" x14ac:dyDescent="0.25">
      <c r="A66" t="s">
        <v>1149</v>
      </c>
      <c r="B66" t="s">
        <v>551</v>
      </c>
      <c r="C66" t="s">
        <v>917</v>
      </c>
      <c r="D66" t="s">
        <v>1047</v>
      </c>
      <c r="E66" s="32">
        <v>60.422222222222224</v>
      </c>
      <c r="F66" s="32">
        <v>219.68433333333334</v>
      </c>
      <c r="G66" s="32">
        <v>85.173222222222236</v>
      </c>
      <c r="H66" s="37">
        <v>0.38770731134926434</v>
      </c>
      <c r="I66" s="32">
        <v>196.05933333333334</v>
      </c>
      <c r="J66" s="32">
        <v>84.373222222222239</v>
      </c>
      <c r="K66" s="37">
        <v>0.43034534897032312</v>
      </c>
      <c r="L66" s="32">
        <v>32.531777777777783</v>
      </c>
      <c r="M66" s="32">
        <v>1.4901111111111112</v>
      </c>
      <c r="N66" s="37">
        <v>4.5804785747952423E-2</v>
      </c>
      <c r="O66" s="32">
        <v>9.2428888888888903</v>
      </c>
      <c r="P66" s="32">
        <v>0.69011111111111112</v>
      </c>
      <c r="Q66" s="37">
        <v>7.466400596254176E-2</v>
      </c>
      <c r="R66" s="32">
        <v>17.955555555555556</v>
      </c>
      <c r="S66" s="32">
        <v>0</v>
      </c>
      <c r="T66" s="37">
        <v>0</v>
      </c>
      <c r="U66" s="32">
        <v>5.333333333333333</v>
      </c>
      <c r="V66" s="32">
        <v>0.8</v>
      </c>
      <c r="W66" s="37">
        <v>0.15000000000000002</v>
      </c>
      <c r="X66" s="32">
        <v>45.586222222222204</v>
      </c>
      <c r="Y66" s="32">
        <v>15.577888888888891</v>
      </c>
      <c r="Z66" s="37">
        <v>0.34172362019713576</v>
      </c>
      <c r="AA66" s="32">
        <v>0.33611111111111114</v>
      </c>
      <c r="AB66" s="32">
        <v>0</v>
      </c>
      <c r="AC66" s="37">
        <v>0</v>
      </c>
      <c r="AD66" s="32">
        <v>137.20244444444447</v>
      </c>
      <c r="AE66" s="32">
        <v>68.105222222222238</v>
      </c>
      <c r="AF66" s="37">
        <v>0.49638490405904662</v>
      </c>
      <c r="AG66" s="32">
        <v>0</v>
      </c>
      <c r="AH66" s="32">
        <v>0</v>
      </c>
      <c r="AI66" s="37" t="s">
        <v>1253</v>
      </c>
      <c r="AJ66" s="32">
        <v>4.0277777777777777</v>
      </c>
      <c r="AK66" s="32">
        <v>0</v>
      </c>
      <c r="AL66" s="37">
        <v>0</v>
      </c>
      <c r="AM66" t="s">
        <v>138</v>
      </c>
      <c r="AN66" s="34">
        <v>4</v>
      </c>
      <c r="AX66"/>
      <c r="AY66"/>
    </row>
    <row r="67" spans="1:51" x14ac:dyDescent="0.25">
      <c r="A67" t="s">
        <v>1149</v>
      </c>
      <c r="B67" t="s">
        <v>419</v>
      </c>
      <c r="C67" t="s">
        <v>830</v>
      </c>
      <c r="D67" t="s">
        <v>1055</v>
      </c>
      <c r="E67" s="32">
        <v>117.28888888888889</v>
      </c>
      <c r="F67" s="32">
        <v>253.99722222222221</v>
      </c>
      <c r="G67" s="32">
        <v>0.21666666666666667</v>
      </c>
      <c r="H67" s="37">
        <v>8.5302770152779453E-4</v>
      </c>
      <c r="I67" s="32">
        <v>238.36388888888888</v>
      </c>
      <c r="J67" s="32">
        <v>0.21666666666666667</v>
      </c>
      <c r="K67" s="37">
        <v>9.0897437391476623E-4</v>
      </c>
      <c r="L67" s="32">
        <v>29.902777777777775</v>
      </c>
      <c r="M67" s="32">
        <v>0</v>
      </c>
      <c r="N67" s="37">
        <v>0</v>
      </c>
      <c r="O67" s="32">
        <v>22.163888888888888</v>
      </c>
      <c r="P67" s="32">
        <v>0</v>
      </c>
      <c r="Q67" s="37">
        <v>0</v>
      </c>
      <c r="R67" s="32">
        <v>2.4944444444444445</v>
      </c>
      <c r="S67" s="32">
        <v>0</v>
      </c>
      <c r="T67" s="37">
        <v>0</v>
      </c>
      <c r="U67" s="32">
        <v>5.2444444444444445</v>
      </c>
      <c r="V67" s="32">
        <v>0</v>
      </c>
      <c r="W67" s="37">
        <v>0</v>
      </c>
      <c r="X67" s="32">
        <v>42.3</v>
      </c>
      <c r="Y67" s="32">
        <v>0</v>
      </c>
      <c r="Z67" s="37">
        <v>0</v>
      </c>
      <c r="AA67" s="32">
        <v>7.8944444444444448</v>
      </c>
      <c r="AB67" s="32">
        <v>0</v>
      </c>
      <c r="AC67" s="37">
        <v>0</v>
      </c>
      <c r="AD67" s="32">
        <v>92.261111111111106</v>
      </c>
      <c r="AE67" s="32">
        <v>0.21666666666666667</v>
      </c>
      <c r="AF67" s="37">
        <v>2.3484072981272961E-3</v>
      </c>
      <c r="AG67" s="32">
        <v>19.113888888888887</v>
      </c>
      <c r="AH67" s="32">
        <v>0</v>
      </c>
      <c r="AI67" s="37">
        <v>0</v>
      </c>
      <c r="AJ67" s="32">
        <v>62.524999999999999</v>
      </c>
      <c r="AK67" s="32">
        <v>0</v>
      </c>
      <c r="AL67" s="37">
        <v>0</v>
      </c>
      <c r="AM67" t="s">
        <v>5</v>
      </c>
      <c r="AN67" s="34">
        <v>4</v>
      </c>
      <c r="AX67"/>
      <c r="AY67"/>
    </row>
    <row r="68" spans="1:51" x14ac:dyDescent="0.25">
      <c r="A68" t="s">
        <v>1149</v>
      </c>
      <c r="B68" t="s">
        <v>816</v>
      </c>
      <c r="C68" t="s">
        <v>847</v>
      </c>
      <c r="D68" t="s">
        <v>1053</v>
      </c>
      <c r="E68" s="32">
        <v>27.833333333333332</v>
      </c>
      <c r="F68" s="32">
        <v>141.6877777777778</v>
      </c>
      <c r="G68" s="32">
        <v>0</v>
      </c>
      <c r="H68" s="37">
        <v>0</v>
      </c>
      <c r="I68" s="32">
        <v>127.71555555555557</v>
      </c>
      <c r="J68" s="32">
        <v>0</v>
      </c>
      <c r="K68" s="37">
        <v>0</v>
      </c>
      <c r="L68" s="32">
        <v>44.278888888888893</v>
      </c>
      <c r="M68" s="32">
        <v>0</v>
      </c>
      <c r="N68" s="37">
        <v>0</v>
      </c>
      <c r="O68" s="32">
        <v>30.306666666666672</v>
      </c>
      <c r="P68" s="32">
        <v>0</v>
      </c>
      <c r="Q68" s="37">
        <v>0</v>
      </c>
      <c r="R68" s="32">
        <v>9.5755555555555549</v>
      </c>
      <c r="S68" s="32">
        <v>0</v>
      </c>
      <c r="T68" s="37">
        <v>0</v>
      </c>
      <c r="U68" s="32">
        <v>4.3966666666666656</v>
      </c>
      <c r="V68" s="32">
        <v>0</v>
      </c>
      <c r="W68" s="37">
        <v>0</v>
      </c>
      <c r="X68" s="32">
        <v>18.581111111111117</v>
      </c>
      <c r="Y68" s="32">
        <v>0</v>
      </c>
      <c r="Z68" s="37">
        <v>0</v>
      </c>
      <c r="AA68" s="32">
        <v>0</v>
      </c>
      <c r="AB68" s="32">
        <v>0</v>
      </c>
      <c r="AC68" s="37" t="s">
        <v>1253</v>
      </c>
      <c r="AD68" s="32">
        <v>78.653333333333336</v>
      </c>
      <c r="AE68" s="32">
        <v>0</v>
      </c>
      <c r="AF68" s="37">
        <v>0</v>
      </c>
      <c r="AG68" s="32">
        <v>0</v>
      </c>
      <c r="AH68" s="32">
        <v>0</v>
      </c>
      <c r="AI68" s="37" t="s">
        <v>1253</v>
      </c>
      <c r="AJ68" s="32">
        <v>0.17444444444444443</v>
      </c>
      <c r="AK68" s="32">
        <v>0</v>
      </c>
      <c r="AL68" s="37">
        <v>0</v>
      </c>
      <c r="AM68" t="s">
        <v>403</v>
      </c>
      <c r="AN68" s="34">
        <v>4</v>
      </c>
      <c r="AX68"/>
      <c r="AY68"/>
    </row>
    <row r="69" spans="1:51" x14ac:dyDescent="0.25">
      <c r="A69" t="s">
        <v>1149</v>
      </c>
      <c r="B69" t="s">
        <v>694</v>
      </c>
      <c r="C69" t="s">
        <v>825</v>
      </c>
      <c r="D69" t="s">
        <v>1104</v>
      </c>
      <c r="E69" s="32">
        <v>50.255555555555553</v>
      </c>
      <c r="F69" s="32">
        <v>87.50844444444445</v>
      </c>
      <c r="G69" s="32">
        <v>9.0333333333333332</v>
      </c>
      <c r="H69" s="37">
        <v>0.1032281329039991</v>
      </c>
      <c r="I69" s="32">
        <v>76.955555555555563</v>
      </c>
      <c r="J69" s="32">
        <v>9.0333333333333332</v>
      </c>
      <c r="K69" s="37">
        <v>0.11738377129656366</v>
      </c>
      <c r="L69" s="32">
        <v>34.900111111111109</v>
      </c>
      <c r="M69" s="32">
        <v>0</v>
      </c>
      <c r="N69" s="37">
        <v>0</v>
      </c>
      <c r="O69" s="32">
        <v>24.347222222222221</v>
      </c>
      <c r="P69" s="32">
        <v>0</v>
      </c>
      <c r="Q69" s="37">
        <v>0</v>
      </c>
      <c r="R69" s="32">
        <v>4.8639999999999999</v>
      </c>
      <c r="S69" s="32">
        <v>0</v>
      </c>
      <c r="T69" s="37">
        <v>0</v>
      </c>
      <c r="U69" s="32">
        <v>5.6888888888888891</v>
      </c>
      <c r="V69" s="32">
        <v>0</v>
      </c>
      <c r="W69" s="37">
        <v>0</v>
      </c>
      <c r="X69" s="32">
        <v>22.816666666666666</v>
      </c>
      <c r="Y69" s="32">
        <v>1.6194444444444445</v>
      </c>
      <c r="Z69" s="37">
        <v>7.0976381787192594E-2</v>
      </c>
      <c r="AA69" s="32">
        <v>0</v>
      </c>
      <c r="AB69" s="32">
        <v>0</v>
      </c>
      <c r="AC69" s="37" t="s">
        <v>1253</v>
      </c>
      <c r="AD69" s="32">
        <v>26.952777777777779</v>
      </c>
      <c r="AE69" s="32">
        <v>7.4138888888888888</v>
      </c>
      <c r="AF69" s="37">
        <v>0.27506956611357308</v>
      </c>
      <c r="AG69" s="32">
        <v>0</v>
      </c>
      <c r="AH69" s="32">
        <v>0</v>
      </c>
      <c r="AI69" s="37" t="s">
        <v>1253</v>
      </c>
      <c r="AJ69" s="32">
        <v>2.838888888888889</v>
      </c>
      <c r="AK69" s="32">
        <v>0</v>
      </c>
      <c r="AL69" s="37">
        <v>0</v>
      </c>
      <c r="AM69" t="s">
        <v>281</v>
      </c>
      <c r="AN69" s="34">
        <v>4</v>
      </c>
      <c r="AX69"/>
      <c r="AY69"/>
    </row>
    <row r="70" spans="1:51" x14ac:dyDescent="0.25">
      <c r="A70" t="s">
        <v>1149</v>
      </c>
      <c r="B70" t="s">
        <v>557</v>
      </c>
      <c r="C70" t="s">
        <v>907</v>
      </c>
      <c r="D70" t="s">
        <v>1066</v>
      </c>
      <c r="E70" s="32">
        <v>112.71111111111111</v>
      </c>
      <c r="F70" s="32">
        <v>390.85833333333335</v>
      </c>
      <c r="G70" s="32">
        <v>0</v>
      </c>
      <c r="H70" s="37">
        <v>0</v>
      </c>
      <c r="I70" s="32">
        <v>360.16111111111115</v>
      </c>
      <c r="J70" s="32">
        <v>0</v>
      </c>
      <c r="K70" s="37">
        <v>0</v>
      </c>
      <c r="L70" s="32">
        <v>48.35</v>
      </c>
      <c r="M70" s="32">
        <v>0</v>
      </c>
      <c r="N70" s="37">
        <v>0</v>
      </c>
      <c r="O70" s="32">
        <v>22.725000000000001</v>
      </c>
      <c r="P70" s="32">
        <v>0</v>
      </c>
      <c r="Q70" s="37">
        <v>0</v>
      </c>
      <c r="R70" s="32">
        <v>20.291666666666668</v>
      </c>
      <c r="S70" s="32">
        <v>0</v>
      </c>
      <c r="T70" s="37">
        <v>0</v>
      </c>
      <c r="U70" s="32">
        <v>5.333333333333333</v>
      </c>
      <c r="V70" s="32">
        <v>0</v>
      </c>
      <c r="W70" s="37">
        <v>0</v>
      </c>
      <c r="X70" s="32">
        <v>84.808333333333337</v>
      </c>
      <c r="Y70" s="32">
        <v>0</v>
      </c>
      <c r="Z70" s="37">
        <v>0</v>
      </c>
      <c r="AA70" s="32">
        <v>5.072222222222222</v>
      </c>
      <c r="AB70" s="32">
        <v>0</v>
      </c>
      <c r="AC70" s="37">
        <v>0</v>
      </c>
      <c r="AD70" s="32">
        <v>200.73888888888888</v>
      </c>
      <c r="AE70" s="32">
        <v>0</v>
      </c>
      <c r="AF70" s="37">
        <v>0</v>
      </c>
      <c r="AG70" s="32">
        <v>0</v>
      </c>
      <c r="AH70" s="32">
        <v>0</v>
      </c>
      <c r="AI70" s="37" t="s">
        <v>1253</v>
      </c>
      <c r="AJ70" s="32">
        <v>51.888888888888886</v>
      </c>
      <c r="AK70" s="32">
        <v>0</v>
      </c>
      <c r="AL70" s="37">
        <v>0</v>
      </c>
      <c r="AM70" t="s">
        <v>144</v>
      </c>
      <c r="AN70" s="34">
        <v>4</v>
      </c>
      <c r="AX70"/>
      <c r="AY70"/>
    </row>
    <row r="71" spans="1:51" x14ac:dyDescent="0.25">
      <c r="A71" t="s">
        <v>1149</v>
      </c>
      <c r="B71" t="s">
        <v>446</v>
      </c>
      <c r="C71" t="s">
        <v>907</v>
      </c>
      <c r="D71" t="s">
        <v>1066</v>
      </c>
      <c r="E71" s="32">
        <v>85.055555555555557</v>
      </c>
      <c r="F71" s="32">
        <v>305.49522222222225</v>
      </c>
      <c r="G71" s="32">
        <v>76.438777777777759</v>
      </c>
      <c r="H71" s="37">
        <v>0.25021267835794475</v>
      </c>
      <c r="I71" s="32">
        <v>279.45633333333336</v>
      </c>
      <c r="J71" s="32">
        <v>76.438777777777759</v>
      </c>
      <c r="K71" s="37">
        <v>0.27352673265988275</v>
      </c>
      <c r="L71" s="32">
        <v>53.394444444444446</v>
      </c>
      <c r="M71" s="32">
        <v>2.2333333333333334</v>
      </c>
      <c r="N71" s="37">
        <v>4.1827073145354284E-2</v>
      </c>
      <c r="O71" s="32">
        <v>37.005555555555553</v>
      </c>
      <c r="P71" s="32">
        <v>2.2333333333333334</v>
      </c>
      <c r="Q71" s="37">
        <v>6.0351298603813247E-2</v>
      </c>
      <c r="R71" s="32">
        <v>12.566666666666666</v>
      </c>
      <c r="S71" s="32">
        <v>0</v>
      </c>
      <c r="T71" s="37">
        <v>0</v>
      </c>
      <c r="U71" s="32">
        <v>3.8222222222222224</v>
      </c>
      <c r="V71" s="32">
        <v>0</v>
      </c>
      <c r="W71" s="37">
        <v>0</v>
      </c>
      <c r="X71" s="32">
        <v>57.638222222222225</v>
      </c>
      <c r="Y71" s="32">
        <v>15.810444444444448</v>
      </c>
      <c r="Z71" s="37">
        <v>0.27430485942969945</v>
      </c>
      <c r="AA71" s="32">
        <v>9.65</v>
      </c>
      <c r="AB71" s="32">
        <v>0</v>
      </c>
      <c r="AC71" s="37">
        <v>0</v>
      </c>
      <c r="AD71" s="32">
        <v>179.12088888888891</v>
      </c>
      <c r="AE71" s="32">
        <v>58.394999999999982</v>
      </c>
      <c r="AF71" s="37">
        <v>0.32600887792725941</v>
      </c>
      <c r="AG71" s="32">
        <v>1.4888888888888889</v>
      </c>
      <c r="AH71" s="32">
        <v>0</v>
      </c>
      <c r="AI71" s="37">
        <v>0</v>
      </c>
      <c r="AJ71" s="32">
        <v>4.2027777777777775</v>
      </c>
      <c r="AK71" s="32">
        <v>0</v>
      </c>
      <c r="AL71" s="37">
        <v>0</v>
      </c>
      <c r="AM71" t="s">
        <v>32</v>
      </c>
      <c r="AN71" s="34">
        <v>4</v>
      </c>
      <c r="AX71"/>
      <c r="AY71"/>
    </row>
    <row r="72" spans="1:51" x14ac:dyDescent="0.25">
      <c r="A72" t="s">
        <v>1149</v>
      </c>
      <c r="B72" t="s">
        <v>565</v>
      </c>
      <c r="C72" t="s">
        <v>893</v>
      </c>
      <c r="D72" t="s">
        <v>1051</v>
      </c>
      <c r="E72" s="32">
        <v>91.011111111111106</v>
      </c>
      <c r="F72" s="32">
        <v>328.65755555555552</v>
      </c>
      <c r="G72" s="32">
        <v>90.00755555555557</v>
      </c>
      <c r="H72" s="37">
        <v>0.2738642518149591</v>
      </c>
      <c r="I72" s="32">
        <v>288.5575555555555</v>
      </c>
      <c r="J72" s="32">
        <v>90.00755555555557</v>
      </c>
      <c r="K72" s="37">
        <v>0.31192236634478476</v>
      </c>
      <c r="L72" s="32">
        <v>35.049777777777777</v>
      </c>
      <c r="M72" s="32">
        <v>0.18588888888888888</v>
      </c>
      <c r="N72" s="37">
        <v>5.3035682584768326E-3</v>
      </c>
      <c r="O72" s="32">
        <v>8.0858888888888885</v>
      </c>
      <c r="P72" s="32">
        <v>0.18588888888888888</v>
      </c>
      <c r="Q72" s="37">
        <v>2.2989295480466656E-2</v>
      </c>
      <c r="R72" s="32">
        <v>21.452777777777779</v>
      </c>
      <c r="S72" s="32">
        <v>0</v>
      </c>
      <c r="T72" s="37">
        <v>0</v>
      </c>
      <c r="U72" s="32">
        <v>5.5111111111111111</v>
      </c>
      <c r="V72" s="32">
        <v>0</v>
      </c>
      <c r="W72" s="37">
        <v>0</v>
      </c>
      <c r="X72" s="32">
        <v>86.249333333333354</v>
      </c>
      <c r="Y72" s="32">
        <v>28.382666666666669</v>
      </c>
      <c r="Z72" s="37">
        <v>0.32907693972513791</v>
      </c>
      <c r="AA72" s="32">
        <v>13.136111111111111</v>
      </c>
      <c r="AB72" s="32">
        <v>0</v>
      </c>
      <c r="AC72" s="37">
        <v>0</v>
      </c>
      <c r="AD72" s="32">
        <v>186.85011111111106</v>
      </c>
      <c r="AE72" s="32">
        <v>61.439000000000014</v>
      </c>
      <c r="AF72" s="37">
        <v>0.32881436160059385</v>
      </c>
      <c r="AG72" s="32">
        <v>0</v>
      </c>
      <c r="AH72" s="32">
        <v>0</v>
      </c>
      <c r="AI72" s="37" t="s">
        <v>1253</v>
      </c>
      <c r="AJ72" s="32">
        <v>7.3722222222222218</v>
      </c>
      <c r="AK72" s="32">
        <v>0</v>
      </c>
      <c r="AL72" s="37">
        <v>0</v>
      </c>
      <c r="AM72" t="s">
        <v>152</v>
      </c>
      <c r="AN72" s="34">
        <v>4</v>
      </c>
      <c r="AX72"/>
      <c r="AY72"/>
    </row>
    <row r="73" spans="1:51" x14ac:dyDescent="0.25">
      <c r="A73" t="s">
        <v>1149</v>
      </c>
      <c r="B73" t="s">
        <v>506</v>
      </c>
      <c r="C73" t="s">
        <v>932</v>
      </c>
      <c r="D73" t="s">
        <v>1079</v>
      </c>
      <c r="E73" s="32">
        <v>110.52222222222223</v>
      </c>
      <c r="F73" s="32">
        <v>353.86122222222224</v>
      </c>
      <c r="G73" s="32">
        <v>26.116777777777774</v>
      </c>
      <c r="H73" s="37">
        <v>7.3805142066051613E-2</v>
      </c>
      <c r="I73" s="32">
        <v>313.84177777777774</v>
      </c>
      <c r="J73" s="32">
        <v>26.116777777777774</v>
      </c>
      <c r="K73" s="37">
        <v>8.3216383627135543E-2</v>
      </c>
      <c r="L73" s="32">
        <v>53.772222222222226</v>
      </c>
      <c r="M73" s="32">
        <v>0</v>
      </c>
      <c r="N73" s="37">
        <v>0</v>
      </c>
      <c r="O73" s="32">
        <v>20.552777777777777</v>
      </c>
      <c r="P73" s="32">
        <v>0</v>
      </c>
      <c r="Q73" s="37">
        <v>0</v>
      </c>
      <c r="R73" s="32">
        <v>28.330555555555556</v>
      </c>
      <c r="S73" s="32">
        <v>0</v>
      </c>
      <c r="T73" s="37">
        <v>0</v>
      </c>
      <c r="U73" s="32">
        <v>4.8888888888888893</v>
      </c>
      <c r="V73" s="32">
        <v>0</v>
      </c>
      <c r="W73" s="37">
        <v>0</v>
      </c>
      <c r="X73" s="32">
        <v>91.775000000000006</v>
      </c>
      <c r="Y73" s="32">
        <v>0</v>
      </c>
      <c r="Z73" s="37">
        <v>0</v>
      </c>
      <c r="AA73" s="32">
        <v>6.8</v>
      </c>
      <c r="AB73" s="32">
        <v>0</v>
      </c>
      <c r="AC73" s="37">
        <v>0</v>
      </c>
      <c r="AD73" s="32">
        <v>181.15288888888884</v>
      </c>
      <c r="AE73" s="32">
        <v>26.116777777777774</v>
      </c>
      <c r="AF73" s="37">
        <v>0.14416981113559083</v>
      </c>
      <c r="AG73" s="32">
        <v>1.9555555555555555</v>
      </c>
      <c r="AH73" s="32">
        <v>0</v>
      </c>
      <c r="AI73" s="37">
        <v>0</v>
      </c>
      <c r="AJ73" s="32">
        <v>18.405555555555555</v>
      </c>
      <c r="AK73" s="32">
        <v>0</v>
      </c>
      <c r="AL73" s="37">
        <v>0</v>
      </c>
      <c r="AM73" t="s">
        <v>92</v>
      </c>
      <c r="AN73" s="34">
        <v>4</v>
      </c>
      <c r="AX73"/>
      <c r="AY73"/>
    </row>
    <row r="74" spans="1:51" x14ac:dyDescent="0.25">
      <c r="A74" t="s">
        <v>1149</v>
      </c>
      <c r="B74" t="s">
        <v>617</v>
      </c>
      <c r="C74" t="s">
        <v>917</v>
      </c>
      <c r="D74" t="s">
        <v>1047</v>
      </c>
      <c r="E74" s="32">
        <v>65.144444444444446</v>
      </c>
      <c r="F74" s="32">
        <v>214.75711111111116</v>
      </c>
      <c r="G74" s="32">
        <v>119.74599999999998</v>
      </c>
      <c r="H74" s="37">
        <v>0.55758805555009416</v>
      </c>
      <c r="I74" s="32">
        <v>194.4015555555556</v>
      </c>
      <c r="J74" s="32">
        <v>111.3182222222222</v>
      </c>
      <c r="K74" s="37">
        <v>0.57262001790109107</v>
      </c>
      <c r="L74" s="32">
        <v>63.370555555555569</v>
      </c>
      <c r="M74" s="32">
        <v>28.795555555555559</v>
      </c>
      <c r="N74" s="37">
        <v>0.45439960724837153</v>
      </c>
      <c r="O74" s="32">
        <v>47.303888888888906</v>
      </c>
      <c r="P74" s="32">
        <v>20.367777777777782</v>
      </c>
      <c r="Q74" s="37">
        <v>0.43057300903143969</v>
      </c>
      <c r="R74" s="32">
        <v>7.6388888888888893</v>
      </c>
      <c r="S74" s="32">
        <v>0</v>
      </c>
      <c r="T74" s="37">
        <v>0</v>
      </c>
      <c r="U74" s="32">
        <v>8.4277777777777771</v>
      </c>
      <c r="V74" s="32">
        <v>8.4277777777777771</v>
      </c>
      <c r="W74" s="37">
        <v>1</v>
      </c>
      <c r="X74" s="32">
        <v>36.063000000000002</v>
      </c>
      <c r="Y74" s="32">
        <v>20.982444444444436</v>
      </c>
      <c r="Z74" s="37">
        <v>0.58182748092073411</v>
      </c>
      <c r="AA74" s="32">
        <v>4.2888888888888888</v>
      </c>
      <c r="AB74" s="32">
        <v>0</v>
      </c>
      <c r="AC74" s="37">
        <v>0</v>
      </c>
      <c r="AD74" s="32">
        <v>111.03466666666669</v>
      </c>
      <c r="AE74" s="32">
        <v>69.967999999999989</v>
      </c>
      <c r="AF74" s="37">
        <v>0.63014554013161028</v>
      </c>
      <c r="AG74" s="32">
        <v>0</v>
      </c>
      <c r="AH74" s="32">
        <v>0</v>
      </c>
      <c r="AI74" s="37" t="s">
        <v>1253</v>
      </c>
      <c r="AJ74" s="32">
        <v>0</v>
      </c>
      <c r="AK74" s="32">
        <v>0</v>
      </c>
      <c r="AL74" s="37" t="s">
        <v>1253</v>
      </c>
      <c r="AM74" t="s">
        <v>204</v>
      </c>
      <c r="AN74" s="34">
        <v>4</v>
      </c>
      <c r="AX74"/>
      <c r="AY74"/>
    </row>
    <row r="75" spans="1:51" x14ac:dyDescent="0.25">
      <c r="A75" t="s">
        <v>1149</v>
      </c>
      <c r="B75" t="s">
        <v>579</v>
      </c>
      <c r="C75" t="s">
        <v>957</v>
      </c>
      <c r="D75" t="s">
        <v>1100</v>
      </c>
      <c r="E75" s="32">
        <v>55.9</v>
      </c>
      <c r="F75" s="32">
        <v>206.88644444444446</v>
      </c>
      <c r="G75" s="32">
        <v>51.875333333333316</v>
      </c>
      <c r="H75" s="37">
        <v>0.25074302703898749</v>
      </c>
      <c r="I75" s="32">
        <v>181.52922222222224</v>
      </c>
      <c r="J75" s="32">
        <v>51.354222222222205</v>
      </c>
      <c r="K75" s="37">
        <v>0.2828978254495908</v>
      </c>
      <c r="L75" s="32">
        <v>24.056222222222225</v>
      </c>
      <c r="M75" s="32">
        <v>2.3173333333333335</v>
      </c>
      <c r="N75" s="37">
        <v>9.6329893859754462E-2</v>
      </c>
      <c r="O75" s="32">
        <v>7.0406666666666666</v>
      </c>
      <c r="P75" s="32">
        <v>1.7962222222222222</v>
      </c>
      <c r="Q75" s="37">
        <v>0.25512104283054005</v>
      </c>
      <c r="R75" s="32">
        <v>11.593333333333334</v>
      </c>
      <c r="S75" s="32">
        <v>0.52111111111111119</v>
      </c>
      <c r="T75" s="37">
        <v>4.4949204523672612E-2</v>
      </c>
      <c r="U75" s="32">
        <v>5.4222222222222225</v>
      </c>
      <c r="V75" s="32">
        <v>0</v>
      </c>
      <c r="W75" s="37">
        <v>0</v>
      </c>
      <c r="X75" s="32">
        <v>42.507888888888893</v>
      </c>
      <c r="Y75" s="32">
        <v>15.871777777777773</v>
      </c>
      <c r="Z75" s="37">
        <v>0.37338428683825992</v>
      </c>
      <c r="AA75" s="32">
        <v>8.3416666666666668</v>
      </c>
      <c r="AB75" s="32">
        <v>0</v>
      </c>
      <c r="AC75" s="37">
        <v>0</v>
      </c>
      <c r="AD75" s="32">
        <v>117.08622222222225</v>
      </c>
      <c r="AE75" s="32">
        <v>33.686222222222213</v>
      </c>
      <c r="AF75" s="37">
        <v>0.28770440776787465</v>
      </c>
      <c r="AG75" s="32">
        <v>0</v>
      </c>
      <c r="AH75" s="32">
        <v>0</v>
      </c>
      <c r="AI75" s="37" t="s">
        <v>1253</v>
      </c>
      <c r="AJ75" s="32">
        <v>14.894444444444444</v>
      </c>
      <c r="AK75" s="32">
        <v>0</v>
      </c>
      <c r="AL75" s="37">
        <v>0</v>
      </c>
      <c r="AM75" t="s">
        <v>166</v>
      </c>
      <c r="AN75" s="34">
        <v>4</v>
      </c>
      <c r="AX75"/>
      <c r="AY75"/>
    </row>
    <row r="76" spans="1:51" x14ac:dyDescent="0.25">
      <c r="A76" t="s">
        <v>1149</v>
      </c>
      <c r="B76" t="s">
        <v>582</v>
      </c>
      <c r="C76" t="s">
        <v>959</v>
      </c>
      <c r="D76" t="s">
        <v>1101</v>
      </c>
      <c r="E76" s="32">
        <v>109.22222222222223</v>
      </c>
      <c r="F76" s="32">
        <v>337.34288888888881</v>
      </c>
      <c r="G76" s="32">
        <v>36.559555555555562</v>
      </c>
      <c r="H76" s="37">
        <v>0.10837505920451533</v>
      </c>
      <c r="I76" s="32">
        <v>296.75399999999991</v>
      </c>
      <c r="J76" s="32">
        <v>36.559555555555562</v>
      </c>
      <c r="K76" s="37">
        <v>0.12319818959662068</v>
      </c>
      <c r="L76" s="32">
        <v>43.68622222222222</v>
      </c>
      <c r="M76" s="32">
        <v>5.0501111111111125</v>
      </c>
      <c r="N76" s="37">
        <v>0.11559962968238147</v>
      </c>
      <c r="O76" s="32">
        <v>19.236222222222221</v>
      </c>
      <c r="P76" s="32">
        <v>5.0501111111111125</v>
      </c>
      <c r="Q76" s="37">
        <v>0.26253133555907265</v>
      </c>
      <c r="R76" s="32">
        <v>18.93888888888889</v>
      </c>
      <c r="S76" s="32">
        <v>0</v>
      </c>
      <c r="T76" s="37">
        <v>0</v>
      </c>
      <c r="U76" s="32">
        <v>5.5111111111111111</v>
      </c>
      <c r="V76" s="32">
        <v>0</v>
      </c>
      <c r="W76" s="37">
        <v>0</v>
      </c>
      <c r="X76" s="32">
        <v>60.482888888888908</v>
      </c>
      <c r="Y76" s="32">
        <v>19.241222222222227</v>
      </c>
      <c r="Z76" s="37">
        <v>0.31812670617585137</v>
      </c>
      <c r="AA76" s="32">
        <v>16.138888888888889</v>
      </c>
      <c r="AB76" s="32">
        <v>0</v>
      </c>
      <c r="AC76" s="37">
        <v>0</v>
      </c>
      <c r="AD76" s="32">
        <v>192.70988888888877</v>
      </c>
      <c r="AE76" s="32">
        <v>12.268222222222221</v>
      </c>
      <c r="AF76" s="37">
        <v>6.3661612245003898E-2</v>
      </c>
      <c r="AG76" s="32">
        <v>0</v>
      </c>
      <c r="AH76" s="32">
        <v>0</v>
      </c>
      <c r="AI76" s="37" t="s">
        <v>1253</v>
      </c>
      <c r="AJ76" s="32">
        <v>24.324999999999999</v>
      </c>
      <c r="AK76" s="32">
        <v>0</v>
      </c>
      <c r="AL76" s="37">
        <v>0</v>
      </c>
      <c r="AM76" t="s">
        <v>169</v>
      </c>
      <c r="AN76" s="34">
        <v>4</v>
      </c>
      <c r="AX76"/>
      <c r="AY76"/>
    </row>
    <row r="77" spans="1:51" x14ac:dyDescent="0.25">
      <c r="A77" t="s">
        <v>1149</v>
      </c>
      <c r="B77" t="s">
        <v>625</v>
      </c>
      <c r="C77" t="s">
        <v>971</v>
      </c>
      <c r="D77" t="s">
        <v>1077</v>
      </c>
      <c r="E77" s="32">
        <v>69.344444444444449</v>
      </c>
      <c r="F77" s="32">
        <v>234.71344444444441</v>
      </c>
      <c r="G77" s="32">
        <v>42.627333333333326</v>
      </c>
      <c r="H77" s="37">
        <v>0.18161436569698938</v>
      </c>
      <c r="I77" s="32">
        <v>199.97911111111108</v>
      </c>
      <c r="J77" s="32">
        <v>35.601333333333329</v>
      </c>
      <c r="K77" s="37">
        <v>0.1780252604160879</v>
      </c>
      <c r="L77" s="32">
        <v>30.728222222222225</v>
      </c>
      <c r="M77" s="32">
        <v>5.4809999999999999</v>
      </c>
      <c r="N77" s="37">
        <v>0.17837022787593018</v>
      </c>
      <c r="O77" s="32">
        <v>9.5374444444444446</v>
      </c>
      <c r="P77" s="32">
        <v>0.59022222222222231</v>
      </c>
      <c r="Q77" s="37">
        <v>6.1884735021028238E-2</v>
      </c>
      <c r="R77" s="32">
        <v>18.346333333333334</v>
      </c>
      <c r="S77" s="32">
        <v>3.7352222222222222</v>
      </c>
      <c r="T77" s="37">
        <v>0.2035950265569263</v>
      </c>
      <c r="U77" s="32">
        <v>2.8444444444444446</v>
      </c>
      <c r="V77" s="32">
        <v>1.1555555555555554</v>
      </c>
      <c r="W77" s="37">
        <v>0.40624999999999994</v>
      </c>
      <c r="X77" s="32">
        <v>40.210888888888888</v>
      </c>
      <c r="Y77" s="32">
        <v>14.683111111111113</v>
      </c>
      <c r="Z77" s="37">
        <v>0.36515261206196226</v>
      </c>
      <c r="AA77" s="32">
        <v>13.543555555555553</v>
      </c>
      <c r="AB77" s="32">
        <v>2.1352222222222226</v>
      </c>
      <c r="AC77" s="37">
        <v>0.15765595773307522</v>
      </c>
      <c r="AD77" s="32">
        <v>133.36688888888887</v>
      </c>
      <c r="AE77" s="32">
        <v>20.327999999999996</v>
      </c>
      <c r="AF77" s="37">
        <v>0.15242164055379395</v>
      </c>
      <c r="AG77" s="32">
        <v>0.5</v>
      </c>
      <c r="AH77" s="32">
        <v>0</v>
      </c>
      <c r="AI77" s="37">
        <v>0</v>
      </c>
      <c r="AJ77" s="32">
        <v>16.363888888888887</v>
      </c>
      <c r="AK77" s="32">
        <v>0</v>
      </c>
      <c r="AL77" s="37">
        <v>0</v>
      </c>
      <c r="AM77" t="s">
        <v>212</v>
      </c>
      <c r="AN77" s="34">
        <v>4</v>
      </c>
      <c r="AX77"/>
      <c r="AY77"/>
    </row>
    <row r="78" spans="1:51" x14ac:dyDescent="0.25">
      <c r="A78" t="s">
        <v>1149</v>
      </c>
      <c r="B78" t="s">
        <v>549</v>
      </c>
      <c r="C78" t="s">
        <v>950</v>
      </c>
      <c r="D78" t="s">
        <v>1058</v>
      </c>
      <c r="E78" s="32">
        <v>100.48888888888889</v>
      </c>
      <c r="F78" s="32">
        <v>350.20866666666666</v>
      </c>
      <c r="G78" s="32">
        <v>82.994777777777784</v>
      </c>
      <c r="H78" s="37">
        <v>0.23698664732581656</v>
      </c>
      <c r="I78" s="32">
        <v>303.10866666666664</v>
      </c>
      <c r="J78" s="32">
        <v>82.994777777777784</v>
      </c>
      <c r="K78" s="37">
        <v>0.27381195889409671</v>
      </c>
      <c r="L78" s="32">
        <v>73.644666666666666</v>
      </c>
      <c r="M78" s="32">
        <v>0.44744444444444442</v>
      </c>
      <c r="N78" s="37">
        <v>6.0757209543724974E-3</v>
      </c>
      <c r="O78" s="32">
        <v>42.919666666666664</v>
      </c>
      <c r="P78" s="32">
        <v>0.44744444444444442</v>
      </c>
      <c r="Q78" s="37">
        <v>1.042516121850382E-2</v>
      </c>
      <c r="R78" s="32">
        <v>25.125</v>
      </c>
      <c r="S78" s="32">
        <v>0</v>
      </c>
      <c r="T78" s="37">
        <v>0</v>
      </c>
      <c r="U78" s="32">
        <v>5.6</v>
      </c>
      <c r="V78" s="32">
        <v>0</v>
      </c>
      <c r="W78" s="37">
        <v>0</v>
      </c>
      <c r="X78" s="32">
        <v>59.151444444444444</v>
      </c>
      <c r="Y78" s="32">
        <v>19.412555555555546</v>
      </c>
      <c r="Z78" s="37">
        <v>0.32818396470077732</v>
      </c>
      <c r="AA78" s="32">
        <v>16.375</v>
      </c>
      <c r="AB78" s="32">
        <v>0</v>
      </c>
      <c r="AC78" s="37">
        <v>0</v>
      </c>
      <c r="AD78" s="32">
        <v>199.85699999999997</v>
      </c>
      <c r="AE78" s="32">
        <v>63.134777777777792</v>
      </c>
      <c r="AF78" s="37">
        <v>0.31589975721529795</v>
      </c>
      <c r="AG78" s="32">
        <v>1.1805555555555556</v>
      </c>
      <c r="AH78" s="32">
        <v>0</v>
      </c>
      <c r="AI78" s="37">
        <v>0</v>
      </c>
      <c r="AJ78" s="32">
        <v>0</v>
      </c>
      <c r="AK78" s="32">
        <v>0</v>
      </c>
      <c r="AL78" s="37" t="s">
        <v>1253</v>
      </c>
      <c r="AM78" t="s">
        <v>136</v>
      </c>
      <c r="AN78" s="34">
        <v>4</v>
      </c>
      <c r="AX78"/>
      <c r="AY78"/>
    </row>
    <row r="79" spans="1:51" x14ac:dyDescent="0.25">
      <c r="A79" t="s">
        <v>1149</v>
      </c>
      <c r="B79" t="s">
        <v>587</v>
      </c>
      <c r="C79" t="s">
        <v>961</v>
      </c>
      <c r="D79" t="s">
        <v>1039</v>
      </c>
      <c r="E79" s="32">
        <v>67.322222222222223</v>
      </c>
      <c r="F79" s="32">
        <v>238.43366666666668</v>
      </c>
      <c r="G79" s="32">
        <v>60.308666666666667</v>
      </c>
      <c r="H79" s="37">
        <v>0.25293687552512856</v>
      </c>
      <c r="I79" s="32">
        <v>205.01977777777779</v>
      </c>
      <c r="J79" s="32">
        <v>56.839222222222219</v>
      </c>
      <c r="K79" s="37">
        <v>0.27723775158819364</v>
      </c>
      <c r="L79" s="32">
        <v>42.238888888888887</v>
      </c>
      <c r="M79" s="32">
        <v>5.3</v>
      </c>
      <c r="N79" s="37">
        <v>0.12547678547941601</v>
      </c>
      <c r="O79" s="32">
        <v>13.744444444444444</v>
      </c>
      <c r="P79" s="32">
        <v>1.8305555555555555</v>
      </c>
      <c r="Q79" s="37">
        <v>0.1331851253031528</v>
      </c>
      <c r="R79" s="32">
        <v>22.180555555555557</v>
      </c>
      <c r="S79" s="32">
        <v>0</v>
      </c>
      <c r="T79" s="37">
        <v>0</v>
      </c>
      <c r="U79" s="32">
        <v>6.3138888888888891</v>
      </c>
      <c r="V79" s="32">
        <v>3.4694444444444446</v>
      </c>
      <c r="W79" s="37">
        <v>0.54949406071271445</v>
      </c>
      <c r="X79" s="32">
        <v>47.889111111111113</v>
      </c>
      <c r="Y79" s="32">
        <v>14.569666666666667</v>
      </c>
      <c r="Z79" s="37">
        <v>0.30423756734307494</v>
      </c>
      <c r="AA79" s="32">
        <v>4.9194444444444443</v>
      </c>
      <c r="AB79" s="32">
        <v>0</v>
      </c>
      <c r="AC79" s="37">
        <v>0</v>
      </c>
      <c r="AD79" s="32">
        <v>122.04733333333334</v>
      </c>
      <c r="AE79" s="32">
        <v>40.439</v>
      </c>
      <c r="AF79" s="37">
        <v>0.33133866095667797</v>
      </c>
      <c r="AG79" s="32">
        <v>21.338888888888889</v>
      </c>
      <c r="AH79" s="32">
        <v>0</v>
      </c>
      <c r="AI79" s="37">
        <v>0</v>
      </c>
      <c r="AJ79" s="32">
        <v>0</v>
      </c>
      <c r="AK79" s="32">
        <v>0</v>
      </c>
      <c r="AL79" s="37" t="s">
        <v>1253</v>
      </c>
      <c r="AM79" t="s">
        <v>174</v>
      </c>
      <c r="AN79" s="34">
        <v>4</v>
      </c>
      <c r="AX79"/>
      <c r="AY79"/>
    </row>
    <row r="80" spans="1:51" x14ac:dyDescent="0.25">
      <c r="A80" t="s">
        <v>1149</v>
      </c>
      <c r="B80" t="s">
        <v>637</v>
      </c>
      <c r="C80" t="s">
        <v>840</v>
      </c>
      <c r="D80" t="s">
        <v>1113</v>
      </c>
      <c r="E80" s="32">
        <v>49.4</v>
      </c>
      <c r="F80" s="32">
        <v>183.66711111111113</v>
      </c>
      <c r="G80" s="32">
        <v>80.111555555555569</v>
      </c>
      <c r="H80" s="37">
        <v>0.43617801287837177</v>
      </c>
      <c r="I80" s="32">
        <v>155.59211111111114</v>
      </c>
      <c r="J80" s="32">
        <v>80.111555555555569</v>
      </c>
      <c r="K80" s="37">
        <v>0.51488185990577928</v>
      </c>
      <c r="L80" s="32">
        <v>45.073999999999991</v>
      </c>
      <c r="M80" s="32">
        <v>20.774000000000004</v>
      </c>
      <c r="N80" s="37">
        <v>0.46088654213071856</v>
      </c>
      <c r="O80" s="32">
        <v>27.546222222222209</v>
      </c>
      <c r="P80" s="32">
        <v>20.774000000000004</v>
      </c>
      <c r="Q80" s="37">
        <v>0.75415059939657036</v>
      </c>
      <c r="R80" s="32">
        <v>12.194444444444445</v>
      </c>
      <c r="S80" s="32">
        <v>0</v>
      </c>
      <c r="T80" s="37">
        <v>0</v>
      </c>
      <c r="U80" s="32">
        <v>5.333333333333333</v>
      </c>
      <c r="V80" s="32">
        <v>0</v>
      </c>
      <c r="W80" s="37">
        <v>0</v>
      </c>
      <c r="X80" s="32">
        <v>16.099666666666661</v>
      </c>
      <c r="Y80" s="32">
        <v>11.296888888888891</v>
      </c>
      <c r="Z80" s="37">
        <v>0.70168464495469229</v>
      </c>
      <c r="AA80" s="32">
        <v>10.547222222222222</v>
      </c>
      <c r="AB80" s="32">
        <v>0</v>
      </c>
      <c r="AC80" s="37">
        <v>0</v>
      </c>
      <c r="AD80" s="32">
        <v>109.94622222222226</v>
      </c>
      <c r="AE80" s="32">
        <v>48.040666666666674</v>
      </c>
      <c r="AF80" s="37">
        <v>0.43694695184312321</v>
      </c>
      <c r="AG80" s="32">
        <v>0.92500000000000004</v>
      </c>
      <c r="AH80" s="32">
        <v>0</v>
      </c>
      <c r="AI80" s="37">
        <v>0</v>
      </c>
      <c r="AJ80" s="32">
        <v>1.075</v>
      </c>
      <c r="AK80" s="32">
        <v>0</v>
      </c>
      <c r="AL80" s="37">
        <v>0</v>
      </c>
      <c r="AM80" t="s">
        <v>224</v>
      </c>
      <c r="AN80" s="34">
        <v>4</v>
      </c>
      <c r="AX80"/>
      <c r="AY80"/>
    </row>
    <row r="81" spans="1:51" x14ac:dyDescent="0.25">
      <c r="A81" t="s">
        <v>1149</v>
      </c>
      <c r="B81" t="s">
        <v>621</v>
      </c>
      <c r="C81" t="s">
        <v>858</v>
      </c>
      <c r="D81" t="s">
        <v>1086</v>
      </c>
      <c r="E81" s="32">
        <v>74.3</v>
      </c>
      <c r="F81" s="32">
        <v>263.54644444444449</v>
      </c>
      <c r="G81" s="32">
        <v>79.482555555555564</v>
      </c>
      <c r="H81" s="37">
        <v>0.30158841916120199</v>
      </c>
      <c r="I81" s="32">
        <v>226.22422222222224</v>
      </c>
      <c r="J81" s="32">
        <v>79.482555555555564</v>
      </c>
      <c r="K81" s="37">
        <v>0.35134414332289793</v>
      </c>
      <c r="L81" s="32">
        <v>50.43288888888889</v>
      </c>
      <c r="M81" s="32">
        <v>2.5106666666666668</v>
      </c>
      <c r="N81" s="37">
        <v>4.9782328991663294E-2</v>
      </c>
      <c r="O81" s="32">
        <v>19.085666666666668</v>
      </c>
      <c r="P81" s="32">
        <v>2.5106666666666668</v>
      </c>
      <c r="Q81" s="37">
        <v>0.13154723439928742</v>
      </c>
      <c r="R81" s="32">
        <v>25.836111111111112</v>
      </c>
      <c r="S81" s="32">
        <v>0</v>
      </c>
      <c r="T81" s="37">
        <v>0</v>
      </c>
      <c r="U81" s="32">
        <v>5.5111111111111111</v>
      </c>
      <c r="V81" s="32">
        <v>0</v>
      </c>
      <c r="W81" s="37">
        <v>0</v>
      </c>
      <c r="X81" s="32">
        <v>56.664999999999992</v>
      </c>
      <c r="Y81" s="32">
        <v>17.223333333333336</v>
      </c>
      <c r="Z81" s="37">
        <v>0.30395011617988776</v>
      </c>
      <c r="AA81" s="32">
        <v>5.9749999999999996</v>
      </c>
      <c r="AB81" s="32">
        <v>0</v>
      </c>
      <c r="AC81" s="37">
        <v>0</v>
      </c>
      <c r="AD81" s="32">
        <v>143.81522222222225</v>
      </c>
      <c r="AE81" s="32">
        <v>59.748555555555555</v>
      </c>
      <c r="AF81" s="37">
        <v>0.41545362606492736</v>
      </c>
      <c r="AG81" s="32">
        <v>0</v>
      </c>
      <c r="AH81" s="32">
        <v>0</v>
      </c>
      <c r="AI81" s="37" t="s">
        <v>1253</v>
      </c>
      <c r="AJ81" s="32">
        <v>6.6583333333333332</v>
      </c>
      <c r="AK81" s="32">
        <v>0</v>
      </c>
      <c r="AL81" s="37">
        <v>0</v>
      </c>
      <c r="AM81" t="s">
        <v>208</v>
      </c>
      <c r="AN81" s="34">
        <v>4</v>
      </c>
      <c r="AX81"/>
      <c r="AY81"/>
    </row>
    <row r="82" spans="1:51" x14ac:dyDescent="0.25">
      <c r="A82" t="s">
        <v>1149</v>
      </c>
      <c r="B82" t="s">
        <v>655</v>
      </c>
      <c r="C82" t="s">
        <v>839</v>
      </c>
      <c r="D82" t="s">
        <v>1075</v>
      </c>
      <c r="E82" s="32">
        <v>83.711111111111109</v>
      </c>
      <c r="F82" s="32">
        <v>292.07811111111107</v>
      </c>
      <c r="G82" s="32">
        <v>112.23366666666665</v>
      </c>
      <c r="H82" s="37">
        <v>0.38425908137967657</v>
      </c>
      <c r="I82" s="32">
        <v>253.2558888888889</v>
      </c>
      <c r="J82" s="32">
        <v>112.23366666666665</v>
      </c>
      <c r="K82" s="37">
        <v>0.44316310731833364</v>
      </c>
      <c r="L82" s="32">
        <v>62.303222222222189</v>
      </c>
      <c r="M82" s="32">
        <v>8.8893333333333331</v>
      </c>
      <c r="N82" s="37">
        <v>0.1426785488176999</v>
      </c>
      <c r="O82" s="32">
        <v>47.375444444444412</v>
      </c>
      <c r="P82" s="32">
        <v>8.8893333333333331</v>
      </c>
      <c r="Q82" s="37">
        <v>0.18763588263024222</v>
      </c>
      <c r="R82" s="32">
        <v>11.016666666666667</v>
      </c>
      <c r="S82" s="32">
        <v>0</v>
      </c>
      <c r="T82" s="37">
        <v>0</v>
      </c>
      <c r="U82" s="32">
        <v>3.911111111111111</v>
      </c>
      <c r="V82" s="32">
        <v>0</v>
      </c>
      <c r="W82" s="37">
        <v>0</v>
      </c>
      <c r="X82" s="32">
        <v>48.816666666666677</v>
      </c>
      <c r="Y82" s="32">
        <v>12.96944444444444</v>
      </c>
      <c r="Z82" s="37">
        <v>0.26567656765676551</v>
      </c>
      <c r="AA82" s="32">
        <v>23.894444444444446</v>
      </c>
      <c r="AB82" s="32">
        <v>0</v>
      </c>
      <c r="AC82" s="37">
        <v>0</v>
      </c>
      <c r="AD82" s="32">
        <v>156.73044444444446</v>
      </c>
      <c r="AE82" s="32">
        <v>90.374888888888876</v>
      </c>
      <c r="AF82" s="37">
        <v>0.57662625285876512</v>
      </c>
      <c r="AG82" s="32">
        <v>0.33333333333333331</v>
      </c>
      <c r="AH82" s="32">
        <v>0</v>
      </c>
      <c r="AI82" s="37">
        <v>0</v>
      </c>
      <c r="AJ82" s="32">
        <v>0</v>
      </c>
      <c r="AK82" s="32">
        <v>0</v>
      </c>
      <c r="AL82" s="37" t="s">
        <v>1253</v>
      </c>
      <c r="AM82" t="s">
        <v>242</v>
      </c>
      <c r="AN82" s="34">
        <v>4</v>
      </c>
      <c r="AX82"/>
      <c r="AY82"/>
    </row>
    <row r="83" spans="1:51" x14ac:dyDescent="0.25">
      <c r="A83" t="s">
        <v>1149</v>
      </c>
      <c r="B83" t="s">
        <v>571</v>
      </c>
      <c r="C83" t="s">
        <v>931</v>
      </c>
      <c r="D83" t="s">
        <v>1032</v>
      </c>
      <c r="E83" s="32">
        <v>88.222222222222229</v>
      </c>
      <c r="F83" s="32">
        <v>328.46699999999998</v>
      </c>
      <c r="G83" s="32">
        <v>14.166999999999996</v>
      </c>
      <c r="H83" s="37">
        <v>4.3130664572087904E-2</v>
      </c>
      <c r="I83" s="32">
        <v>280.30866666666668</v>
      </c>
      <c r="J83" s="32">
        <v>14.166999999999996</v>
      </c>
      <c r="K83" s="37">
        <v>5.0540713451599766E-2</v>
      </c>
      <c r="L83" s="32">
        <v>81.723666666666674</v>
      </c>
      <c r="M83" s="32">
        <v>0.17644444444444446</v>
      </c>
      <c r="N83" s="37">
        <v>2.1590372977771978E-3</v>
      </c>
      <c r="O83" s="32">
        <v>42.201444444444448</v>
      </c>
      <c r="P83" s="32">
        <v>0.17644444444444446</v>
      </c>
      <c r="Q83" s="37">
        <v>4.1810048629193838E-3</v>
      </c>
      <c r="R83" s="32">
        <v>39.522222222222226</v>
      </c>
      <c r="S83" s="32">
        <v>0</v>
      </c>
      <c r="T83" s="37">
        <v>0</v>
      </c>
      <c r="U83" s="32">
        <v>0</v>
      </c>
      <c r="V83" s="32">
        <v>0</v>
      </c>
      <c r="W83" s="37" t="s">
        <v>1253</v>
      </c>
      <c r="X83" s="32">
        <v>48.533222222222221</v>
      </c>
      <c r="Y83" s="32">
        <v>1.0582222222222224</v>
      </c>
      <c r="Z83" s="37">
        <v>2.1804079221793095E-2</v>
      </c>
      <c r="AA83" s="32">
        <v>8.6361111111111111</v>
      </c>
      <c r="AB83" s="32">
        <v>0</v>
      </c>
      <c r="AC83" s="37">
        <v>0</v>
      </c>
      <c r="AD83" s="32">
        <v>171.09066666666664</v>
      </c>
      <c r="AE83" s="32">
        <v>12.932333333333329</v>
      </c>
      <c r="AF83" s="37">
        <v>7.5587602674605264E-2</v>
      </c>
      <c r="AG83" s="32">
        <v>17.452777777777779</v>
      </c>
      <c r="AH83" s="32">
        <v>0</v>
      </c>
      <c r="AI83" s="37">
        <v>0</v>
      </c>
      <c r="AJ83" s="32">
        <v>1.0305555555555554</v>
      </c>
      <c r="AK83" s="32">
        <v>0</v>
      </c>
      <c r="AL83" s="37">
        <v>0</v>
      </c>
      <c r="AM83" t="s">
        <v>158</v>
      </c>
      <c r="AN83" s="34">
        <v>4</v>
      </c>
      <c r="AX83"/>
      <c r="AY83"/>
    </row>
    <row r="84" spans="1:51" x14ac:dyDescent="0.25">
      <c r="A84" t="s">
        <v>1149</v>
      </c>
      <c r="B84" t="s">
        <v>641</v>
      </c>
      <c r="C84" t="s">
        <v>916</v>
      </c>
      <c r="D84" t="s">
        <v>1043</v>
      </c>
      <c r="E84" s="32">
        <v>100.9</v>
      </c>
      <c r="F84" s="32">
        <v>381.92133333333328</v>
      </c>
      <c r="G84" s="32">
        <v>98.34633333333332</v>
      </c>
      <c r="H84" s="37">
        <v>0.257504163161</v>
      </c>
      <c r="I84" s="32">
        <v>329.92966666666666</v>
      </c>
      <c r="J84" s="32">
        <v>98.34633333333332</v>
      </c>
      <c r="K84" s="37">
        <v>0.29808272268129871</v>
      </c>
      <c r="L84" s="32">
        <v>64.907222222222202</v>
      </c>
      <c r="M84" s="32">
        <v>5.6738888888888894</v>
      </c>
      <c r="N84" s="37">
        <v>8.7415370657262972E-2</v>
      </c>
      <c r="O84" s="32">
        <v>34.298888888888875</v>
      </c>
      <c r="P84" s="32">
        <v>5.6738888888888894</v>
      </c>
      <c r="Q84" s="37">
        <v>0.16542485989180092</v>
      </c>
      <c r="R84" s="32">
        <v>25.18611111111111</v>
      </c>
      <c r="S84" s="32">
        <v>0</v>
      </c>
      <c r="T84" s="37">
        <v>0</v>
      </c>
      <c r="U84" s="32">
        <v>5.4222222222222225</v>
      </c>
      <c r="V84" s="32">
        <v>0</v>
      </c>
      <c r="W84" s="37">
        <v>0</v>
      </c>
      <c r="X84" s="32">
        <v>73.751555555555555</v>
      </c>
      <c r="Y84" s="32">
        <v>28.040444444444447</v>
      </c>
      <c r="Z84" s="37">
        <v>0.38020139688202437</v>
      </c>
      <c r="AA84" s="32">
        <v>21.383333333333333</v>
      </c>
      <c r="AB84" s="32">
        <v>0</v>
      </c>
      <c r="AC84" s="37">
        <v>0</v>
      </c>
      <c r="AD84" s="32">
        <v>209.94033333333334</v>
      </c>
      <c r="AE84" s="32">
        <v>64.631999999999977</v>
      </c>
      <c r="AF84" s="37">
        <v>0.30785889959210622</v>
      </c>
      <c r="AG84" s="32">
        <v>0</v>
      </c>
      <c r="AH84" s="32">
        <v>0</v>
      </c>
      <c r="AI84" s="37" t="s">
        <v>1253</v>
      </c>
      <c r="AJ84" s="32">
        <v>11.938888888888888</v>
      </c>
      <c r="AK84" s="32">
        <v>0</v>
      </c>
      <c r="AL84" s="37">
        <v>0</v>
      </c>
      <c r="AM84" t="s">
        <v>228</v>
      </c>
      <c r="AN84" s="34">
        <v>4</v>
      </c>
      <c r="AX84"/>
      <c r="AY84"/>
    </row>
    <row r="85" spans="1:51" x14ac:dyDescent="0.25">
      <c r="A85" t="s">
        <v>1149</v>
      </c>
      <c r="B85" t="s">
        <v>632</v>
      </c>
      <c r="C85" t="s">
        <v>868</v>
      </c>
      <c r="D85" t="s">
        <v>1048</v>
      </c>
      <c r="E85" s="32">
        <v>72.922222222222217</v>
      </c>
      <c r="F85" s="32">
        <v>282.62966666666671</v>
      </c>
      <c r="G85" s="32">
        <v>71.662999999999997</v>
      </c>
      <c r="H85" s="37">
        <v>0.25355795393029035</v>
      </c>
      <c r="I85" s="32">
        <v>248.51022222222224</v>
      </c>
      <c r="J85" s="32">
        <v>71.662999999999997</v>
      </c>
      <c r="K85" s="37">
        <v>0.2883704314421226</v>
      </c>
      <c r="L85" s="32">
        <v>41.456666666666671</v>
      </c>
      <c r="M85" s="32">
        <v>13.567777777777774</v>
      </c>
      <c r="N85" s="37">
        <v>0.32727613840422382</v>
      </c>
      <c r="O85" s="32">
        <v>18.198333333333334</v>
      </c>
      <c r="P85" s="32">
        <v>13.567777777777774</v>
      </c>
      <c r="Q85" s="37">
        <v>0.7455505693439568</v>
      </c>
      <c r="R85" s="32">
        <v>17.658333333333335</v>
      </c>
      <c r="S85" s="32">
        <v>0</v>
      </c>
      <c r="T85" s="37">
        <v>0</v>
      </c>
      <c r="U85" s="32">
        <v>5.6</v>
      </c>
      <c r="V85" s="32">
        <v>0</v>
      </c>
      <c r="W85" s="37">
        <v>0</v>
      </c>
      <c r="X85" s="32">
        <v>67.203222222222237</v>
      </c>
      <c r="Y85" s="32">
        <v>27.917111111111112</v>
      </c>
      <c r="Z85" s="37">
        <v>0.41541328210122191</v>
      </c>
      <c r="AA85" s="32">
        <v>10.861111111111111</v>
      </c>
      <c r="AB85" s="32">
        <v>0</v>
      </c>
      <c r="AC85" s="37">
        <v>0</v>
      </c>
      <c r="AD85" s="32">
        <v>153.7031111111111</v>
      </c>
      <c r="AE85" s="32">
        <v>30.178111111111107</v>
      </c>
      <c r="AF85" s="37">
        <v>0.19634027504684354</v>
      </c>
      <c r="AG85" s="32">
        <v>0</v>
      </c>
      <c r="AH85" s="32">
        <v>0</v>
      </c>
      <c r="AI85" s="37" t="s">
        <v>1253</v>
      </c>
      <c r="AJ85" s="32">
        <v>9.405555555555555</v>
      </c>
      <c r="AK85" s="32">
        <v>0</v>
      </c>
      <c r="AL85" s="37">
        <v>0</v>
      </c>
      <c r="AM85" t="s">
        <v>219</v>
      </c>
      <c r="AN85" s="34">
        <v>4</v>
      </c>
      <c r="AX85"/>
      <c r="AY85"/>
    </row>
    <row r="86" spans="1:51" x14ac:dyDescent="0.25">
      <c r="A86" t="s">
        <v>1149</v>
      </c>
      <c r="B86" t="s">
        <v>690</v>
      </c>
      <c r="C86" t="s">
        <v>846</v>
      </c>
      <c r="D86" t="s">
        <v>1052</v>
      </c>
      <c r="E86" s="32">
        <v>104.42222222222222</v>
      </c>
      <c r="F86" s="32">
        <v>370.24444444444441</v>
      </c>
      <c r="G86" s="32">
        <v>4.5194444444444439</v>
      </c>
      <c r="H86" s="37">
        <v>1.220665026108877E-2</v>
      </c>
      <c r="I86" s="32">
        <v>324.54999999999995</v>
      </c>
      <c r="J86" s="32">
        <v>2.0194444444444444</v>
      </c>
      <c r="K86" s="37">
        <v>6.222290693096425E-3</v>
      </c>
      <c r="L86" s="32">
        <v>87.599111111111114</v>
      </c>
      <c r="M86" s="32">
        <v>4.5194444444444439</v>
      </c>
      <c r="N86" s="37">
        <v>5.1592355072096106E-2</v>
      </c>
      <c r="O86" s="32">
        <v>53.251888888888892</v>
      </c>
      <c r="P86" s="32">
        <v>2.0194444444444444</v>
      </c>
      <c r="Q86" s="37">
        <v>3.7922494142096155E-2</v>
      </c>
      <c r="R86" s="32">
        <v>27.225000000000001</v>
      </c>
      <c r="S86" s="32">
        <v>0</v>
      </c>
      <c r="T86" s="37">
        <v>0</v>
      </c>
      <c r="U86" s="32">
        <v>7.1222222222222218</v>
      </c>
      <c r="V86" s="32">
        <v>2.5</v>
      </c>
      <c r="W86" s="37">
        <v>0.3510140405616225</v>
      </c>
      <c r="X86" s="32">
        <v>73.455555555555549</v>
      </c>
      <c r="Y86" s="32">
        <v>0</v>
      </c>
      <c r="Z86" s="37">
        <v>0</v>
      </c>
      <c r="AA86" s="32">
        <v>11.347222222222221</v>
      </c>
      <c r="AB86" s="32">
        <v>0</v>
      </c>
      <c r="AC86" s="37">
        <v>0</v>
      </c>
      <c r="AD86" s="32">
        <v>189.02866666666665</v>
      </c>
      <c r="AE86" s="32">
        <v>0</v>
      </c>
      <c r="AF86" s="37">
        <v>0</v>
      </c>
      <c r="AG86" s="32">
        <v>8.8138888888888882</v>
      </c>
      <c r="AH86" s="32">
        <v>0</v>
      </c>
      <c r="AI86" s="37">
        <v>0</v>
      </c>
      <c r="AJ86" s="32">
        <v>0</v>
      </c>
      <c r="AK86" s="32">
        <v>0</v>
      </c>
      <c r="AL86" s="37" t="s">
        <v>1253</v>
      </c>
      <c r="AM86" t="s">
        <v>277</v>
      </c>
      <c r="AN86" s="34">
        <v>4</v>
      </c>
      <c r="AX86"/>
      <c r="AY86"/>
    </row>
    <row r="87" spans="1:51" x14ac:dyDescent="0.25">
      <c r="A87" t="s">
        <v>1149</v>
      </c>
      <c r="B87" t="s">
        <v>482</v>
      </c>
      <c r="C87" t="s">
        <v>844</v>
      </c>
      <c r="D87" t="s">
        <v>1049</v>
      </c>
      <c r="E87" s="32">
        <v>25.055555555555557</v>
      </c>
      <c r="F87" s="32">
        <v>100.12299999999996</v>
      </c>
      <c r="G87" s="32">
        <v>35.742444444444445</v>
      </c>
      <c r="H87" s="37">
        <v>0.35698535246091767</v>
      </c>
      <c r="I87" s="32">
        <v>100.12299999999996</v>
      </c>
      <c r="J87" s="32">
        <v>35.742444444444445</v>
      </c>
      <c r="K87" s="37">
        <v>0.35698535246091767</v>
      </c>
      <c r="L87" s="32">
        <v>5.95</v>
      </c>
      <c r="M87" s="32">
        <v>0</v>
      </c>
      <c r="N87" s="37">
        <v>0</v>
      </c>
      <c r="O87" s="32">
        <v>5.95</v>
      </c>
      <c r="P87" s="32">
        <v>0</v>
      </c>
      <c r="Q87" s="37">
        <v>0</v>
      </c>
      <c r="R87" s="32">
        <v>0</v>
      </c>
      <c r="S87" s="32">
        <v>0</v>
      </c>
      <c r="T87" s="37" t="s">
        <v>1253</v>
      </c>
      <c r="U87" s="32">
        <v>0</v>
      </c>
      <c r="V87" s="32">
        <v>0</v>
      </c>
      <c r="W87" s="37" t="s">
        <v>1253</v>
      </c>
      <c r="X87" s="32">
        <v>24.762777777777764</v>
      </c>
      <c r="Y87" s="32">
        <v>11.632222222222223</v>
      </c>
      <c r="Z87" s="37">
        <v>0.46974625894599903</v>
      </c>
      <c r="AA87" s="32">
        <v>0</v>
      </c>
      <c r="AB87" s="32">
        <v>0</v>
      </c>
      <c r="AC87" s="37" t="s">
        <v>1253</v>
      </c>
      <c r="AD87" s="32">
        <v>54.684111111111108</v>
      </c>
      <c r="AE87" s="32">
        <v>14.57577777777778</v>
      </c>
      <c r="AF87" s="37">
        <v>0.26654502526632767</v>
      </c>
      <c r="AG87" s="32">
        <v>0</v>
      </c>
      <c r="AH87" s="32">
        <v>0</v>
      </c>
      <c r="AI87" s="37" t="s">
        <v>1253</v>
      </c>
      <c r="AJ87" s="32">
        <v>14.726111111111097</v>
      </c>
      <c r="AK87" s="32">
        <v>9.5344444444444427</v>
      </c>
      <c r="AL87" s="37">
        <v>0.64745161655411831</v>
      </c>
      <c r="AM87" t="s">
        <v>68</v>
      </c>
      <c r="AN87" s="34">
        <v>4</v>
      </c>
      <c r="AX87"/>
      <c r="AY87"/>
    </row>
    <row r="88" spans="1:51" x14ac:dyDescent="0.25">
      <c r="A88" t="s">
        <v>1149</v>
      </c>
      <c r="B88" t="s">
        <v>680</v>
      </c>
      <c r="C88" t="s">
        <v>989</v>
      </c>
      <c r="D88" t="s">
        <v>1045</v>
      </c>
      <c r="E88" s="32">
        <v>40.766666666666666</v>
      </c>
      <c r="F88" s="32">
        <v>128.41944444444445</v>
      </c>
      <c r="G88" s="32">
        <v>0</v>
      </c>
      <c r="H88" s="37">
        <v>0</v>
      </c>
      <c r="I88" s="32">
        <v>114.32777777777778</v>
      </c>
      <c r="J88" s="32">
        <v>0</v>
      </c>
      <c r="K88" s="37">
        <v>0</v>
      </c>
      <c r="L88" s="32">
        <v>9.3638888888888889</v>
      </c>
      <c r="M88" s="32">
        <v>0</v>
      </c>
      <c r="N88" s="37">
        <v>0</v>
      </c>
      <c r="O88" s="32">
        <v>2.75</v>
      </c>
      <c r="P88" s="32">
        <v>0</v>
      </c>
      <c r="Q88" s="37">
        <v>0</v>
      </c>
      <c r="R88" s="32">
        <v>0.8666666666666667</v>
      </c>
      <c r="S88" s="32">
        <v>0</v>
      </c>
      <c r="T88" s="37">
        <v>0</v>
      </c>
      <c r="U88" s="32">
        <v>5.7472222222222218</v>
      </c>
      <c r="V88" s="32">
        <v>0</v>
      </c>
      <c r="W88" s="37">
        <v>0</v>
      </c>
      <c r="X88" s="32">
        <v>38.62777777777778</v>
      </c>
      <c r="Y88" s="32">
        <v>0</v>
      </c>
      <c r="Z88" s="37">
        <v>0</v>
      </c>
      <c r="AA88" s="32">
        <v>7.4777777777777779</v>
      </c>
      <c r="AB88" s="32">
        <v>0</v>
      </c>
      <c r="AC88" s="37">
        <v>0</v>
      </c>
      <c r="AD88" s="32">
        <v>56.358333333333334</v>
      </c>
      <c r="AE88" s="32">
        <v>0</v>
      </c>
      <c r="AF88" s="37">
        <v>0</v>
      </c>
      <c r="AG88" s="32">
        <v>2.7638888888888888</v>
      </c>
      <c r="AH88" s="32">
        <v>0</v>
      </c>
      <c r="AI88" s="37">
        <v>0</v>
      </c>
      <c r="AJ88" s="32">
        <v>13.827777777777778</v>
      </c>
      <c r="AK88" s="32">
        <v>0</v>
      </c>
      <c r="AL88" s="37">
        <v>0</v>
      </c>
      <c r="AM88" t="s">
        <v>267</v>
      </c>
      <c r="AN88" s="34">
        <v>4</v>
      </c>
      <c r="AX88"/>
      <c r="AY88"/>
    </row>
    <row r="89" spans="1:51" x14ac:dyDescent="0.25">
      <c r="A89" t="s">
        <v>1149</v>
      </c>
      <c r="B89" t="s">
        <v>744</v>
      </c>
      <c r="C89" t="s">
        <v>897</v>
      </c>
      <c r="D89" t="s">
        <v>1056</v>
      </c>
      <c r="E89" s="32">
        <v>3.8333333333333335</v>
      </c>
      <c r="F89" s="32">
        <v>27.065555555555555</v>
      </c>
      <c r="G89" s="32">
        <v>3.6555555555555554</v>
      </c>
      <c r="H89" s="37">
        <v>0.13506301572314133</v>
      </c>
      <c r="I89" s="32">
        <v>21.771111111111111</v>
      </c>
      <c r="J89" s="32">
        <v>3.6555555555555554</v>
      </c>
      <c r="K89" s="37">
        <v>0.16790854343166275</v>
      </c>
      <c r="L89" s="32">
        <v>10.897222222222222</v>
      </c>
      <c r="M89" s="32">
        <v>0.71111111111111114</v>
      </c>
      <c r="N89" s="37">
        <v>6.5256181493754783E-2</v>
      </c>
      <c r="O89" s="32">
        <v>5.6027777777777779</v>
      </c>
      <c r="P89" s="32">
        <v>0.71111111111111114</v>
      </c>
      <c r="Q89" s="37">
        <v>0.12692117005453643</v>
      </c>
      <c r="R89" s="32">
        <v>3.0722222222222224</v>
      </c>
      <c r="S89" s="32">
        <v>0</v>
      </c>
      <c r="T89" s="37">
        <v>0</v>
      </c>
      <c r="U89" s="32">
        <v>2.2222222222222223</v>
      </c>
      <c r="V89" s="32">
        <v>0</v>
      </c>
      <c r="W89" s="37">
        <v>0</v>
      </c>
      <c r="X89" s="32">
        <v>4.3250000000000002</v>
      </c>
      <c r="Y89" s="32">
        <v>1.175</v>
      </c>
      <c r="Z89" s="37">
        <v>0.27167630057803466</v>
      </c>
      <c r="AA89" s="32">
        <v>0</v>
      </c>
      <c r="AB89" s="32">
        <v>0</v>
      </c>
      <c r="AC89" s="37" t="s">
        <v>1253</v>
      </c>
      <c r="AD89" s="32">
        <v>11.843333333333334</v>
      </c>
      <c r="AE89" s="32">
        <v>1.7694444444444444</v>
      </c>
      <c r="AF89" s="37">
        <v>0.14940425931138004</v>
      </c>
      <c r="AG89" s="32">
        <v>0</v>
      </c>
      <c r="AH89" s="32">
        <v>0</v>
      </c>
      <c r="AI89" s="37" t="s">
        <v>1253</v>
      </c>
      <c r="AJ89" s="32">
        <v>0</v>
      </c>
      <c r="AK89" s="32">
        <v>0</v>
      </c>
      <c r="AL89" s="37" t="s">
        <v>1253</v>
      </c>
      <c r="AM89" t="s">
        <v>331</v>
      </c>
      <c r="AN89" s="34">
        <v>4</v>
      </c>
      <c r="AX89"/>
      <c r="AY89"/>
    </row>
    <row r="90" spans="1:51" x14ac:dyDescent="0.25">
      <c r="A90" t="s">
        <v>1149</v>
      </c>
      <c r="B90" t="s">
        <v>539</v>
      </c>
      <c r="C90" t="s">
        <v>895</v>
      </c>
      <c r="D90" t="s">
        <v>1044</v>
      </c>
      <c r="E90" s="32">
        <v>36.333333333333336</v>
      </c>
      <c r="F90" s="32">
        <v>210.78022222222222</v>
      </c>
      <c r="G90" s="32">
        <v>14.569555555555551</v>
      </c>
      <c r="H90" s="37">
        <v>6.9122023887967537E-2</v>
      </c>
      <c r="I90" s="32">
        <v>193.60244444444447</v>
      </c>
      <c r="J90" s="32">
        <v>14.569555555555551</v>
      </c>
      <c r="K90" s="37">
        <v>7.5255018589067371E-2</v>
      </c>
      <c r="L90" s="32">
        <v>14.911111111111111</v>
      </c>
      <c r="M90" s="32">
        <v>0</v>
      </c>
      <c r="N90" s="37">
        <v>0</v>
      </c>
      <c r="O90" s="32">
        <v>2.1111111111111112</v>
      </c>
      <c r="P90" s="32">
        <v>0</v>
      </c>
      <c r="Q90" s="37">
        <v>0</v>
      </c>
      <c r="R90" s="32">
        <v>7.2</v>
      </c>
      <c r="S90" s="32">
        <v>0</v>
      </c>
      <c r="T90" s="37">
        <v>0</v>
      </c>
      <c r="U90" s="32">
        <v>5.6</v>
      </c>
      <c r="V90" s="32">
        <v>0</v>
      </c>
      <c r="W90" s="37">
        <v>0</v>
      </c>
      <c r="X90" s="32">
        <v>44.033777777777779</v>
      </c>
      <c r="Y90" s="32">
        <v>0</v>
      </c>
      <c r="Z90" s="37">
        <v>0</v>
      </c>
      <c r="AA90" s="32">
        <v>4.3777777777777782</v>
      </c>
      <c r="AB90" s="32">
        <v>0</v>
      </c>
      <c r="AC90" s="37">
        <v>0</v>
      </c>
      <c r="AD90" s="32">
        <v>99.586777777777797</v>
      </c>
      <c r="AE90" s="32">
        <v>14.569555555555551</v>
      </c>
      <c r="AF90" s="37">
        <v>0.14630010008022029</v>
      </c>
      <c r="AG90" s="32">
        <v>9.5370000000000026</v>
      </c>
      <c r="AH90" s="32">
        <v>0</v>
      </c>
      <c r="AI90" s="37">
        <v>0</v>
      </c>
      <c r="AJ90" s="32">
        <v>38.333777777777769</v>
      </c>
      <c r="AK90" s="32">
        <v>0</v>
      </c>
      <c r="AL90" s="37">
        <v>0</v>
      </c>
      <c r="AM90" t="s">
        <v>126</v>
      </c>
      <c r="AN90" s="34">
        <v>4</v>
      </c>
      <c r="AX90"/>
      <c r="AY90"/>
    </row>
    <row r="91" spans="1:51" x14ac:dyDescent="0.25">
      <c r="A91" t="s">
        <v>1149</v>
      </c>
      <c r="B91" t="s">
        <v>820</v>
      </c>
      <c r="C91" t="s">
        <v>1018</v>
      </c>
      <c r="D91" t="s">
        <v>1106</v>
      </c>
      <c r="E91" s="32">
        <v>72.955555555555549</v>
      </c>
      <c r="F91" s="32">
        <v>216.14877777777775</v>
      </c>
      <c r="G91" s="32">
        <v>34.529777777777781</v>
      </c>
      <c r="H91" s="37">
        <v>0.15975004870616386</v>
      </c>
      <c r="I91" s="32">
        <v>200.61888888888888</v>
      </c>
      <c r="J91" s="32">
        <v>34.529777777777781</v>
      </c>
      <c r="K91" s="37">
        <v>0.17211628460818471</v>
      </c>
      <c r="L91" s="32">
        <v>33.69744444444445</v>
      </c>
      <c r="M91" s="32">
        <v>0</v>
      </c>
      <c r="N91" s="37">
        <v>0</v>
      </c>
      <c r="O91" s="32">
        <v>18.167555555555559</v>
      </c>
      <c r="P91" s="32">
        <v>0</v>
      </c>
      <c r="Q91" s="37">
        <v>0</v>
      </c>
      <c r="R91" s="32">
        <v>9.8410000000000011</v>
      </c>
      <c r="S91" s="32">
        <v>0</v>
      </c>
      <c r="T91" s="37">
        <v>0</v>
      </c>
      <c r="U91" s="32">
        <v>5.6888888888888891</v>
      </c>
      <c r="V91" s="32">
        <v>0</v>
      </c>
      <c r="W91" s="37">
        <v>0</v>
      </c>
      <c r="X91" s="32">
        <v>49.343333333333327</v>
      </c>
      <c r="Y91" s="32">
        <v>9.6767777777777795</v>
      </c>
      <c r="Z91" s="37">
        <v>0.19611114864104129</v>
      </c>
      <c r="AA91" s="32">
        <v>0</v>
      </c>
      <c r="AB91" s="32">
        <v>0</v>
      </c>
      <c r="AC91" s="37" t="s">
        <v>1253</v>
      </c>
      <c r="AD91" s="32">
        <v>96.033555555555537</v>
      </c>
      <c r="AE91" s="32">
        <v>24.672444444444448</v>
      </c>
      <c r="AF91" s="37">
        <v>0.25691482838174629</v>
      </c>
      <c r="AG91" s="32">
        <v>37.074444444444445</v>
      </c>
      <c r="AH91" s="32">
        <v>0.18055555555555555</v>
      </c>
      <c r="AI91" s="37">
        <v>4.8700812179698506E-3</v>
      </c>
      <c r="AJ91" s="32">
        <v>0</v>
      </c>
      <c r="AK91" s="32">
        <v>0</v>
      </c>
      <c r="AL91" s="37" t="s">
        <v>1253</v>
      </c>
      <c r="AM91" t="s">
        <v>407</v>
      </c>
      <c r="AN91" s="34">
        <v>4</v>
      </c>
      <c r="AX91"/>
      <c r="AY91"/>
    </row>
    <row r="92" spans="1:51" x14ac:dyDescent="0.25">
      <c r="A92" t="s">
        <v>1149</v>
      </c>
      <c r="B92" t="s">
        <v>792</v>
      </c>
      <c r="C92" t="s">
        <v>830</v>
      </c>
      <c r="D92" t="s">
        <v>1055</v>
      </c>
      <c r="E92" s="32">
        <v>110.14444444444445</v>
      </c>
      <c r="F92" s="32">
        <v>367.9092222222223</v>
      </c>
      <c r="G92" s="32">
        <v>0.36666666666666664</v>
      </c>
      <c r="H92" s="37">
        <v>9.9662265721948886E-4</v>
      </c>
      <c r="I92" s="32">
        <v>342.21822222222232</v>
      </c>
      <c r="J92" s="32">
        <v>0</v>
      </c>
      <c r="K92" s="37">
        <v>0</v>
      </c>
      <c r="L92" s="32">
        <v>52.024888888888881</v>
      </c>
      <c r="M92" s="32">
        <v>0.36666666666666664</v>
      </c>
      <c r="N92" s="37">
        <v>7.0479086932750141E-3</v>
      </c>
      <c r="O92" s="32">
        <v>29.560999999999993</v>
      </c>
      <c r="P92" s="32">
        <v>0</v>
      </c>
      <c r="Q92" s="37">
        <v>0</v>
      </c>
      <c r="R92" s="32">
        <v>16.774999999999999</v>
      </c>
      <c r="S92" s="32">
        <v>0.36666666666666664</v>
      </c>
      <c r="T92" s="37">
        <v>2.185792349726776E-2</v>
      </c>
      <c r="U92" s="32">
        <v>5.6888888888888891</v>
      </c>
      <c r="V92" s="32">
        <v>0</v>
      </c>
      <c r="W92" s="37">
        <v>0</v>
      </c>
      <c r="X92" s="32">
        <v>71.981222222222257</v>
      </c>
      <c r="Y92" s="32">
        <v>0</v>
      </c>
      <c r="Z92" s="37">
        <v>0</v>
      </c>
      <c r="AA92" s="32">
        <v>3.2271111111111122</v>
      </c>
      <c r="AB92" s="32">
        <v>0</v>
      </c>
      <c r="AC92" s="37">
        <v>0</v>
      </c>
      <c r="AD92" s="32">
        <v>184.80488888888891</v>
      </c>
      <c r="AE92" s="32">
        <v>0</v>
      </c>
      <c r="AF92" s="37">
        <v>0</v>
      </c>
      <c r="AG92" s="32">
        <v>23.506111111111114</v>
      </c>
      <c r="AH92" s="32">
        <v>0</v>
      </c>
      <c r="AI92" s="37">
        <v>0</v>
      </c>
      <c r="AJ92" s="32">
        <v>32.365000000000002</v>
      </c>
      <c r="AK92" s="32">
        <v>0</v>
      </c>
      <c r="AL92" s="37">
        <v>0</v>
      </c>
      <c r="AM92" t="s">
        <v>379</v>
      </c>
      <c r="AN92" s="34">
        <v>4</v>
      </c>
      <c r="AX92"/>
      <c r="AY92"/>
    </row>
    <row r="93" spans="1:51" x14ac:dyDescent="0.25">
      <c r="A93" t="s">
        <v>1149</v>
      </c>
      <c r="B93" t="s">
        <v>533</v>
      </c>
      <c r="C93" t="s">
        <v>888</v>
      </c>
      <c r="D93" t="s">
        <v>1057</v>
      </c>
      <c r="E93" s="32">
        <v>97.455555555555549</v>
      </c>
      <c r="F93" s="32">
        <v>305.10666666666668</v>
      </c>
      <c r="G93" s="32">
        <v>65.776666666666671</v>
      </c>
      <c r="H93" s="37">
        <v>0.21558580605689814</v>
      </c>
      <c r="I93" s="32">
        <v>291.41444444444448</v>
      </c>
      <c r="J93" s="32">
        <v>65.776666666666671</v>
      </c>
      <c r="K93" s="37">
        <v>0.22571518989754949</v>
      </c>
      <c r="L93" s="32">
        <v>28.37777777777778</v>
      </c>
      <c r="M93" s="32">
        <v>6.9333333333333336</v>
      </c>
      <c r="N93" s="37">
        <v>0.24432263116679717</v>
      </c>
      <c r="O93" s="32">
        <v>14.685555555555556</v>
      </c>
      <c r="P93" s="32">
        <v>6.9333333333333336</v>
      </c>
      <c r="Q93" s="37">
        <v>0.47211924037224784</v>
      </c>
      <c r="R93" s="32">
        <v>8.472222222222225</v>
      </c>
      <c r="S93" s="32">
        <v>0</v>
      </c>
      <c r="T93" s="37">
        <v>0</v>
      </c>
      <c r="U93" s="32">
        <v>5.22</v>
      </c>
      <c r="V93" s="32">
        <v>0</v>
      </c>
      <c r="W93" s="37">
        <v>0</v>
      </c>
      <c r="X93" s="32">
        <v>96.547777777777796</v>
      </c>
      <c r="Y93" s="32">
        <v>19.815555555555562</v>
      </c>
      <c r="Z93" s="37">
        <v>0.20524092849826803</v>
      </c>
      <c r="AA93" s="32">
        <v>0</v>
      </c>
      <c r="AB93" s="32">
        <v>0</v>
      </c>
      <c r="AC93" s="37" t="s">
        <v>1253</v>
      </c>
      <c r="AD93" s="32">
        <v>180.18111111111114</v>
      </c>
      <c r="AE93" s="32">
        <v>39.027777777777779</v>
      </c>
      <c r="AF93" s="37">
        <v>0.21660304755092097</v>
      </c>
      <c r="AG93" s="32">
        <v>0</v>
      </c>
      <c r="AH93" s="32">
        <v>0</v>
      </c>
      <c r="AI93" s="37" t="s">
        <v>1253</v>
      </c>
      <c r="AJ93" s="32">
        <v>0</v>
      </c>
      <c r="AK93" s="32">
        <v>0</v>
      </c>
      <c r="AL93" s="37" t="s">
        <v>1253</v>
      </c>
      <c r="AM93" t="s">
        <v>119</v>
      </c>
      <c r="AN93" s="34">
        <v>4</v>
      </c>
      <c r="AX93"/>
      <c r="AY93"/>
    </row>
    <row r="94" spans="1:51" x14ac:dyDescent="0.25">
      <c r="A94" t="s">
        <v>1149</v>
      </c>
      <c r="B94" t="s">
        <v>672</v>
      </c>
      <c r="C94" t="s">
        <v>931</v>
      </c>
      <c r="D94" t="s">
        <v>1032</v>
      </c>
      <c r="E94" s="32">
        <v>55.766666666666666</v>
      </c>
      <c r="F94" s="32">
        <v>164.81533333333329</v>
      </c>
      <c r="G94" s="32">
        <v>57.134888888888895</v>
      </c>
      <c r="H94" s="37">
        <v>0.34666003297967168</v>
      </c>
      <c r="I94" s="32">
        <v>159.57088888888885</v>
      </c>
      <c r="J94" s="32">
        <v>57.134888888888895</v>
      </c>
      <c r="K94" s="37">
        <v>0.35805333470738898</v>
      </c>
      <c r="L94" s="32">
        <v>11.72711111111111</v>
      </c>
      <c r="M94" s="32">
        <v>0.28611111111111109</v>
      </c>
      <c r="N94" s="37">
        <v>2.4397407716213144E-2</v>
      </c>
      <c r="O94" s="32">
        <v>6.4826666666666659</v>
      </c>
      <c r="P94" s="32">
        <v>0.28611111111111109</v>
      </c>
      <c r="Q94" s="37">
        <v>4.4134786781845611E-2</v>
      </c>
      <c r="R94" s="32">
        <v>0</v>
      </c>
      <c r="S94" s="32">
        <v>0</v>
      </c>
      <c r="T94" s="37" t="s">
        <v>1253</v>
      </c>
      <c r="U94" s="32">
        <v>5.2444444444444445</v>
      </c>
      <c r="V94" s="32">
        <v>0</v>
      </c>
      <c r="W94" s="37">
        <v>0</v>
      </c>
      <c r="X94" s="32">
        <v>45.821444444444417</v>
      </c>
      <c r="Y94" s="32">
        <v>17.753111111111114</v>
      </c>
      <c r="Z94" s="37">
        <v>0.38744110593535808</v>
      </c>
      <c r="AA94" s="32">
        <v>0</v>
      </c>
      <c r="AB94" s="32">
        <v>0</v>
      </c>
      <c r="AC94" s="37" t="s">
        <v>1253</v>
      </c>
      <c r="AD94" s="32">
        <v>95.12444444444445</v>
      </c>
      <c r="AE94" s="32">
        <v>39.095666666666666</v>
      </c>
      <c r="AF94" s="37">
        <v>0.41099495397841423</v>
      </c>
      <c r="AG94" s="32">
        <v>3.3641111111111108</v>
      </c>
      <c r="AH94" s="32">
        <v>0</v>
      </c>
      <c r="AI94" s="37">
        <v>0</v>
      </c>
      <c r="AJ94" s="32">
        <v>8.7782222222222206</v>
      </c>
      <c r="AK94" s="32">
        <v>0</v>
      </c>
      <c r="AL94" s="37">
        <v>0</v>
      </c>
      <c r="AM94" t="s">
        <v>259</v>
      </c>
      <c r="AN94" s="34">
        <v>4</v>
      </c>
      <c r="AX94"/>
      <c r="AY94"/>
    </row>
    <row r="95" spans="1:51" x14ac:dyDescent="0.25">
      <c r="A95" t="s">
        <v>1149</v>
      </c>
      <c r="B95" t="s">
        <v>531</v>
      </c>
      <c r="C95" t="s">
        <v>944</v>
      </c>
      <c r="D95" t="s">
        <v>1035</v>
      </c>
      <c r="E95" s="32">
        <v>16.755555555555556</v>
      </c>
      <c r="F95" s="32">
        <v>126.13077777777778</v>
      </c>
      <c r="G95" s="32">
        <v>5.6</v>
      </c>
      <c r="H95" s="37">
        <v>4.4398362546105144E-2</v>
      </c>
      <c r="I95" s="32">
        <v>109.553</v>
      </c>
      <c r="J95" s="32">
        <v>0</v>
      </c>
      <c r="K95" s="37">
        <v>0</v>
      </c>
      <c r="L95" s="32">
        <v>38.865888888888875</v>
      </c>
      <c r="M95" s="32">
        <v>0</v>
      </c>
      <c r="N95" s="37">
        <v>0</v>
      </c>
      <c r="O95" s="32">
        <v>27.888111111111098</v>
      </c>
      <c r="P95" s="32">
        <v>0</v>
      </c>
      <c r="Q95" s="37">
        <v>0</v>
      </c>
      <c r="R95" s="32">
        <v>5.822222222222222</v>
      </c>
      <c r="S95" s="32">
        <v>0</v>
      </c>
      <c r="T95" s="37">
        <v>0</v>
      </c>
      <c r="U95" s="32">
        <v>5.1555555555555559</v>
      </c>
      <c r="V95" s="32">
        <v>0</v>
      </c>
      <c r="W95" s="37">
        <v>0</v>
      </c>
      <c r="X95" s="32">
        <v>12.331666666666663</v>
      </c>
      <c r="Y95" s="32">
        <v>0</v>
      </c>
      <c r="Z95" s="37">
        <v>0</v>
      </c>
      <c r="AA95" s="32">
        <v>5.6</v>
      </c>
      <c r="AB95" s="32">
        <v>5.6</v>
      </c>
      <c r="AC95" s="37">
        <v>1</v>
      </c>
      <c r="AD95" s="32">
        <v>66.632444444444459</v>
      </c>
      <c r="AE95" s="32">
        <v>0</v>
      </c>
      <c r="AF95" s="37">
        <v>0</v>
      </c>
      <c r="AG95" s="32">
        <v>0</v>
      </c>
      <c r="AH95" s="32">
        <v>0</v>
      </c>
      <c r="AI95" s="37" t="s">
        <v>1253</v>
      </c>
      <c r="AJ95" s="32">
        <v>2.7007777777777773</v>
      </c>
      <c r="AK95" s="32">
        <v>0</v>
      </c>
      <c r="AL95" s="37">
        <v>0</v>
      </c>
      <c r="AM95" t="s">
        <v>117</v>
      </c>
      <c r="AN95" s="34">
        <v>4</v>
      </c>
      <c r="AX95"/>
      <c r="AY95"/>
    </row>
    <row r="96" spans="1:51" x14ac:dyDescent="0.25">
      <c r="A96" t="s">
        <v>1149</v>
      </c>
      <c r="B96" t="s">
        <v>575</v>
      </c>
      <c r="C96" t="s">
        <v>955</v>
      </c>
      <c r="D96" t="s">
        <v>1079</v>
      </c>
      <c r="E96" s="32">
        <v>86</v>
      </c>
      <c r="F96" s="32">
        <v>299.33066666666667</v>
      </c>
      <c r="G96" s="32">
        <v>7.9222222222222216</v>
      </c>
      <c r="H96" s="37">
        <v>2.6466457013722466E-2</v>
      </c>
      <c r="I96" s="32">
        <v>269.31055555555554</v>
      </c>
      <c r="J96" s="32">
        <v>0.8</v>
      </c>
      <c r="K96" s="37">
        <v>2.9705482518117255E-3</v>
      </c>
      <c r="L96" s="32">
        <v>48.29922222222222</v>
      </c>
      <c r="M96" s="32">
        <v>7.9222222222222216</v>
      </c>
      <c r="N96" s="37">
        <v>0.16402380530627361</v>
      </c>
      <c r="O96" s="32">
        <v>18.279111111111106</v>
      </c>
      <c r="P96" s="32">
        <v>0.8</v>
      </c>
      <c r="Q96" s="37">
        <v>4.3765804318226041E-2</v>
      </c>
      <c r="R96" s="32">
        <v>24.420111111111112</v>
      </c>
      <c r="S96" s="32">
        <v>7.1222222222222218</v>
      </c>
      <c r="T96" s="37">
        <v>0.29165396462842552</v>
      </c>
      <c r="U96" s="32">
        <v>5.6</v>
      </c>
      <c r="V96" s="32">
        <v>0</v>
      </c>
      <c r="W96" s="37">
        <v>0</v>
      </c>
      <c r="X96" s="32">
        <v>65.528555555555556</v>
      </c>
      <c r="Y96" s="32">
        <v>0</v>
      </c>
      <c r="Z96" s="37">
        <v>0</v>
      </c>
      <c r="AA96" s="32">
        <v>0</v>
      </c>
      <c r="AB96" s="32">
        <v>0</v>
      </c>
      <c r="AC96" s="37" t="s">
        <v>1253</v>
      </c>
      <c r="AD96" s="32">
        <v>144.24966666666666</v>
      </c>
      <c r="AE96" s="32">
        <v>0</v>
      </c>
      <c r="AF96" s="37">
        <v>0</v>
      </c>
      <c r="AG96" s="32">
        <v>27.411111111111111</v>
      </c>
      <c r="AH96" s="32">
        <v>0</v>
      </c>
      <c r="AI96" s="37">
        <v>0</v>
      </c>
      <c r="AJ96" s="32">
        <v>13.842111111111111</v>
      </c>
      <c r="AK96" s="32">
        <v>0</v>
      </c>
      <c r="AL96" s="37">
        <v>0</v>
      </c>
      <c r="AM96" t="s">
        <v>162</v>
      </c>
      <c r="AN96" s="34">
        <v>4</v>
      </c>
      <c r="AX96"/>
      <c r="AY96"/>
    </row>
    <row r="97" spans="1:51" x14ac:dyDescent="0.25">
      <c r="A97" t="s">
        <v>1149</v>
      </c>
      <c r="B97" t="s">
        <v>511</v>
      </c>
      <c r="C97" t="s">
        <v>898</v>
      </c>
      <c r="D97" t="s">
        <v>1058</v>
      </c>
      <c r="E97" s="32">
        <v>93.655555555555551</v>
      </c>
      <c r="F97" s="32">
        <v>195.73388888888891</v>
      </c>
      <c r="G97" s="32">
        <v>88.511777777777809</v>
      </c>
      <c r="H97" s="37">
        <v>0.45220466563162581</v>
      </c>
      <c r="I97" s="32">
        <v>178.62588888888891</v>
      </c>
      <c r="J97" s="32">
        <v>88.511777777777809</v>
      </c>
      <c r="K97" s="37">
        <v>0.49551483454246098</v>
      </c>
      <c r="L97" s="32">
        <v>28.692000000000004</v>
      </c>
      <c r="M97" s="32">
        <v>6.1178888888888876</v>
      </c>
      <c r="N97" s="37">
        <v>0.21322629614139435</v>
      </c>
      <c r="O97" s="32">
        <v>17.847555555555559</v>
      </c>
      <c r="P97" s="32">
        <v>6.1178888888888876</v>
      </c>
      <c r="Q97" s="37">
        <v>0.34278581567348143</v>
      </c>
      <c r="R97" s="32">
        <v>5.6</v>
      </c>
      <c r="S97" s="32">
        <v>0</v>
      </c>
      <c r="T97" s="37">
        <v>0</v>
      </c>
      <c r="U97" s="32">
        <v>5.2444444444444445</v>
      </c>
      <c r="V97" s="32">
        <v>0</v>
      </c>
      <c r="W97" s="37">
        <v>0</v>
      </c>
      <c r="X97" s="32">
        <v>27.408222222222225</v>
      </c>
      <c r="Y97" s="32">
        <v>15.49355555555556</v>
      </c>
      <c r="Z97" s="37">
        <v>0.56528859952812227</v>
      </c>
      <c r="AA97" s="32">
        <v>6.2635555555555547</v>
      </c>
      <c r="AB97" s="32">
        <v>0</v>
      </c>
      <c r="AC97" s="37">
        <v>0</v>
      </c>
      <c r="AD97" s="32">
        <v>119.30322222222223</v>
      </c>
      <c r="AE97" s="32">
        <v>55.125000000000028</v>
      </c>
      <c r="AF97" s="37">
        <v>0.46205793081867047</v>
      </c>
      <c r="AG97" s="32">
        <v>0</v>
      </c>
      <c r="AH97" s="32">
        <v>0</v>
      </c>
      <c r="AI97" s="37" t="s">
        <v>1253</v>
      </c>
      <c r="AJ97" s="32">
        <v>14.066888888888881</v>
      </c>
      <c r="AK97" s="32">
        <v>11.775333333333332</v>
      </c>
      <c r="AL97" s="37">
        <v>0.83709578047740196</v>
      </c>
      <c r="AM97" t="s">
        <v>97</v>
      </c>
      <c r="AN97" s="34">
        <v>4</v>
      </c>
      <c r="AX97"/>
      <c r="AY97"/>
    </row>
    <row r="98" spans="1:51" x14ac:dyDescent="0.25">
      <c r="A98" t="s">
        <v>1149</v>
      </c>
      <c r="B98" t="s">
        <v>467</v>
      </c>
      <c r="C98" t="s">
        <v>830</v>
      </c>
      <c r="D98" t="s">
        <v>1055</v>
      </c>
      <c r="E98" s="32">
        <v>101.4</v>
      </c>
      <c r="F98" s="32">
        <v>270.49011111111122</v>
      </c>
      <c r="G98" s="32">
        <v>102.75900000000001</v>
      </c>
      <c r="H98" s="37">
        <v>0.37989928569990844</v>
      </c>
      <c r="I98" s="32">
        <v>237.0794444444445</v>
      </c>
      <c r="J98" s="32">
        <v>102.75900000000001</v>
      </c>
      <c r="K98" s="37">
        <v>0.43343698666410457</v>
      </c>
      <c r="L98" s="32">
        <v>28.506444444444444</v>
      </c>
      <c r="M98" s="32">
        <v>1.5034444444444444</v>
      </c>
      <c r="N98" s="37">
        <v>5.2740510917609271E-2</v>
      </c>
      <c r="O98" s="32">
        <v>14.511444444444445</v>
      </c>
      <c r="P98" s="32">
        <v>1.5034444444444444</v>
      </c>
      <c r="Q98" s="37">
        <v>0.10360405197430379</v>
      </c>
      <c r="R98" s="32">
        <v>8.7061111111111114</v>
      </c>
      <c r="S98" s="32">
        <v>0</v>
      </c>
      <c r="T98" s="37">
        <v>0</v>
      </c>
      <c r="U98" s="32">
        <v>5.2888888888888888</v>
      </c>
      <c r="V98" s="32">
        <v>0</v>
      </c>
      <c r="W98" s="37">
        <v>0</v>
      </c>
      <c r="X98" s="32">
        <v>32.436111111111103</v>
      </c>
      <c r="Y98" s="32">
        <v>16.301888888888893</v>
      </c>
      <c r="Z98" s="37">
        <v>0.502584567954098</v>
      </c>
      <c r="AA98" s="32">
        <v>19.41566666666667</v>
      </c>
      <c r="AB98" s="32">
        <v>0</v>
      </c>
      <c r="AC98" s="37">
        <v>0</v>
      </c>
      <c r="AD98" s="32">
        <v>152.12255555555564</v>
      </c>
      <c r="AE98" s="32">
        <v>70.597888888888889</v>
      </c>
      <c r="AF98" s="37">
        <v>0.46408560933691595</v>
      </c>
      <c r="AG98" s="32">
        <v>0</v>
      </c>
      <c r="AH98" s="32">
        <v>0</v>
      </c>
      <c r="AI98" s="37" t="s">
        <v>1253</v>
      </c>
      <c r="AJ98" s="32">
        <v>38.009333333333331</v>
      </c>
      <c r="AK98" s="32">
        <v>14.355777777777783</v>
      </c>
      <c r="AL98" s="37">
        <v>0.37769085955496329</v>
      </c>
      <c r="AM98" t="s">
        <v>53</v>
      </c>
      <c r="AN98" s="34">
        <v>4</v>
      </c>
      <c r="AX98"/>
      <c r="AY98"/>
    </row>
    <row r="99" spans="1:51" x14ac:dyDescent="0.25">
      <c r="A99" t="s">
        <v>1149</v>
      </c>
      <c r="B99" t="s">
        <v>777</v>
      </c>
      <c r="C99" t="s">
        <v>1001</v>
      </c>
      <c r="D99" t="s">
        <v>1042</v>
      </c>
      <c r="E99" s="32">
        <v>85.4</v>
      </c>
      <c r="F99" s="32">
        <v>290.69444444444446</v>
      </c>
      <c r="G99" s="32">
        <v>0</v>
      </c>
      <c r="H99" s="37">
        <v>0</v>
      </c>
      <c r="I99" s="32">
        <v>257.53766666666667</v>
      </c>
      <c r="J99" s="32">
        <v>0</v>
      </c>
      <c r="K99" s="37">
        <v>0</v>
      </c>
      <c r="L99" s="32">
        <v>47.066777777777787</v>
      </c>
      <c r="M99" s="32">
        <v>0</v>
      </c>
      <c r="N99" s="37">
        <v>0</v>
      </c>
      <c r="O99" s="32">
        <v>24.276444444444447</v>
      </c>
      <c r="P99" s="32">
        <v>0</v>
      </c>
      <c r="Q99" s="37">
        <v>0</v>
      </c>
      <c r="R99" s="32">
        <v>17.248333333333335</v>
      </c>
      <c r="S99" s="32">
        <v>0</v>
      </c>
      <c r="T99" s="37">
        <v>0</v>
      </c>
      <c r="U99" s="32">
        <v>5.5420000000000007</v>
      </c>
      <c r="V99" s="32">
        <v>0</v>
      </c>
      <c r="W99" s="37">
        <v>0</v>
      </c>
      <c r="X99" s="32">
        <v>71.023666666666671</v>
      </c>
      <c r="Y99" s="32">
        <v>0</v>
      </c>
      <c r="Z99" s="37">
        <v>0</v>
      </c>
      <c r="AA99" s="32">
        <v>10.366444444444447</v>
      </c>
      <c r="AB99" s="32">
        <v>0</v>
      </c>
      <c r="AC99" s="37">
        <v>0</v>
      </c>
      <c r="AD99" s="32">
        <v>143.32111111111109</v>
      </c>
      <c r="AE99" s="32">
        <v>0</v>
      </c>
      <c r="AF99" s="37">
        <v>0</v>
      </c>
      <c r="AG99" s="32">
        <v>0</v>
      </c>
      <c r="AH99" s="32">
        <v>0</v>
      </c>
      <c r="AI99" s="37" t="s">
        <v>1253</v>
      </c>
      <c r="AJ99" s="32">
        <v>18.916444444444444</v>
      </c>
      <c r="AK99" s="32">
        <v>0</v>
      </c>
      <c r="AL99" s="37">
        <v>0</v>
      </c>
      <c r="AM99" t="s">
        <v>364</v>
      </c>
      <c r="AN99" s="34">
        <v>4</v>
      </c>
      <c r="AX99"/>
      <c r="AY99"/>
    </row>
    <row r="100" spans="1:51" x14ac:dyDescent="0.25">
      <c r="A100" t="s">
        <v>1149</v>
      </c>
      <c r="B100" t="s">
        <v>760</v>
      </c>
      <c r="C100" t="s">
        <v>832</v>
      </c>
      <c r="D100" t="s">
        <v>1046</v>
      </c>
      <c r="E100" s="32">
        <v>126.62222222222222</v>
      </c>
      <c r="F100" s="32">
        <v>460.65433333333334</v>
      </c>
      <c r="G100" s="32">
        <v>92.662555555555556</v>
      </c>
      <c r="H100" s="37">
        <v>0.20115420359782907</v>
      </c>
      <c r="I100" s="32">
        <v>418.0001111111111</v>
      </c>
      <c r="J100" s="32">
        <v>92.662555555555556</v>
      </c>
      <c r="K100" s="37">
        <v>0.22168069599130888</v>
      </c>
      <c r="L100" s="32">
        <v>38.737555555555552</v>
      </c>
      <c r="M100" s="32">
        <v>1.9194444444444445</v>
      </c>
      <c r="N100" s="37">
        <v>4.9549962998869893E-2</v>
      </c>
      <c r="O100" s="32">
        <v>8.8182222222222233</v>
      </c>
      <c r="P100" s="32">
        <v>1.9194444444444445</v>
      </c>
      <c r="Q100" s="37">
        <v>0.21766796028425986</v>
      </c>
      <c r="R100" s="32">
        <v>24.594666666666662</v>
      </c>
      <c r="S100" s="32">
        <v>0</v>
      </c>
      <c r="T100" s="37">
        <v>0</v>
      </c>
      <c r="U100" s="32">
        <v>5.3246666666666655</v>
      </c>
      <c r="V100" s="32">
        <v>0</v>
      </c>
      <c r="W100" s="37">
        <v>0</v>
      </c>
      <c r="X100" s="32">
        <v>131.50299999999999</v>
      </c>
      <c r="Y100" s="32">
        <v>33.195888888888888</v>
      </c>
      <c r="Z100" s="37">
        <v>0.25243446072628678</v>
      </c>
      <c r="AA100" s="32">
        <v>12.734888888888886</v>
      </c>
      <c r="AB100" s="32">
        <v>0</v>
      </c>
      <c r="AC100" s="37">
        <v>0</v>
      </c>
      <c r="AD100" s="32">
        <v>222.02522222222223</v>
      </c>
      <c r="AE100" s="32">
        <v>57.547222222222224</v>
      </c>
      <c r="AF100" s="37">
        <v>0.25919227395085742</v>
      </c>
      <c r="AG100" s="32">
        <v>41.060777777777773</v>
      </c>
      <c r="AH100" s="32">
        <v>0</v>
      </c>
      <c r="AI100" s="37">
        <v>0</v>
      </c>
      <c r="AJ100" s="32">
        <v>14.592888888888888</v>
      </c>
      <c r="AK100" s="32">
        <v>0</v>
      </c>
      <c r="AL100" s="37">
        <v>0</v>
      </c>
      <c r="AM100" t="s">
        <v>347</v>
      </c>
      <c r="AN100" s="34">
        <v>4</v>
      </c>
      <c r="AX100"/>
      <c r="AY100"/>
    </row>
    <row r="101" spans="1:51" x14ac:dyDescent="0.25">
      <c r="A101" t="s">
        <v>1149</v>
      </c>
      <c r="B101" t="s">
        <v>443</v>
      </c>
      <c r="C101" t="s">
        <v>836</v>
      </c>
      <c r="D101" t="s">
        <v>1065</v>
      </c>
      <c r="E101" s="32">
        <v>77.088888888888889</v>
      </c>
      <c r="F101" s="32">
        <v>266.82622222222221</v>
      </c>
      <c r="G101" s="32">
        <v>45.794444444444444</v>
      </c>
      <c r="H101" s="37">
        <v>0.17162647682469989</v>
      </c>
      <c r="I101" s="32">
        <v>239.68366666666668</v>
      </c>
      <c r="J101" s="32">
        <v>45.794444444444444</v>
      </c>
      <c r="K101" s="37">
        <v>0.19106201553621832</v>
      </c>
      <c r="L101" s="32">
        <v>45.708888888888886</v>
      </c>
      <c r="M101" s="32">
        <v>13.619444444444444</v>
      </c>
      <c r="N101" s="37">
        <v>0.29796052311731247</v>
      </c>
      <c r="O101" s="32">
        <v>32.141666666666666</v>
      </c>
      <c r="P101" s="32">
        <v>13.619444444444444</v>
      </c>
      <c r="Q101" s="37">
        <v>0.42373174315098089</v>
      </c>
      <c r="R101" s="32">
        <v>7.8783333333333312</v>
      </c>
      <c r="S101" s="32">
        <v>0</v>
      </c>
      <c r="T101" s="37">
        <v>0</v>
      </c>
      <c r="U101" s="32">
        <v>5.6888888888888891</v>
      </c>
      <c r="V101" s="32">
        <v>0</v>
      </c>
      <c r="W101" s="37">
        <v>0</v>
      </c>
      <c r="X101" s="32">
        <v>72.691333333333333</v>
      </c>
      <c r="Y101" s="32">
        <v>11.116666666666667</v>
      </c>
      <c r="Z101" s="37">
        <v>0.15292973944624302</v>
      </c>
      <c r="AA101" s="32">
        <v>13.575333333333333</v>
      </c>
      <c r="AB101" s="32">
        <v>0</v>
      </c>
      <c r="AC101" s="37">
        <v>0</v>
      </c>
      <c r="AD101" s="32">
        <v>114.22844444444446</v>
      </c>
      <c r="AE101" s="32">
        <v>21.058333333333334</v>
      </c>
      <c r="AF101" s="37">
        <v>0.18435279790205977</v>
      </c>
      <c r="AG101" s="32">
        <v>12.555555555555555</v>
      </c>
      <c r="AH101" s="32">
        <v>0</v>
      </c>
      <c r="AI101" s="37">
        <v>0</v>
      </c>
      <c r="AJ101" s="32">
        <v>8.0666666666666664</v>
      </c>
      <c r="AK101" s="32">
        <v>0</v>
      </c>
      <c r="AL101" s="37">
        <v>0</v>
      </c>
      <c r="AM101" t="s">
        <v>29</v>
      </c>
      <c r="AN101" s="34">
        <v>4</v>
      </c>
      <c r="AX101"/>
      <c r="AY101"/>
    </row>
    <row r="102" spans="1:51" x14ac:dyDescent="0.25">
      <c r="A102" t="s">
        <v>1149</v>
      </c>
      <c r="B102" t="s">
        <v>469</v>
      </c>
      <c r="C102" t="s">
        <v>917</v>
      </c>
      <c r="D102" t="s">
        <v>1047</v>
      </c>
      <c r="E102" s="32">
        <v>45.388888888888886</v>
      </c>
      <c r="F102" s="32">
        <v>245.69722222222222</v>
      </c>
      <c r="G102" s="32">
        <v>0</v>
      </c>
      <c r="H102" s="37">
        <v>0</v>
      </c>
      <c r="I102" s="32">
        <v>223.92777777777778</v>
      </c>
      <c r="J102" s="32">
        <v>0</v>
      </c>
      <c r="K102" s="37">
        <v>0</v>
      </c>
      <c r="L102" s="32">
        <v>61.369444444444447</v>
      </c>
      <c r="M102" s="32">
        <v>0</v>
      </c>
      <c r="N102" s="37">
        <v>0</v>
      </c>
      <c r="O102" s="32">
        <v>39.6</v>
      </c>
      <c r="P102" s="32">
        <v>0</v>
      </c>
      <c r="Q102" s="37">
        <v>0</v>
      </c>
      <c r="R102" s="32">
        <v>16.080555555555556</v>
      </c>
      <c r="S102" s="32">
        <v>0</v>
      </c>
      <c r="T102" s="37">
        <v>0</v>
      </c>
      <c r="U102" s="32">
        <v>5.6888888888888891</v>
      </c>
      <c r="V102" s="32">
        <v>0</v>
      </c>
      <c r="W102" s="37">
        <v>0</v>
      </c>
      <c r="X102" s="32">
        <v>38.555555555555557</v>
      </c>
      <c r="Y102" s="32">
        <v>0</v>
      </c>
      <c r="Z102" s="37">
        <v>0</v>
      </c>
      <c r="AA102" s="32">
        <v>0</v>
      </c>
      <c r="AB102" s="32">
        <v>0</v>
      </c>
      <c r="AC102" s="37" t="s">
        <v>1253</v>
      </c>
      <c r="AD102" s="32">
        <v>145.77222222222221</v>
      </c>
      <c r="AE102" s="32">
        <v>0</v>
      </c>
      <c r="AF102" s="37">
        <v>0</v>
      </c>
      <c r="AG102" s="32">
        <v>0</v>
      </c>
      <c r="AH102" s="32">
        <v>0</v>
      </c>
      <c r="AI102" s="37" t="s">
        <v>1253</v>
      </c>
      <c r="AJ102" s="32">
        <v>0</v>
      </c>
      <c r="AK102" s="32">
        <v>0</v>
      </c>
      <c r="AL102" s="37" t="s">
        <v>1253</v>
      </c>
      <c r="AM102" t="s">
        <v>55</v>
      </c>
      <c r="AN102" s="34">
        <v>4</v>
      </c>
      <c r="AX102"/>
      <c r="AY102"/>
    </row>
    <row r="103" spans="1:51" x14ac:dyDescent="0.25">
      <c r="A103" t="s">
        <v>1149</v>
      </c>
      <c r="B103" t="s">
        <v>459</v>
      </c>
      <c r="C103" t="s">
        <v>891</v>
      </c>
      <c r="D103" t="s">
        <v>1056</v>
      </c>
      <c r="E103" s="32">
        <v>113.24444444444444</v>
      </c>
      <c r="F103" s="32">
        <v>556.0962222222222</v>
      </c>
      <c r="G103" s="32">
        <v>0.28388888888888891</v>
      </c>
      <c r="H103" s="37">
        <v>5.1050317830687181E-4</v>
      </c>
      <c r="I103" s="32">
        <v>556.0962222222222</v>
      </c>
      <c r="J103" s="32">
        <v>0.28388888888888891</v>
      </c>
      <c r="K103" s="37">
        <v>5.1050317830687181E-4</v>
      </c>
      <c r="L103" s="32">
        <v>56.412222222222226</v>
      </c>
      <c r="M103" s="32">
        <v>0</v>
      </c>
      <c r="N103" s="37">
        <v>0</v>
      </c>
      <c r="O103" s="32">
        <v>56.412222222222226</v>
      </c>
      <c r="P103" s="32">
        <v>0</v>
      </c>
      <c r="Q103" s="37">
        <v>0</v>
      </c>
      <c r="R103" s="32">
        <v>0</v>
      </c>
      <c r="S103" s="32">
        <v>0</v>
      </c>
      <c r="T103" s="37" t="s">
        <v>1253</v>
      </c>
      <c r="U103" s="32">
        <v>0</v>
      </c>
      <c r="V103" s="32">
        <v>0</v>
      </c>
      <c r="W103" s="37" t="s">
        <v>1253</v>
      </c>
      <c r="X103" s="32">
        <v>177.09533333333334</v>
      </c>
      <c r="Y103" s="32">
        <v>0.28388888888888891</v>
      </c>
      <c r="Z103" s="37">
        <v>1.6030286261385896E-3</v>
      </c>
      <c r="AA103" s="32">
        <v>0</v>
      </c>
      <c r="AB103" s="32">
        <v>0</v>
      </c>
      <c r="AC103" s="37" t="s">
        <v>1253</v>
      </c>
      <c r="AD103" s="32">
        <v>322.58866666666665</v>
      </c>
      <c r="AE103" s="32">
        <v>0</v>
      </c>
      <c r="AF103" s="37">
        <v>0</v>
      </c>
      <c r="AG103" s="32">
        <v>0</v>
      </c>
      <c r="AH103" s="32">
        <v>0</v>
      </c>
      <c r="AI103" s="37" t="s">
        <v>1253</v>
      </c>
      <c r="AJ103" s="32">
        <v>0</v>
      </c>
      <c r="AK103" s="32">
        <v>0</v>
      </c>
      <c r="AL103" s="37" t="s">
        <v>1253</v>
      </c>
      <c r="AM103" t="s">
        <v>45</v>
      </c>
      <c r="AN103" s="34">
        <v>4</v>
      </c>
      <c r="AX103"/>
      <c r="AY103"/>
    </row>
    <row r="104" spans="1:51" x14ac:dyDescent="0.25">
      <c r="A104" t="s">
        <v>1149</v>
      </c>
      <c r="B104" t="s">
        <v>711</v>
      </c>
      <c r="C104" t="s">
        <v>846</v>
      </c>
      <c r="D104" t="s">
        <v>1052</v>
      </c>
      <c r="E104" s="32">
        <v>200.36666666666667</v>
      </c>
      <c r="F104" s="32">
        <v>583.04566666666676</v>
      </c>
      <c r="G104" s="32">
        <v>120.52577777777776</v>
      </c>
      <c r="H104" s="37">
        <v>0.20671756033594466</v>
      </c>
      <c r="I104" s="32">
        <v>531.49566666666669</v>
      </c>
      <c r="J104" s="32">
        <v>120.52577777777776</v>
      </c>
      <c r="K104" s="37">
        <v>0.22676718802557391</v>
      </c>
      <c r="L104" s="32">
        <v>33.252777777777773</v>
      </c>
      <c r="M104" s="32">
        <v>0.5</v>
      </c>
      <c r="N104" s="37">
        <v>1.5036337816389611E-2</v>
      </c>
      <c r="O104" s="32">
        <v>19.319444444444443</v>
      </c>
      <c r="P104" s="32">
        <v>0.5</v>
      </c>
      <c r="Q104" s="37">
        <v>2.588066139468009E-2</v>
      </c>
      <c r="R104" s="32">
        <v>8.2444444444444436</v>
      </c>
      <c r="S104" s="32">
        <v>0</v>
      </c>
      <c r="T104" s="37">
        <v>0</v>
      </c>
      <c r="U104" s="32">
        <v>5.6888888888888891</v>
      </c>
      <c r="V104" s="32">
        <v>0</v>
      </c>
      <c r="W104" s="37">
        <v>0</v>
      </c>
      <c r="X104" s="32">
        <v>140.88077777777778</v>
      </c>
      <c r="Y104" s="32">
        <v>29.488888888888887</v>
      </c>
      <c r="Z104" s="37">
        <v>0.20931804433536</v>
      </c>
      <c r="AA104" s="32">
        <v>37.616666666666667</v>
      </c>
      <c r="AB104" s="32">
        <v>0</v>
      </c>
      <c r="AC104" s="37">
        <v>0</v>
      </c>
      <c r="AD104" s="32">
        <v>353.97044444444447</v>
      </c>
      <c r="AE104" s="32">
        <v>90.536888888888882</v>
      </c>
      <c r="AF104" s="37">
        <v>0.25577527816195572</v>
      </c>
      <c r="AG104" s="32">
        <v>0</v>
      </c>
      <c r="AH104" s="32">
        <v>0</v>
      </c>
      <c r="AI104" s="37" t="s">
        <v>1253</v>
      </c>
      <c r="AJ104" s="32">
        <v>17.324999999999999</v>
      </c>
      <c r="AK104" s="32">
        <v>0</v>
      </c>
      <c r="AL104" s="37">
        <v>0</v>
      </c>
      <c r="AM104" t="s">
        <v>298</v>
      </c>
      <c r="AN104" s="34">
        <v>4</v>
      </c>
      <c r="AX104"/>
      <c r="AY104"/>
    </row>
    <row r="105" spans="1:51" x14ac:dyDescent="0.25">
      <c r="A105" t="s">
        <v>1149</v>
      </c>
      <c r="B105" t="s">
        <v>686</v>
      </c>
      <c r="C105" t="s">
        <v>990</v>
      </c>
      <c r="D105" t="s">
        <v>1057</v>
      </c>
      <c r="E105" s="32">
        <v>102.05555555555556</v>
      </c>
      <c r="F105" s="32">
        <v>263.69344444444448</v>
      </c>
      <c r="G105" s="32">
        <v>159.02066666666659</v>
      </c>
      <c r="H105" s="37">
        <v>0.6030512703935248</v>
      </c>
      <c r="I105" s="32">
        <v>246.95900000000003</v>
      </c>
      <c r="J105" s="32">
        <v>156.9537777777777</v>
      </c>
      <c r="K105" s="37">
        <v>0.63554589133328887</v>
      </c>
      <c r="L105" s="32">
        <v>43.214111111111123</v>
      </c>
      <c r="M105" s="32">
        <v>17.041777777777774</v>
      </c>
      <c r="N105" s="37">
        <v>0.39435678160683091</v>
      </c>
      <c r="O105" s="32">
        <v>26.747222222222231</v>
      </c>
      <c r="P105" s="32">
        <v>14.974888888888884</v>
      </c>
      <c r="Q105" s="37">
        <v>0.55986706823138399</v>
      </c>
      <c r="R105" s="32">
        <v>10.866888888888891</v>
      </c>
      <c r="S105" s="32">
        <v>2.0668888888888892</v>
      </c>
      <c r="T105" s="37">
        <v>0.1902006093944909</v>
      </c>
      <c r="U105" s="32">
        <v>5.6</v>
      </c>
      <c r="V105" s="32">
        <v>0</v>
      </c>
      <c r="W105" s="37">
        <v>0</v>
      </c>
      <c r="X105" s="32">
        <v>63.328888888888883</v>
      </c>
      <c r="Y105" s="32">
        <v>29.672222222222203</v>
      </c>
      <c r="Z105" s="37">
        <v>0.46854165204575732</v>
      </c>
      <c r="AA105" s="32">
        <v>0.26755555555555555</v>
      </c>
      <c r="AB105" s="32">
        <v>0</v>
      </c>
      <c r="AC105" s="37">
        <v>0</v>
      </c>
      <c r="AD105" s="32">
        <v>154.34477777777781</v>
      </c>
      <c r="AE105" s="32">
        <v>112.21222222222218</v>
      </c>
      <c r="AF105" s="37">
        <v>0.72702312211549425</v>
      </c>
      <c r="AG105" s="32">
        <v>1.0134444444444444</v>
      </c>
      <c r="AH105" s="32">
        <v>0</v>
      </c>
      <c r="AI105" s="37">
        <v>0</v>
      </c>
      <c r="AJ105" s="32">
        <v>1.5246666666666671</v>
      </c>
      <c r="AK105" s="32">
        <v>9.4444444444444442E-2</v>
      </c>
      <c r="AL105" s="37">
        <v>6.1944322984987595E-2</v>
      </c>
      <c r="AM105" t="s">
        <v>273</v>
      </c>
      <c r="AN105" s="34">
        <v>4</v>
      </c>
      <c r="AX105"/>
      <c r="AY105"/>
    </row>
    <row r="106" spans="1:51" x14ac:dyDescent="0.25">
      <c r="A106" t="s">
        <v>1149</v>
      </c>
      <c r="B106" t="s">
        <v>692</v>
      </c>
      <c r="C106" t="s">
        <v>881</v>
      </c>
      <c r="D106" t="s">
        <v>1070</v>
      </c>
      <c r="E106" s="32">
        <v>71.688888888888883</v>
      </c>
      <c r="F106" s="32">
        <v>227.41188888888894</v>
      </c>
      <c r="G106" s="32">
        <v>8.9972222222222236</v>
      </c>
      <c r="H106" s="37">
        <v>3.956355257494111E-2</v>
      </c>
      <c r="I106" s="32">
        <v>203.98555555555561</v>
      </c>
      <c r="J106" s="32">
        <v>8.9972222222222236</v>
      </c>
      <c r="K106" s="37">
        <v>4.4107153556624375E-2</v>
      </c>
      <c r="L106" s="32">
        <v>46.967777777777769</v>
      </c>
      <c r="M106" s="32">
        <v>0</v>
      </c>
      <c r="N106" s="37">
        <v>0</v>
      </c>
      <c r="O106" s="32">
        <v>23.541444444444434</v>
      </c>
      <c r="P106" s="32">
        <v>0</v>
      </c>
      <c r="Q106" s="37">
        <v>0</v>
      </c>
      <c r="R106" s="32">
        <v>18.659666666666666</v>
      </c>
      <c r="S106" s="32">
        <v>0</v>
      </c>
      <c r="T106" s="37">
        <v>0</v>
      </c>
      <c r="U106" s="32">
        <v>4.7666666666666666</v>
      </c>
      <c r="V106" s="32">
        <v>0</v>
      </c>
      <c r="W106" s="37">
        <v>0</v>
      </c>
      <c r="X106" s="32">
        <v>46.300000000000011</v>
      </c>
      <c r="Y106" s="32">
        <v>5.8138888888888891</v>
      </c>
      <c r="Z106" s="37">
        <v>0.12556995440364768</v>
      </c>
      <c r="AA106" s="32">
        <v>0</v>
      </c>
      <c r="AB106" s="32">
        <v>0</v>
      </c>
      <c r="AC106" s="37" t="s">
        <v>1253</v>
      </c>
      <c r="AD106" s="32">
        <v>104.86100000000003</v>
      </c>
      <c r="AE106" s="32">
        <v>2.9166666666666665</v>
      </c>
      <c r="AF106" s="37">
        <v>2.781459900884662E-2</v>
      </c>
      <c r="AG106" s="32">
        <v>29.283111111111111</v>
      </c>
      <c r="AH106" s="32">
        <v>0.26666666666666666</v>
      </c>
      <c r="AI106" s="37">
        <v>9.1065005236237798E-3</v>
      </c>
      <c r="AJ106" s="32">
        <v>0</v>
      </c>
      <c r="AK106" s="32">
        <v>0</v>
      </c>
      <c r="AL106" s="37" t="s">
        <v>1253</v>
      </c>
      <c r="AM106" t="s">
        <v>279</v>
      </c>
      <c r="AN106" s="34">
        <v>4</v>
      </c>
      <c r="AX106"/>
      <c r="AY106"/>
    </row>
    <row r="107" spans="1:51" x14ac:dyDescent="0.25">
      <c r="A107" t="s">
        <v>1149</v>
      </c>
      <c r="B107" t="s">
        <v>688</v>
      </c>
      <c r="C107" t="s">
        <v>897</v>
      </c>
      <c r="D107" t="s">
        <v>1056</v>
      </c>
      <c r="E107" s="32">
        <v>87.144444444444446</v>
      </c>
      <c r="F107" s="32">
        <v>366.76444444444445</v>
      </c>
      <c r="G107" s="32">
        <v>69.211111111111109</v>
      </c>
      <c r="H107" s="37">
        <v>0.1887072538232229</v>
      </c>
      <c r="I107" s="32">
        <v>327.56533333333329</v>
      </c>
      <c r="J107" s="32">
        <v>69.211111111111109</v>
      </c>
      <c r="K107" s="37">
        <v>0.21128948660962632</v>
      </c>
      <c r="L107" s="32">
        <v>42.491111111111103</v>
      </c>
      <c r="M107" s="32">
        <v>2.7388888888888889</v>
      </c>
      <c r="N107" s="37">
        <v>6.4457925840698718E-2</v>
      </c>
      <c r="O107" s="32">
        <v>18.002222222222219</v>
      </c>
      <c r="P107" s="32">
        <v>2.7388888888888889</v>
      </c>
      <c r="Q107" s="37">
        <v>0.15214171089988893</v>
      </c>
      <c r="R107" s="32">
        <v>19.180111111111106</v>
      </c>
      <c r="S107" s="32">
        <v>0</v>
      </c>
      <c r="T107" s="37">
        <v>0</v>
      </c>
      <c r="U107" s="32">
        <v>5.3087777777777783</v>
      </c>
      <c r="V107" s="32">
        <v>0</v>
      </c>
      <c r="W107" s="37">
        <v>0</v>
      </c>
      <c r="X107" s="32">
        <v>90.283444444444427</v>
      </c>
      <c r="Y107" s="32">
        <v>25.774999999999999</v>
      </c>
      <c r="Z107" s="37">
        <v>0.28548977233429046</v>
      </c>
      <c r="AA107" s="32">
        <v>14.710222222222221</v>
      </c>
      <c r="AB107" s="32">
        <v>0</v>
      </c>
      <c r="AC107" s="37">
        <v>0</v>
      </c>
      <c r="AD107" s="32">
        <v>149.12944444444443</v>
      </c>
      <c r="AE107" s="32">
        <v>40.697222222222223</v>
      </c>
      <c r="AF107" s="37">
        <v>0.27289863764887329</v>
      </c>
      <c r="AG107" s="32">
        <v>52.015555555555551</v>
      </c>
      <c r="AH107" s="32">
        <v>0</v>
      </c>
      <c r="AI107" s="37">
        <v>0</v>
      </c>
      <c r="AJ107" s="32">
        <v>18.134666666666664</v>
      </c>
      <c r="AK107" s="32">
        <v>0</v>
      </c>
      <c r="AL107" s="37">
        <v>0</v>
      </c>
      <c r="AM107" t="s">
        <v>275</v>
      </c>
      <c r="AN107" s="34">
        <v>4</v>
      </c>
      <c r="AX107"/>
      <c r="AY107"/>
    </row>
    <row r="108" spans="1:51" x14ac:dyDescent="0.25">
      <c r="A108" t="s">
        <v>1149</v>
      </c>
      <c r="B108" t="s">
        <v>455</v>
      </c>
      <c r="C108" t="s">
        <v>911</v>
      </c>
      <c r="D108" t="s">
        <v>1070</v>
      </c>
      <c r="E108" s="32">
        <v>80.12222222222222</v>
      </c>
      <c r="F108" s="32">
        <v>259.80777777777774</v>
      </c>
      <c r="G108" s="32">
        <v>4.1333333333333337</v>
      </c>
      <c r="H108" s="37">
        <v>1.5909197825742967E-2</v>
      </c>
      <c r="I108" s="32">
        <v>245.43133333333327</v>
      </c>
      <c r="J108" s="32">
        <v>4.1333333333333337</v>
      </c>
      <c r="K108" s="37">
        <v>1.6841098800207531E-2</v>
      </c>
      <c r="L108" s="32">
        <v>38.094999999999999</v>
      </c>
      <c r="M108" s="32">
        <v>0.53333333333333333</v>
      </c>
      <c r="N108" s="37">
        <v>1.4000087500546878E-2</v>
      </c>
      <c r="O108" s="32">
        <v>24.163</v>
      </c>
      <c r="P108" s="32">
        <v>0.53333333333333333</v>
      </c>
      <c r="Q108" s="37">
        <v>2.2072314420118914E-2</v>
      </c>
      <c r="R108" s="32">
        <v>9.3362222222222222</v>
      </c>
      <c r="S108" s="32">
        <v>0</v>
      </c>
      <c r="T108" s="37">
        <v>0</v>
      </c>
      <c r="U108" s="32">
        <v>4.5957777777777782</v>
      </c>
      <c r="V108" s="32">
        <v>0</v>
      </c>
      <c r="W108" s="37">
        <v>0</v>
      </c>
      <c r="X108" s="32">
        <v>47.74088888888889</v>
      </c>
      <c r="Y108" s="32">
        <v>3.6</v>
      </c>
      <c r="Z108" s="37">
        <v>7.5407058473053609E-2</v>
      </c>
      <c r="AA108" s="32">
        <v>0.44444444444444442</v>
      </c>
      <c r="AB108" s="32">
        <v>0</v>
      </c>
      <c r="AC108" s="37">
        <v>0</v>
      </c>
      <c r="AD108" s="32">
        <v>149.5083333333333</v>
      </c>
      <c r="AE108" s="32">
        <v>0</v>
      </c>
      <c r="AF108" s="37">
        <v>0</v>
      </c>
      <c r="AG108" s="32">
        <v>0</v>
      </c>
      <c r="AH108" s="32">
        <v>0</v>
      </c>
      <c r="AI108" s="37" t="s">
        <v>1253</v>
      </c>
      <c r="AJ108" s="32">
        <v>24.019111111111116</v>
      </c>
      <c r="AK108" s="32">
        <v>0</v>
      </c>
      <c r="AL108" s="37">
        <v>0</v>
      </c>
      <c r="AM108" t="s">
        <v>41</v>
      </c>
      <c r="AN108" s="34">
        <v>4</v>
      </c>
      <c r="AX108"/>
      <c r="AY108"/>
    </row>
    <row r="109" spans="1:51" x14ac:dyDescent="0.25">
      <c r="A109" t="s">
        <v>1149</v>
      </c>
      <c r="B109" t="s">
        <v>746</v>
      </c>
      <c r="C109" t="s">
        <v>1004</v>
      </c>
      <c r="D109" t="s">
        <v>1092</v>
      </c>
      <c r="E109" s="32">
        <v>45.3</v>
      </c>
      <c r="F109" s="32">
        <v>157.96477777777781</v>
      </c>
      <c r="G109" s="32">
        <v>14.905555555555555</v>
      </c>
      <c r="H109" s="37">
        <v>9.4359994457273499E-2</v>
      </c>
      <c r="I109" s="32">
        <v>141.80133333333336</v>
      </c>
      <c r="J109" s="32">
        <v>14.905555555555555</v>
      </c>
      <c r="K109" s="37">
        <v>0.10511576446546496</v>
      </c>
      <c r="L109" s="32">
        <v>36.322555555555553</v>
      </c>
      <c r="M109" s="32">
        <v>0</v>
      </c>
      <c r="N109" s="37">
        <v>0</v>
      </c>
      <c r="O109" s="32">
        <v>22.845555555555556</v>
      </c>
      <c r="P109" s="32">
        <v>0</v>
      </c>
      <c r="Q109" s="37">
        <v>0</v>
      </c>
      <c r="R109" s="32">
        <v>9.1436666666666646</v>
      </c>
      <c r="S109" s="32">
        <v>0</v>
      </c>
      <c r="T109" s="37">
        <v>0</v>
      </c>
      <c r="U109" s="32">
        <v>4.333333333333333</v>
      </c>
      <c r="V109" s="32">
        <v>0</v>
      </c>
      <c r="W109" s="37">
        <v>0</v>
      </c>
      <c r="X109" s="32">
        <v>34.687777777777782</v>
      </c>
      <c r="Y109" s="32">
        <v>0.5</v>
      </c>
      <c r="Z109" s="37">
        <v>1.4414298984592714E-2</v>
      </c>
      <c r="AA109" s="32">
        <v>2.6864444444444446</v>
      </c>
      <c r="AB109" s="32">
        <v>0</v>
      </c>
      <c r="AC109" s="37">
        <v>0</v>
      </c>
      <c r="AD109" s="32">
        <v>82.126222222222239</v>
      </c>
      <c r="AE109" s="32">
        <v>14.405555555555555</v>
      </c>
      <c r="AF109" s="37">
        <v>0.17540750281409642</v>
      </c>
      <c r="AG109" s="32">
        <v>2.1417777777777776</v>
      </c>
      <c r="AH109" s="32">
        <v>0</v>
      </c>
      <c r="AI109" s="37">
        <v>0</v>
      </c>
      <c r="AJ109" s="32">
        <v>0</v>
      </c>
      <c r="AK109" s="32">
        <v>0</v>
      </c>
      <c r="AL109" s="37" t="s">
        <v>1253</v>
      </c>
      <c r="AM109" t="s">
        <v>333</v>
      </c>
      <c r="AN109" s="34">
        <v>4</v>
      </c>
      <c r="AX109"/>
      <c r="AY109"/>
    </row>
    <row r="110" spans="1:51" x14ac:dyDescent="0.25">
      <c r="A110" t="s">
        <v>1149</v>
      </c>
      <c r="B110" t="s">
        <v>501</v>
      </c>
      <c r="C110" t="s">
        <v>933</v>
      </c>
      <c r="D110" t="s">
        <v>1080</v>
      </c>
      <c r="E110" s="32">
        <v>70.844444444444449</v>
      </c>
      <c r="F110" s="32">
        <v>228.84811111111111</v>
      </c>
      <c r="G110" s="32">
        <v>23.463888888888889</v>
      </c>
      <c r="H110" s="37">
        <v>0.10253040226098534</v>
      </c>
      <c r="I110" s="32">
        <v>220.10544444444443</v>
      </c>
      <c r="J110" s="32">
        <v>23.463888888888889</v>
      </c>
      <c r="K110" s="37">
        <v>0.10660294636560558</v>
      </c>
      <c r="L110" s="32">
        <v>16.127777777777776</v>
      </c>
      <c r="M110" s="32">
        <v>0</v>
      </c>
      <c r="N110" s="37">
        <v>0</v>
      </c>
      <c r="O110" s="32">
        <v>14.261111111111111</v>
      </c>
      <c r="P110" s="32">
        <v>0</v>
      </c>
      <c r="Q110" s="37">
        <v>0</v>
      </c>
      <c r="R110" s="32">
        <v>0.17777777777777778</v>
      </c>
      <c r="S110" s="32">
        <v>0</v>
      </c>
      <c r="T110" s="37">
        <v>0</v>
      </c>
      <c r="U110" s="32">
        <v>1.6888888888888889</v>
      </c>
      <c r="V110" s="32">
        <v>0</v>
      </c>
      <c r="W110" s="37">
        <v>0</v>
      </c>
      <c r="X110" s="32">
        <v>59.303333333333327</v>
      </c>
      <c r="Y110" s="32">
        <v>15.738888888888889</v>
      </c>
      <c r="Z110" s="37">
        <v>0.26539636145616702</v>
      </c>
      <c r="AA110" s="32">
        <v>6.8759999999999994</v>
      </c>
      <c r="AB110" s="32">
        <v>0</v>
      </c>
      <c r="AC110" s="37">
        <v>0</v>
      </c>
      <c r="AD110" s="32">
        <v>115.98577777777777</v>
      </c>
      <c r="AE110" s="32">
        <v>7.7249999999999996</v>
      </c>
      <c r="AF110" s="37">
        <v>6.660299347046382E-2</v>
      </c>
      <c r="AG110" s="32">
        <v>18.449666666666666</v>
      </c>
      <c r="AH110" s="32">
        <v>0</v>
      </c>
      <c r="AI110" s="37">
        <v>0</v>
      </c>
      <c r="AJ110" s="32">
        <v>12.105555555555556</v>
      </c>
      <c r="AK110" s="32">
        <v>0</v>
      </c>
      <c r="AL110" s="37">
        <v>0</v>
      </c>
      <c r="AM110" t="s">
        <v>87</v>
      </c>
      <c r="AN110" s="34">
        <v>4</v>
      </c>
      <c r="AX110"/>
      <c r="AY110"/>
    </row>
    <row r="111" spans="1:51" x14ac:dyDescent="0.25">
      <c r="A111" t="s">
        <v>1149</v>
      </c>
      <c r="B111" t="s">
        <v>519</v>
      </c>
      <c r="C111" t="s">
        <v>901</v>
      </c>
      <c r="D111" t="s">
        <v>1060</v>
      </c>
      <c r="E111" s="32">
        <v>55.177777777777777</v>
      </c>
      <c r="F111" s="32">
        <v>181.55755555555552</v>
      </c>
      <c r="G111" s="32">
        <v>15.811888888888884</v>
      </c>
      <c r="H111" s="37">
        <v>8.7090227892226396E-2</v>
      </c>
      <c r="I111" s="32">
        <v>160.31755555555554</v>
      </c>
      <c r="J111" s="32">
        <v>15.811888888888884</v>
      </c>
      <c r="K111" s="37">
        <v>9.8628555270165161E-2</v>
      </c>
      <c r="L111" s="32">
        <v>25.640555555555558</v>
      </c>
      <c r="M111" s="32">
        <v>1.2691111111111111</v>
      </c>
      <c r="N111" s="37">
        <v>4.9496240764414008E-2</v>
      </c>
      <c r="O111" s="32">
        <v>8.6265555555555551</v>
      </c>
      <c r="P111" s="32">
        <v>1.2691111111111111</v>
      </c>
      <c r="Q111" s="37">
        <v>0.14711678409046999</v>
      </c>
      <c r="R111" s="32">
        <v>12.391777777777779</v>
      </c>
      <c r="S111" s="32">
        <v>0</v>
      </c>
      <c r="T111" s="37">
        <v>0</v>
      </c>
      <c r="U111" s="32">
        <v>4.6222222222222218</v>
      </c>
      <c r="V111" s="32">
        <v>0</v>
      </c>
      <c r="W111" s="37">
        <v>0</v>
      </c>
      <c r="X111" s="32">
        <v>47.044999999999995</v>
      </c>
      <c r="Y111" s="32">
        <v>12.774555555555551</v>
      </c>
      <c r="Z111" s="37">
        <v>0.27153907015741424</v>
      </c>
      <c r="AA111" s="32">
        <v>4.226</v>
      </c>
      <c r="AB111" s="32">
        <v>0</v>
      </c>
      <c r="AC111" s="37">
        <v>0</v>
      </c>
      <c r="AD111" s="32">
        <v>97.916888888888877</v>
      </c>
      <c r="AE111" s="32">
        <v>1.163111111111111</v>
      </c>
      <c r="AF111" s="37">
        <v>1.1878554601861897E-2</v>
      </c>
      <c r="AG111" s="32">
        <v>0</v>
      </c>
      <c r="AH111" s="32">
        <v>0</v>
      </c>
      <c r="AI111" s="37" t="s">
        <v>1253</v>
      </c>
      <c r="AJ111" s="32">
        <v>6.729111111111111</v>
      </c>
      <c r="AK111" s="32">
        <v>0.60511111111111116</v>
      </c>
      <c r="AL111" s="37">
        <v>8.9924375020640018E-2</v>
      </c>
      <c r="AM111" t="s">
        <v>105</v>
      </c>
      <c r="AN111" s="34">
        <v>4</v>
      </c>
      <c r="AX111"/>
      <c r="AY111"/>
    </row>
    <row r="112" spans="1:51" x14ac:dyDescent="0.25">
      <c r="A112" t="s">
        <v>1149</v>
      </c>
      <c r="B112" t="s">
        <v>426</v>
      </c>
      <c r="C112" t="s">
        <v>899</v>
      </c>
      <c r="D112" t="s">
        <v>1026</v>
      </c>
      <c r="E112" s="32">
        <v>80.522222222222226</v>
      </c>
      <c r="F112" s="32">
        <v>304.18322222222224</v>
      </c>
      <c r="G112" s="32">
        <v>3.0222222222222221</v>
      </c>
      <c r="H112" s="37">
        <v>9.9355322760514581E-3</v>
      </c>
      <c r="I112" s="32">
        <v>293.35266666666666</v>
      </c>
      <c r="J112" s="32">
        <v>3.0222222222222221</v>
      </c>
      <c r="K112" s="37">
        <v>1.0302351284422921E-2</v>
      </c>
      <c r="L112" s="32">
        <v>24.703666666666663</v>
      </c>
      <c r="M112" s="32">
        <v>0</v>
      </c>
      <c r="N112" s="37">
        <v>0</v>
      </c>
      <c r="O112" s="32">
        <v>13.873111111111111</v>
      </c>
      <c r="P112" s="32">
        <v>0</v>
      </c>
      <c r="Q112" s="37">
        <v>0</v>
      </c>
      <c r="R112" s="32">
        <v>5.3777777777777782</v>
      </c>
      <c r="S112" s="32">
        <v>0</v>
      </c>
      <c r="T112" s="37">
        <v>0</v>
      </c>
      <c r="U112" s="32">
        <v>5.4527777777777775</v>
      </c>
      <c r="V112" s="32">
        <v>0</v>
      </c>
      <c r="W112" s="37">
        <v>0</v>
      </c>
      <c r="X112" s="32">
        <v>81.722222222222229</v>
      </c>
      <c r="Y112" s="32">
        <v>3.0222222222222221</v>
      </c>
      <c r="Z112" s="37">
        <v>3.6981645139360975E-2</v>
      </c>
      <c r="AA112" s="32">
        <v>0</v>
      </c>
      <c r="AB112" s="32">
        <v>0</v>
      </c>
      <c r="AC112" s="37" t="s">
        <v>1253</v>
      </c>
      <c r="AD112" s="32">
        <v>178.69622222222222</v>
      </c>
      <c r="AE112" s="32">
        <v>0</v>
      </c>
      <c r="AF112" s="37">
        <v>0</v>
      </c>
      <c r="AG112" s="32">
        <v>18.922222222222221</v>
      </c>
      <c r="AH112" s="32">
        <v>0</v>
      </c>
      <c r="AI112" s="37">
        <v>0</v>
      </c>
      <c r="AJ112" s="32">
        <v>0.1388888888888889</v>
      </c>
      <c r="AK112" s="32">
        <v>0</v>
      </c>
      <c r="AL112" s="37">
        <v>0</v>
      </c>
      <c r="AM112" t="s">
        <v>12</v>
      </c>
      <c r="AN112" s="34">
        <v>4</v>
      </c>
      <c r="AX112"/>
      <c r="AY112"/>
    </row>
    <row r="113" spans="1:51" x14ac:dyDescent="0.25">
      <c r="A113" t="s">
        <v>1149</v>
      </c>
      <c r="B113" t="s">
        <v>427</v>
      </c>
      <c r="C113" t="s">
        <v>900</v>
      </c>
      <c r="D113" t="s">
        <v>1055</v>
      </c>
      <c r="E113" s="32">
        <v>85.966666666666669</v>
      </c>
      <c r="F113" s="32">
        <v>270.51666666666665</v>
      </c>
      <c r="G113" s="32">
        <v>0.56944444444444442</v>
      </c>
      <c r="H113" s="37">
        <v>2.1050253629885198E-3</v>
      </c>
      <c r="I113" s="32">
        <v>249.7833333333333</v>
      </c>
      <c r="J113" s="32">
        <v>0.56944444444444442</v>
      </c>
      <c r="K113" s="37">
        <v>2.2797535642000849E-3</v>
      </c>
      <c r="L113" s="32">
        <v>29.527777777777779</v>
      </c>
      <c r="M113" s="32">
        <v>0</v>
      </c>
      <c r="N113" s="37">
        <v>0</v>
      </c>
      <c r="O113" s="32">
        <v>14.597222222222221</v>
      </c>
      <c r="P113" s="32">
        <v>0</v>
      </c>
      <c r="Q113" s="37">
        <v>0</v>
      </c>
      <c r="R113" s="32">
        <v>9.2416666666666671</v>
      </c>
      <c r="S113" s="32">
        <v>0</v>
      </c>
      <c r="T113" s="37">
        <v>0</v>
      </c>
      <c r="U113" s="32">
        <v>5.6888888888888891</v>
      </c>
      <c r="V113" s="32">
        <v>0</v>
      </c>
      <c r="W113" s="37">
        <v>0</v>
      </c>
      <c r="X113" s="32">
        <v>83.713888888888889</v>
      </c>
      <c r="Y113" s="32">
        <v>0</v>
      </c>
      <c r="Z113" s="37">
        <v>0</v>
      </c>
      <c r="AA113" s="32">
        <v>5.802777777777778</v>
      </c>
      <c r="AB113" s="32">
        <v>0</v>
      </c>
      <c r="AC113" s="37">
        <v>0</v>
      </c>
      <c r="AD113" s="32">
        <v>141.79166666666666</v>
      </c>
      <c r="AE113" s="32">
        <v>0</v>
      </c>
      <c r="AF113" s="37">
        <v>0</v>
      </c>
      <c r="AG113" s="32">
        <v>0</v>
      </c>
      <c r="AH113" s="32">
        <v>0</v>
      </c>
      <c r="AI113" s="37" t="s">
        <v>1253</v>
      </c>
      <c r="AJ113" s="32">
        <v>9.6805555555555554</v>
      </c>
      <c r="AK113" s="32">
        <v>0.56944444444444442</v>
      </c>
      <c r="AL113" s="37">
        <v>5.8823529411764705E-2</v>
      </c>
      <c r="AM113" t="s">
        <v>13</v>
      </c>
      <c r="AN113" s="34">
        <v>4</v>
      </c>
      <c r="AX113"/>
      <c r="AY113"/>
    </row>
    <row r="114" spans="1:51" x14ac:dyDescent="0.25">
      <c r="A114" t="s">
        <v>1149</v>
      </c>
      <c r="B114" t="s">
        <v>710</v>
      </c>
      <c r="C114" t="s">
        <v>998</v>
      </c>
      <c r="D114" t="s">
        <v>1025</v>
      </c>
      <c r="E114" s="32">
        <v>64.266666666666666</v>
      </c>
      <c r="F114" s="32">
        <v>244.01566666666668</v>
      </c>
      <c r="G114" s="32">
        <v>0</v>
      </c>
      <c r="H114" s="37">
        <v>0</v>
      </c>
      <c r="I114" s="32">
        <v>222.79344444444445</v>
      </c>
      <c r="J114" s="32">
        <v>0</v>
      </c>
      <c r="K114" s="37">
        <v>0</v>
      </c>
      <c r="L114" s="32">
        <v>52.920555555555559</v>
      </c>
      <c r="M114" s="32">
        <v>0</v>
      </c>
      <c r="N114" s="37">
        <v>0</v>
      </c>
      <c r="O114" s="32">
        <v>31.698333333333338</v>
      </c>
      <c r="P114" s="32">
        <v>0</v>
      </c>
      <c r="Q114" s="37">
        <v>0</v>
      </c>
      <c r="R114" s="32">
        <v>16.066666666666666</v>
      </c>
      <c r="S114" s="32">
        <v>0</v>
      </c>
      <c r="T114" s="37">
        <v>0</v>
      </c>
      <c r="U114" s="32">
        <v>5.1555555555555559</v>
      </c>
      <c r="V114" s="32">
        <v>0</v>
      </c>
      <c r="W114" s="37">
        <v>0</v>
      </c>
      <c r="X114" s="32">
        <v>44.364444444444459</v>
      </c>
      <c r="Y114" s="32">
        <v>0</v>
      </c>
      <c r="Z114" s="37">
        <v>0</v>
      </c>
      <c r="AA114" s="32">
        <v>0</v>
      </c>
      <c r="AB114" s="32">
        <v>0</v>
      </c>
      <c r="AC114" s="37" t="s">
        <v>1253</v>
      </c>
      <c r="AD114" s="32">
        <v>132.00833333333333</v>
      </c>
      <c r="AE114" s="32">
        <v>0</v>
      </c>
      <c r="AF114" s="37">
        <v>0</v>
      </c>
      <c r="AG114" s="32">
        <v>14.722333333333328</v>
      </c>
      <c r="AH114" s="32">
        <v>0</v>
      </c>
      <c r="AI114" s="37">
        <v>0</v>
      </c>
      <c r="AJ114" s="32">
        <v>0</v>
      </c>
      <c r="AK114" s="32">
        <v>0</v>
      </c>
      <c r="AL114" s="37" t="s">
        <v>1253</v>
      </c>
      <c r="AM114" t="s">
        <v>297</v>
      </c>
      <c r="AN114" s="34">
        <v>4</v>
      </c>
      <c r="AX114"/>
      <c r="AY114"/>
    </row>
    <row r="115" spans="1:51" x14ac:dyDescent="0.25">
      <c r="A115" t="s">
        <v>1149</v>
      </c>
      <c r="B115" t="s">
        <v>807</v>
      </c>
      <c r="C115" t="s">
        <v>1016</v>
      </c>
      <c r="D115" t="s">
        <v>1056</v>
      </c>
      <c r="E115" s="32">
        <v>68.566666666666663</v>
      </c>
      <c r="F115" s="32">
        <v>223.87066666666666</v>
      </c>
      <c r="G115" s="32">
        <v>123.96388888888889</v>
      </c>
      <c r="H115" s="37">
        <v>0.55372993136910398</v>
      </c>
      <c r="I115" s="32">
        <v>213.55955555555553</v>
      </c>
      <c r="J115" s="32">
        <v>123.96388888888889</v>
      </c>
      <c r="K115" s="37">
        <v>0.58046519420031684</v>
      </c>
      <c r="L115" s="32">
        <v>20.00022222222222</v>
      </c>
      <c r="M115" s="32">
        <v>0</v>
      </c>
      <c r="N115" s="37">
        <v>0</v>
      </c>
      <c r="O115" s="32">
        <v>9.6891111111111101</v>
      </c>
      <c r="P115" s="32">
        <v>0</v>
      </c>
      <c r="Q115" s="37">
        <v>0</v>
      </c>
      <c r="R115" s="32">
        <v>6.1722222222222225</v>
      </c>
      <c r="S115" s="32">
        <v>0</v>
      </c>
      <c r="T115" s="37">
        <v>0</v>
      </c>
      <c r="U115" s="32">
        <v>4.1388888888888893</v>
      </c>
      <c r="V115" s="32">
        <v>0</v>
      </c>
      <c r="W115" s="37">
        <v>0</v>
      </c>
      <c r="X115" s="32">
        <v>76.536111111111111</v>
      </c>
      <c r="Y115" s="32">
        <v>40.674999999999997</v>
      </c>
      <c r="Z115" s="37">
        <v>0.53144848110913512</v>
      </c>
      <c r="AA115" s="32">
        <v>0</v>
      </c>
      <c r="AB115" s="32">
        <v>0</v>
      </c>
      <c r="AC115" s="37" t="s">
        <v>1253</v>
      </c>
      <c r="AD115" s="32">
        <v>118.95099999999998</v>
      </c>
      <c r="AE115" s="32">
        <v>83.288888888888891</v>
      </c>
      <c r="AF115" s="37">
        <v>0.70019494488393463</v>
      </c>
      <c r="AG115" s="32">
        <v>0.6166666666666667</v>
      </c>
      <c r="AH115" s="32">
        <v>0</v>
      </c>
      <c r="AI115" s="37">
        <v>0</v>
      </c>
      <c r="AJ115" s="32">
        <v>7.7666666666666666</v>
      </c>
      <c r="AK115" s="32">
        <v>0</v>
      </c>
      <c r="AL115" s="37">
        <v>0</v>
      </c>
      <c r="AM115" t="s">
        <v>394</v>
      </c>
      <c r="AN115" s="34">
        <v>4</v>
      </c>
      <c r="AX115"/>
      <c r="AY115"/>
    </row>
    <row r="116" spans="1:51" x14ac:dyDescent="0.25">
      <c r="A116" t="s">
        <v>1149</v>
      </c>
      <c r="B116" t="s">
        <v>594</v>
      </c>
      <c r="C116" t="s">
        <v>886</v>
      </c>
      <c r="D116" t="s">
        <v>1034</v>
      </c>
      <c r="E116" s="32">
        <v>76.111111111111114</v>
      </c>
      <c r="F116" s="32">
        <v>269.68455555555556</v>
      </c>
      <c r="G116" s="32">
        <v>2.2827777777777776</v>
      </c>
      <c r="H116" s="37">
        <v>8.4646218359639095E-3</v>
      </c>
      <c r="I116" s="32">
        <v>242.52388888888888</v>
      </c>
      <c r="J116" s="32">
        <v>2.2827777777777776</v>
      </c>
      <c r="K116" s="37">
        <v>9.4125893669123085E-3</v>
      </c>
      <c r="L116" s="32">
        <v>33.953111111111113</v>
      </c>
      <c r="M116" s="32">
        <v>0</v>
      </c>
      <c r="N116" s="37">
        <v>0</v>
      </c>
      <c r="O116" s="32">
        <v>6.7924444444444454</v>
      </c>
      <c r="P116" s="32">
        <v>0</v>
      </c>
      <c r="Q116" s="37">
        <v>0</v>
      </c>
      <c r="R116" s="32">
        <v>22.094000000000005</v>
      </c>
      <c r="S116" s="32">
        <v>0</v>
      </c>
      <c r="T116" s="37">
        <v>0</v>
      </c>
      <c r="U116" s="32">
        <v>5.0666666666666664</v>
      </c>
      <c r="V116" s="32">
        <v>0</v>
      </c>
      <c r="W116" s="37">
        <v>0</v>
      </c>
      <c r="X116" s="32">
        <v>97.062888888888892</v>
      </c>
      <c r="Y116" s="32">
        <v>0.62777777777777777</v>
      </c>
      <c r="Z116" s="37">
        <v>6.467742563240785E-3</v>
      </c>
      <c r="AA116" s="32">
        <v>0</v>
      </c>
      <c r="AB116" s="32">
        <v>0</v>
      </c>
      <c r="AC116" s="37" t="s">
        <v>1253</v>
      </c>
      <c r="AD116" s="32">
        <v>138.66855555555554</v>
      </c>
      <c r="AE116" s="32">
        <v>1.6549999999999998</v>
      </c>
      <c r="AF116" s="37">
        <v>1.1934933578629138E-2</v>
      </c>
      <c r="AG116" s="32">
        <v>0</v>
      </c>
      <c r="AH116" s="32">
        <v>0</v>
      </c>
      <c r="AI116" s="37" t="s">
        <v>1253</v>
      </c>
      <c r="AJ116" s="32">
        <v>0</v>
      </c>
      <c r="AK116" s="32">
        <v>0</v>
      </c>
      <c r="AL116" s="37" t="s">
        <v>1253</v>
      </c>
      <c r="AM116" t="s">
        <v>181</v>
      </c>
      <c r="AN116" s="34">
        <v>4</v>
      </c>
      <c r="AX116"/>
      <c r="AY116"/>
    </row>
    <row r="117" spans="1:51" x14ac:dyDescent="0.25">
      <c r="A117" t="s">
        <v>1149</v>
      </c>
      <c r="B117" t="s">
        <v>720</v>
      </c>
      <c r="C117" t="s">
        <v>1001</v>
      </c>
      <c r="D117" t="s">
        <v>1042</v>
      </c>
      <c r="E117" s="32">
        <v>94.144444444444446</v>
      </c>
      <c r="F117" s="32">
        <v>343.67322222222231</v>
      </c>
      <c r="G117" s="32">
        <v>4.6333333333333337</v>
      </c>
      <c r="H117" s="37">
        <v>1.3481799086276723E-2</v>
      </c>
      <c r="I117" s="32">
        <v>327.45100000000008</v>
      </c>
      <c r="J117" s="32">
        <v>0.94444444444444442</v>
      </c>
      <c r="K117" s="37">
        <v>2.8842313642176822E-3</v>
      </c>
      <c r="L117" s="32">
        <v>42.75277777777778</v>
      </c>
      <c r="M117" s="32">
        <v>3.9222222222222225</v>
      </c>
      <c r="N117" s="37">
        <v>9.174192710025339E-2</v>
      </c>
      <c r="O117" s="32">
        <v>26.530555555555555</v>
      </c>
      <c r="P117" s="32">
        <v>0.23333333333333334</v>
      </c>
      <c r="Q117" s="37">
        <v>8.7948905873730509E-3</v>
      </c>
      <c r="R117" s="32">
        <v>10.533333333333333</v>
      </c>
      <c r="S117" s="32">
        <v>3.6888888888888891</v>
      </c>
      <c r="T117" s="37">
        <v>0.35021097046413502</v>
      </c>
      <c r="U117" s="32">
        <v>5.6888888888888891</v>
      </c>
      <c r="V117" s="32">
        <v>0</v>
      </c>
      <c r="W117" s="37">
        <v>0</v>
      </c>
      <c r="X117" s="32">
        <v>76.322444444444443</v>
      </c>
      <c r="Y117" s="32">
        <v>0</v>
      </c>
      <c r="Z117" s="37">
        <v>0</v>
      </c>
      <c r="AA117" s="32">
        <v>0</v>
      </c>
      <c r="AB117" s="32">
        <v>0</v>
      </c>
      <c r="AC117" s="37" t="s">
        <v>1253</v>
      </c>
      <c r="AD117" s="32">
        <v>199.27055555555563</v>
      </c>
      <c r="AE117" s="32">
        <v>0</v>
      </c>
      <c r="AF117" s="37">
        <v>0</v>
      </c>
      <c r="AG117" s="32">
        <v>25.327444444444442</v>
      </c>
      <c r="AH117" s="32">
        <v>0.71111111111111114</v>
      </c>
      <c r="AI117" s="37">
        <v>2.8076702040386585E-2</v>
      </c>
      <c r="AJ117" s="32">
        <v>0</v>
      </c>
      <c r="AK117" s="32">
        <v>0</v>
      </c>
      <c r="AL117" s="37" t="s">
        <v>1253</v>
      </c>
      <c r="AM117" t="s">
        <v>307</v>
      </c>
      <c r="AN117" s="34">
        <v>4</v>
      </c>
      <c r="AX117"/>
      <c r="AY117"/>
    </row>
    <row r="118" spans="1:51" x14ac:dyDescent="0.25">
      <c r="A118" t="s">
        <v>1149</v>
      </c>
      <c r="B118" t="s">
        <v>656</v>
      </c>
      <c r="C118" t="s">
        <v>980</v>
      </c>
      <c r="D118" t="s">
        <v>1069</v>
      </c>
      <c r="E118" s="32">
        <v>78.611111111111114</v>
      </c>
      <c r="F118" s="32">
        <v>210.23577777777777</v>
      </c>
      <c r="G118" s="32">
        <v>53.520555555555553</v>
      </c>
      <c r="H118" s="37">
        <v>0.25457396510373009</v>
      </c>
      <c r="I118" s="32">
        <v>205.50633333333329</v>
      </c>
      <c r="J118" s="32">
        <v>53.520555555555553</v>
      </c>
      <c r="K118" s="37">
        <v>0.26043263332787259</v>
      </c>
      <c r="L118" s="32">
        <v>19.846777777777781</v>
      </c>
      <c r="M118" s="32">
        <v>10.389000000000001</v>
      </c>
      <c r="N118" s="37">
        <v>0.52346028742421102</v>
      </c>
      <c r="O118" s="32">
        <v>15.117333333333335</v>
      </c>
      <c r="P118" s="32">
        <v>10.389000000000001</v>
      </c>
      <c r="Q118" s="37">
        <v>0.68722437819721294</v>
      </c>
      <c r="R118" s="32">
        <v>2.7738888888888891</v>
      </c>
      <c r="S118" s="32">
        <v>0</v>
      </c>
      <c r="T118" s="37">
        <v>0</v>
      </c>
      <c r="U118" s="32">
        <v>1.9555555555555555</v>
      </c>
      <c r="V118" s="32">
        <v>0</v>
      </c>
      <c r="W118" s="37">
        <v>0</v>
      </c>
      <c r="X118" s="32">
        <v>56.030666666666662</v>
      </c>
      <c r="Y118" s="32">
        <v>5.8293333333333335</v>
      </c>
      <c r="Z118" s="37">
        <v>0.10403826475977442</v>
      </c>
      <c r="AA118" s="32">
        <v>0</v>
      </c>
      <c r="AB118" s="32">
        <v>0</v>
      </c>
      <c r="AC118" s="37" t="s">
        <v>1253</v>
      </c>
      <c r="AD118" s="32">
        <v>124.54844444444443</v>
      </c>
      <c r="AE118" s="32">
        <v>37.30222222222222</v>
      </c>
      <c r="AF118" s="37">
        <v>0.2994997038189513</v>
      </c>
      <c r="AG118" s="32">
        <v>0</v>
      </c>
      <c r="AH118" s="32">
        <v>0</v>
      </c>
      <c r="AI118" s="37" t="s">
        <v>1253</v>
      </c>
      <c r="AJ118" s="32">
        <v>9.8098888888888851</v>
      </c>
      <c r="AK118" s="32">
        <v>0</v>
      </c>
      <c r="AL118" s="37">
        <v>0</v>
      </c>
      <c r="AM118" t="s">
        <v>243</v>
      </c>
      <c r="AN118" s="34">
        <v>4</v>
      </c>
      <c r="AX118"/>
      <c r="AY118"/>
    </row>
    <row r="119" spans="1:51" x14ac:dyDescent="0.25">
      <c r="A119" t="s">
        <v>1149</v>
      </c>
      <c r="B119" t="s">
        <v>598</v>
      </c>
      <c r="C119" t="s">
        <v>862</v>
      </c>
      <c r="D119" t="s">
        <v>1049</v>
      </c>
      <c r="E119" s="32">
        <v>53.866666666666667</v>
      </c>
      <c r="F119" s="32">
        <v>148.73955555555557</v>
      </c>
      <c r="G119" s="32">
        <v>29.556111111111125</v>
      </c>
      <c r="H119" s="37">
        <v>0.19871049769320878</v>
      </c>
      <c r="I119" s="32">
        <v>135.61444444444444</v>
      </c>
      <c r="J119" s="32">
        <v>29.556111111111125</v>
      </c>
      <c r="K119" s="37">
        <v>0.21794220543534376</v>
      </c>
      <c r="L119" s="32">
        <v>23.925333333333338</v>
      </c>
      <c r="M119" s="32">
        <v>0</v>
      </c>
      <c r="N119" s="37">
        <v>0</v>
      </c>
      <c r="O119" s="32">
        <v>10.800222222222224</v>
      </c>
      <c r="P119" s="32">
        <v>0</v>
      </c>
      <c r="Q119" s="37">
        <v>0</v>
      </c>
      <c r="R119" s="32">
        <v>7.4362222222222236</v>
      </c>
      <c r="S119" s="32">
        <v>0</v>
      </c>
      <c r="T119" s="37">
        <v>0</v>
      </c>
      <c r="U119" s="32">
        <v>5.6888888888888891</v>
      </c>
      <c r="V119" s="32">
        <v>0</v>
      </c>
      <c r="W119" s="37">
        <v>0</v>
      </c>
      <c r="X119" s="32">
        <v>44.664111111111097</v>
      </c>
      <c r="Y119" s="32">
        <v>2.5218888888888893</v>
      </c>
      <c r="Z119" s="37">
        <v>5.6463429499697772E-2</v>
      </c>
      <c r="AA119" s="32">
        <v>0</v>
      </c>
      <c r="AB119" s="32">
        <v>0</v>
      </c>
      <c r="AC119" s="37" t="s">
        <v>1253</v>
      </c>
      <c r="AD119" s="32">
        <v>80.150111111111116</v>
      </c>
      <c r="AE119" s="32">
        <v>27.034222222222237</v>
      </c>
      <c r="AF119" s="37">
        <v>0.33729488141002106</v>
      </c>
      <c r="AG119" s="32">
        <v>0</v>
      </c>
      <c r="AH119" s="32">
        <v>0</v>
      </c>
      <c r="AI119" s="37" t="s">
        <v>1253</v>
      </c>
      <c r="AJ119" s="32">
        <v>0</v>
      </c>
      <c r="AK119" s="32">
        <v>0</v>
      </c>
      <c r="AL119" s="37" t="s">
        <v>1253</v>
      </c>
      <c r="AM119" t="s">
        <v>185</v>
      </c>
      <c r="AN119" s="34">
        <v>4</v>
      </c>
      <c r="AX119"/>
      <c r="AY119"/>
    </row>
    <row r="120" spans="1:51" x14ac:dyDescent="0.25">
      <c r="A120" t="s">
        <v>1149</v>
      </c>
      <c r="B120" t="s">
        <v>771</v>
      </c>
      <c r="C120" t="s">
        <v>1010</v>
      </c>
      <c r="D120" t="s">
        <v>1066</v>
      </c>
      <c r="E120" s="32">
        <v>72.833333333333329</v>
      </c>
      <c r="F120" s="32">
        <v>343.90211111111114</v>
      </c>
      <c r="G120" s="32">
        <v>0</v>
      </c>
      <c r="H120" s="37">
        <v>0</v>
      </c>
      <c r="I120" s="32">
        <v>328.66166666666669</v>
      </c>
      <c r="J120" s="32">
        <v>0</v>
      </c>
      <c r="K120" s="37">
        <v>0</v>
      </c>
      <c r="L120" s="32">
        <v>66.181222222222218</v>
      </c>
      <c r="M120" s="32">
        <v>0</v>
      </c>
      <c r="N120" s="37">
        <v>0</v>
      </c>
      <c r="O120" s="32">
        <v>50.940777777777775</v>
      </c>
      <c r="P120" s="32">
        <v>0</v>
      </c>
      <c r="Q120" s="37">
        <v>0</v>
      </c>
      <c r="R120" s="32">
        <v>9.8177777777777795</v>
      </c>
      <c r="S120" s="32">
        <v>0</v>
      </c>
      <c r="T120" s="37">
        <v>0</v>
      </c>
      <c r="U120" s="32">
        <v>5.422666666666669</v>
      </c>
      <c r="V120" s="32">
        <v>0</v>
      </c>
      <c r="W120" s="37">
        <v>0</v>
      </c>
      <c r="X120" s="32">
        <v>57.089111111111116</v>
      </c>
      <c r="Y120" s="32">
        <v>0</v>
      </c>
      <c r="Z120" s="37">
        <v>0</v>
      </c>
      <c r="AA120" s="32">
        <v>0</v>
      </c>
      <c r="AB120" s="32">
        <v>0</v>
      </c>
      <c r="AC120" s="37" t="s">
        <v>1253</v>
      </c>
      <c r="AD120" s="32">
        <v>220.63177777777781</v>
      </c>
      <c r="AE120" s="32">
        <v>0</v>
      </c>
      <c r="AF120" s="37">
        <v>0</v>
      </c>
      <c r="AG120" s="32">
        <v>0</v>
      </c>
      <c r="AH120" s="32">
        <v>0</v>
      </c>
      <c r="AI120" s="37" t="s">
        <v>1253</v>
      </c>
      <c r="AJ120" s="32">
        <v>0</v>
      </c>
      <c r="AK120" s="32">
        <v>0</v>
      </c>
      <c r="AL120" s="37" t="s">
        <v>1253</v>
      </c>
      <c r="AM120" t="s">
        <v>358</v>
      </c>
      <c r="AN120" s="34">
        <v>4</v>
      </c>
      <c r="AX120"/>
      <c r="AY120"/>
    </row>
    <row r="121" spans="1:51" x14ac:dyDescent="0.25">
      <c r="A121" t="s">
        <v>1149</v>
      </c>
      <c r="B121" t="s">
        <v>676</v>
      </c>
      <c r="C121" t="s">
        <v>987</v>
      </c>
      <c r="D121" t="s">
        <v>1055</v>
      </c>
      <c r="E121" s="32">
        <v>56.277777777777779</v>
      </c>
      <c r="F121" s="32">
        <v>235.17233333333337</v>
      </c>
      <c r="G121" s="32">
        <v>43.470666666666659</v>
      </c>
      <c r="H121" s="37">
        <v>0.18484600654555447</v>
      </c>
      <c r="I121" s="32">
        <v>212.43533333333338</v>
      </c>
      <c r="J121" s="32">
        <v>43.470666666666659</v>
      </c>
      <c r="K121" s="37">
        <v>0.20463011488986446</v>
      </c>
      <c r="L121" s="32">
        <v>19.895888888888891</v>
      </c>
      <c r="M121" s="32">
        <v>0.66666666666666663</v>
      </c>
      <c r="N121" s="37">
        <v>3.3507759838715977E-2</v>
      </c>
      <c r="O121" s="32">
        <v>8.336999999999998</v>
      </c>
      <c r="P121" s="32">
        <v>0.66666666666666663</v>
      </c>
      <c r="Q121" s="37">
        <v>7.9964815481188292E-2</v>
      </c>
      <c r="R121" s="32">
        <v>5.4833333333333343</v>
      </c>
      <c r="S121" s="32">
        <v>0</v>
      </c>
      <c r="T121" s="37">
        <v>0</v>
      </c>
      <c r="U121" s="32">
        <v>6.0755555555555567</v>
      </c>
      <c r="V121" s="32">
        <v>0</v>
      </c>
      <c r="W121" s="37">
        <v>0</v>
      </c>
      <c r="X121" s="32">
        <v>43.345444444444453</v>
      </c>
      <c r="Y121" s="32">
        <v>2.3037777777777779</v>
      </c>
      <c r="Z121" s="37">
        <v>5.3149248030678595E-2</v>
      </c>
      <c r="AA121" s="32">
        <v>11.178111111111109</v>
      </c>
      <c r="AB121" s="32">
        <v>0</v>
      </c>
      <c r="AC121" s="37">
        <v>0</v>
      </c>
      <c r="AD121" s="32">
        <v>160.28844444444448</v>
      </c>
      <c r="AE121" s="32">
        <v>40.500222222222213</v>
      </c>
      <c r="AF121" s="37">
        <v>0.25267087944233857</v>
      </c>
      <c r="AG121" s="32">
        <v>0</v>
      </c>
      <c r="AH121" s="32">
        <v>0</v>
      </c>
      <c r="AI121" s="37" t="s">
        <v>1253</v>
      </c>
      <c r="AJ121" s="32">
        <v>0.46444444444444444</v>
      </c>
      <c r="AK121" s="32">
        <v>0</v>
      </c>
      <c r="AL121" s="37">
        <v>0</v>
      </c>
      <c r="AM121" t="s">
        <v>263</v>
      </c>
      <c r="AN121" s="34">
        <v>4</v>
      </c>
      <c r="AX121"/>
      <c r="AY121"/>
    </row>
    <row r="122" spans="1:51" x14ac:dyDescent="0.25">
      <c r="A122" t="s">
        <v>1149</v>
      </c>
      <c r="B122" t="s">
        <v>646</v>
      </c>
      <c r="C122" t="s">
        <v>932</v>
      </c>
      <c r="D122" t="s">
        <v>1079</v>
      </c>
      <c r="E122" s="32">
        <v>68.311111111111117</v>
      </c>
      <c r="F122" s="32">
        <v>292.79866666666663</v>
      </c>
      <c r="G122" s="32">
        <v>17.495888888888889</v>
      </c>
      <c r="H122" s="37">
        <v>5.9753990986601342E-2</v>
      </c>
      <c r="I122" s="32">
        <v>265.93477777777775</v>
      </c>
      <c r="J122" s="32">
        <v>17.495888888888889</v>
      </c>
      <c r="K122" s="37">
        <v>6.5790149882197516E-2</v>
      </c>
      <c r="L122" s="32">
        <v>31.361111111111111</v>
      </c>
      <c r="M122" s="32">
        <v>0</v>
      </c>
      <c r="N122" s="37">
        <v>0</v>
      </c>
      <c r="O122" s="32">
        <v>10.188888888888888</v>
      </c>
      <c r="P122" s="32">
        <v>0</v>
      </c>
      <c r="Q122" s="37">
        <v>0</v>
      </c>
      <c r="R122" s="32">
        <v>16.372222222222224</v>
      </c>
      <c r="S122" s="32">
        <v>0</v>
      </c>
      <c r="T122" s="37">
        <v>0</v>
      </c>
      <c r="U122" s="32">
        <v>4.8</v>
      </c>
      <c r="V122" s="32">
        <v>0</v>
      </c>
      <c r="W122" s="37">
        <v>0</v>
      </c>
      <c r="X122" s="32">
        <v>97.325000000000003</v>
      </c>
      <c r="Y122" s="32">
        <v>8.8888888888888892E-2</v>
      </c>
      <c r="Z122" s="37">
        <v>9.1332020435539569E-4</v>
      </c>
      <c r="AA122" s="32">
        <v>5.6916666666666664</v>
      </c>
      <c r="AB122" s="32">
        <v>0</v>
      </c>
      <c r="AC122" s="37">
        <v>0</v>
      </c>
      <c r="AD122" s="32">
        <v>158.42088888888887</v>
      </c>
      <c r="AE122" s="32">
        <v>17.407</v>
      </c>
      <c r="AF122" s="37">
        <v>0.10987818665888618</v>
      </c>
      <c r="AG122" s="32">
        <v>0</v>
      </c>
      <c r="AH122" s="32">
        <v>0</v>
      </c>
      <c r="AI122" s="37" t="s">
        <v>1253</v>
      </c>
      <c r="AJ122" s="32">
        <v>0</v>
      </c>
      <c r="AK122" s="32">
        <v>0</v>
      </c>
      <c r="AL122" s="37" t="s">
        <v>1253</v>
      </c>
      <c r="AM122" t="s">
        <v>233</v>
      </c>
      <c r="AN122" s="34">
        <v>4</v>
      </c>
      <c r="AX122"/>
      <c r="AY122"/>
    </row>
    <row r="123" spans="1:51" x14ac:dyDescent="0.25">
      <c r="A123" t="s">
        <v>1149</v>
      </c>
      <c r="B123" t="s">
        <v>757</v>
      </c>
      <c r="C123" t="s">
        <v>846</v>
      </c>
      <c r="D123" t="s">
        <v>1052</v>
      </c>
      <c r="E123" s="32">
        <v>83.077777777777783</v>
      </c>
      <c r="F123" s="32">
        <v>345.92588888888889</v>
      </c>
      <c r="G123" s="32">
        <v>8.1355555555555554</v>
      </c>
      <c r="H123" s="37">
        <v>2.3518203802805546E-2</v>
      </c>
      <c r="I123" s="32">
        <v>335.17033333333336</v>
      </c>
      <c r="J123" s="32">
        <v>8.1355555555555554</v>
      </c>
      <c r="K123" s="37">
        <v>2.4272898721810765E-2</v>
      </c>
      <c r="L123" s="32">
        <v>54.863222222222227</v>
      </c>
      <c r="M123" s="32">
        <v>0</v>
      </c>
      <c r="N123" s="37">
        <v>0</v>
      </c>
      <c r="O123" s="32">
        <v>44.107666666666667</v>
      </c>
      <c r="P123" s="32">
        <v>0</v>
      </c>
      <c r="Q123" s="37">
        <v>0</v>
      </c>
      <c r="R123" s="32">
        <v>5.333333333333333</v>
      </c>
      <c r="S123" s="32">
        <v>0</v>
      </c>
      <c r="T123" s="37">
        <v>0</v>
      </c>
      <c r="U123" s="32">
        <v>5.4222222222222225</v>
      </c>
      <c r="V123" s="32">
        <v>0</v>
      </c>
      <c r="W123" s="37">
        <v>0</v>
      </c>
      <c r="X123" s="32">
        <v>68.970999999999947</v>
      </c>
      <c r="Y123" s="32">
        <v>8.1355555555555554</v>
      </c>
      <c r="Z123" s="37">
        <v>0.11795617803940152</v>
      </c>
      <c r="AA123" s="32">
        <v>0</v>
      </c>
      <c r="AB123" s="32">
        <v>0</v>
      </c>
      <c r="AC123" s="37" t="s">
        <v>1253</v>
      </c>
      <c r="AD123" s="32">
        <v>206.49822222222227</v>
      </c>
      <c r="AE123" s="32">
        <v>0</v>
      </c>
      <c r="AF123" s="37">
        <v>0</v>
      </c>
      <c r="AG123" s="32">
        <v>0</v>
      </c>
      <c r="AH123" s="32">
        <v>0</v>
      </c>
      <c r="AI123" s="37" t="s">
        <v>1253</v>
      </c>
      <c r="AJ123" s="32">
        <v>15.593444444444442</v>
      </c>
      <c r="AK123" s="32">
        <v>0</v>
      </c>
      <c r="AL123" s="37">
        <v>0</v>
      </c>
      <c r="AM123" t="s">
        <v>344</v>
      </c>
      <c r="AN123" s="34">
        <v>4</v>
      </c>
      <c r="AX123"/>
      <c r="AY123"/>
    </row>
    <row r="124" spans="1:51" x14ac:dyDescent="0.25">
      <c r="A124" t="s">
        <v>1149</v>
      </c>
      <c r="B124" t="s">
        <v>749</v>
      </c>
      <c r="C124" t="s">
        <v>834</v>
      </c>
      <c r="D124" t="s">
        <v>1084</v>
      </c>
      <c r="E124" s="32">
        <v>52.011111111111113</v>
      </c>
      <c r="F124" s="32">
        <v>179.03266666666667</v>
      </c>
      <c r="G124" s="32">
        <v>32.363888888888887</v>
      </c>
      <c r="H124" s="37">
        <v>0.18077085870114329</v>
      </c>
      <c r="I124" s="32">
        <v>160.60011111111109</v>
      </c>
      <c r="J124" s="32">
        <v>32.363888888888887</v>
      </c>
      <c r="K124" s="37">
        <v>0.20151847134463033</v>
      </c>
      <c r="L124" s="32">
        <v>22.91311111111111</v>
      </c>
      <c r="M124" s="32">
        <v>0</v>
      </c>
      <c r="N124" s="37">
        <v>0</v>
      </c>
      <c r="O124" s="32">
        <v>10.199999999999999</v>
      </c>
      <c r="P124" s="32">
        <v>0</v>
      </c>
      <c r="Q124" s="37">
        <v>0</v>
      </c>
      <c r="R124" s="32">
        <v>8.3797777777777789</v>
      </c>
      <c r="S124" s="32">
        <v>0</v>
      </c>
      <c r="T124" s="37">
        <v>0</v>
      </c>
      <c r="U124" s="32">
        <v>4.333333333333333</v>
      </c>
      <c r="V124" s="32">
        <v>0</v>
      </c>
      <c r="W124" s="37">
        <v>0</v>
      </c>
      <c r="X124" s="32">
        <v>53.142555555555553</v>
      </c>
      <c r="Y124" s="32">
        <v>30.727777777777778</v>
      </c>
      <c r="Z124" s="37">
        <v>0.57821415354507688</v>
      </c>
      <c r="AA124" s="32">
        <v>5.7194444444444441</v>
      </c>
      <c r="AB124" s="32">
        <v>0</v>
      </c>
      <c r="AC124" s="37">
        <v>0</v>
      </c>
      <c r="AD124" s="32">
        <v>90.299222222222227</v>
      </c>
      <c r="AE124" s="32">
        <v>1.6361111111111111</v>
      </c>
      <c r="AF124" s="37">
        <v>1.8118773017609353E-2</v>
      </c>
      <c r="AG124" s="32">
        <v>3.8972222222222221</v>
      </c>
      <c r="AH124" s="32">
        <v>0</v>
      </c>
      <c r="AI124" s="37">
        <v>0</v>
      </c>
      <c r="AJ124" s="32">
        <v>3.0611111111111109</v>
      </c>
      <c r="AK124" s="32">
        <v>0</v>
      </c>
      <c r="AL124" s="37">
        <v>0</v>
      </c>
      <c r="AM124" t="s">
        <v>336</v>
      </c>
      <c r="AN124" s="34">
        <v>4</v>
      </c>
      <c r="AX124"/>
      <c r="AY124"/>
    </row>
    <row r="125" spans="1:51" x14ac:dyDescent="0.25">
      <c r="A125" t="s">
        <v>1149</v>
      </c>
      <c r="B125" t="s">
        <v>507</v>
      </c>
      <c r="C125" t="s">
        <v>935</v>
      </c>
      <c r="D125" t="s">
        <v>1084</v>
      </c>
      <c r="E125" s="32">
        <v>75.13333333333334</v>
      </c>
      <c r="F125" s="32">
        <v>310.06566666666663</v>
      </c>
      <c r="G125" s="32">
        <v>0</v>
      </c>
      <c r="H125" s="37">
        <v>0</v>
      </c>
      <c r="I125" s="32">
        <v>256.11411111111113</v>
      </c>
      <c r="J125" s="32">
        <v>0</v>
      </c>
      <c r="K125" s="37">
        <v>0</v>
      </c>
      <c r="L125" s="32">
        <v>36.691222222222216</v>
      </c>
      <c r="M125" s="32">
        <v>0</v>
      </c>
      <c r="N125" s="37">
        <v>0</v>
      </c>
      <c r="O125" s="32">
        <v>10.928666666666667</v>
      </c>
      <c r="P125" s="32">
        <v>0</v>
      </c>
      <c r="Q125" s="37">
        <v>0</v>
      </c>
      <c r="R125" s="32">
        <v>20.584777777777774</v>
      </c>
      <c r="S125" s="32">
        <v>0</v>
      </c>
      <c r="T125" s="37">
        <v>0</v>
      </c>
      <c r="U125" s="32">
        <v>5.177777777777778</v>
      </c>
      <c r="V125" s="32">
        <v>0</v>
      </c>
      <c r="W125" s="37">
        <v>0</v>
      </c>
      <c r="X125" s="32">
        <v>63.188222222222215</v>
      </c>
      <c r="Y125" s="32">
        <v>0</v>
      </c>
      <c r="Z125" s="37">
        <v>0</v>
      </c>
      <c r="AA125" s="32">
        <v>28.188999999999997</v>
      </c>
      <c r="AB125" s="32">
        <v>0</v>
      </c>
      <c r="AC125" s="37">
        <v>0</v>
      </c>
      <c r="AD125" s="32">
        <v>163.71844444444443</v>
      </c>
      <c r="AE125" s="32">
        <v>0</v>
      </c>
      <c r="AF125" s="37">
        <v>0</v>
      </c>
      <c r="AG125" s="32">
        <v>0</v>
      </c>
      <c r="AH125" s="32">
        <v>0</v>
      </c>
      <c r="AI125" s="37" t="s">
        <v>1253</v>
      </c>
      <c r="AJ125" s="32">
        <v>18.278777777777776</v>
      </c>
      <c r="AK125" s="32">
        <v>0</v>
      </c>
      <c r="AL125" s="37">
        <v>0</v>
      </c>
      <c r="AM125" t="s">
        <v>93</v>
      </c>
      <c r="AN125" s="34">
        <v>4</v>
      </c>
      <c r="AX125"/>
      <c r="AY125"/>
    </row>
    <row r="126" spans="1:51" x14ac:dyDescent="0.25">
      <c r="A126" t="s">
        <v>1149</v>
      </c>
      <c r="B126" t="s">
        <v>599</v>
      </c>
      <c r="C126" t="s">
        <v>964</v>
      </c>
      <c r="D126" t="s">
        <v>1103</v>
      </c>
      <c r="E126" s="32">
        <v>64.944444444444443</v>
      </c>
      <c r="F126" s="32">
        <v>215.89255555555556</v>
      </c>
      <c r="G126" s="32">
        <v>5.245333333333333</v>
      </c>
      <c r="H126" s="37">
        <v>2.4296036145551824E-2</v>
      </c>
      <c r="I126" s="32">
        <v>199.39255555555556</v>
      </c>
      <c r="J126" s="32">
        <v>5.245333333333333</v>
      </c>
      <c r="K126" s="37">
        <v>2.6306565552152005E-2</v>
      </c>
      <c r="L126" s="32">
        <v>28.913888888888891</v>
      </c>
      <c r="M126" s="32">
        <v>0</v>
      </c>
      <c r="N126" s="37">
        <v>0</v>
      </c>
      <c r="O126" s="32">
        <v>12.41388888888889</v>
      </c>
      <c r="P126" s="32">
        <v>0</v>
      </c>
      <c r="Q126" s="37">
        <v>0</v>
      </c>
      <c r="R126" s="32">
        <v>10.811111111111112</v>
      </c>
      <c r="S126" s="32">
        <v>0</v>
      </c>
      <c r="T126" s="37">
        <v>0</v>
      </c>
      <c r="U126" s="32">
        <v>5.6888888888888891</v>
      </c>
      <c r="V126" s="32">
        <v>0</v>
      </c>
      <c r="W126" s="37">
        <v>0</v>
      </c>
      <c r="X126" s="32">
        <v>56.947222222222223</v>
      </c>
      <c r="Y126" s="32">
        <v>0</v>
      </c>
      <c r="Z126" s="37">
        <v>0</v>
      </c>
      <c r="AA126" s="32">
        <v>0</v>
      </c>
      <c r="AB126" s="32">
        <v>0</v>
      </c>
      <c r="AC126" s="37" t="s">
        <v>1253</v>
      </c>
      <c r="AD126" s="32">
        <v>88.209222222222223</v>
      </c>
      <c r="AE126" s="32">
        <v>5.245333333333333</v>
      </c>
      <c r="AF126" s="37">
        <v>5.946468182339211E-2</v>
      </c>
      <c r="AG126" s="32">
        <v>40.594444444444441</v>
      </c>
      <c r="AH126" s="32">
        <v>0</v>
      </c>
      <c r="AI126" s="37">
        <v>0</v>
      </c>
      <c r="AJ126" s="32">
        <v>1.2277777777777779</v>
      </c>
      <c r="AK126" s="32">
        <v>0</v>
      </c>
      <c r="AL126" s="37">
        <v>0</v>
      </c>
      <c r="AM126" t="s">
        <v>186</v>
      </c>
      <c r="AN126" s="34">
        <v>4</v>
      </c>
      <c r="AX126"/>
      <c r="AY126"/>
    </row>
    <row r="127" spans="1:51" x14ac:dyDescent="0.25">
      <c r="A127" t="s">
        <v>1149</v>
      </c>
      <c r="B127" t="s">
        <v>767</v>
      </c>
      <c r="C127" t="s">
        <v>827</v>
      </c>
      <c r="D127" t="s">
        <v>1083</v>
      </c>
      <c r="E127" s="32">
        <v>0.94444444444444442</v>
      </c>
      <c r="F127" s="32">
        <v>6.9268888888888887</v>
      </c>
      <c r="G127" s="32">
        <v>0</v>
      </c>
      <c r="H127" s="37">
        <v>0</v>
      </c>
      <c r="I127" s="32">
        <v>6.2290000000000001</v>
      </c>
      <c r="J127" s="32">
        <v>0</v>
      </c>
      <c r="K127" s="37">
        <v>0</v>
      </c>
      <c r="L127" s="32">
        <v>1.5619999999999994</v>
      </c>
      <c r="M127" s="32">
        <v>0</v>
      </c>
      <c r="N127" s="37">
        <v>0</v>
      </c>
      <c r="O127" s="32">
        <v>0.86411111111111061</v>
      </c>
      <c r="P127" s="32">
        <v>0</v>
      </c>
      <c r="Q127" s="37">
        <v>0</v>
      </c>
      <c r="R127" s="32">
        <v>0.46977777777777779</v>
      </c>
      <c r="S127" s="32">
        <v>0</v>
      </c>
      <c r="T127" s="37">
        <v>0</v>
      </c>
      <c r="U127" s="32">
        <v>0.22811111111111104</v>
      </c>
      <c r="V127" s="32">
        <v>0</v>
      </c>
      <c r="W127" s="37">
        <v>0</v>
      </c>
      <c r="X127" s="32">
        <v>0.8705555555555553</v>
      </c>
      <c r="Y127" s="32">
        <v>0</v>
      </c>
      <c r="Z127" s="37">
        <v>0</v>
      </c>
      <c r="AA127" s="32">
        <v>0</v>
      </c>
      <c r="AB127" s="32">
        <v>0</v>
      </c>
      <c r="AC127" s="37" t="s">
        <v>1253</v>
      </c>
      <c r="AD127" s="32">
        <v>4.0231111111111115</v>
      </c>
      <c r="AE127" s="32">
        <v>0</v>
      </c>
      <c r="AF127" s="37">
        <v>0</v>
      </c>
      <c r="AG127" s="32">
        <v>0</v>
      </c>
      <c r="AH127" s="32">
        <v>0</v>
      </c>
      <c r="AI127" s="37" t="s">
        <v>1253</v>
      </c>
      <c r="AJ127" s="32">
        <v>0.47122222222222265</v>
      </c>
      <c r="AK127" s="32">
        <v>0</v>
      </c>
      <c r="AL127" s="37">
        <v>0</v>
      </c>
      <c r="AM127" t="s">
        <v>354</v>
      </c>
      <c r="AN127" s="34">
        <v>4</v>
      </c>
      <c r="AX127"/>
      <c r="AY127"/>
    </row>
    <row r="128" spans="1:51" x14ac:dyDescent="0.25">
      <c r="A128" t="s">
        <v>1149</v>
      </c>
      <c r="B128" t="s">
        <v>416</v>
      </c>
      <c r="C128" t="s">
        <v>847</v>
      </c>
      <c r="D128" t="s">
        <v>1053</v>
      </c>
      <c r="E128" s="32">
        <v>75.488888888888894</v>
      </c>
      <c r="F128" s="32">
        <v>238.89722222222224</v>
      </c>
      <c r="G128" s="32">
        <v>0</v>
      </c>
      <c r="H128" s="37">
        <v>0</v>
      </c>
      <c r="I128" s="32">
        <v>231.53333333333333</v>
      </c>
      <c r="J128" s="32">
        <v>0</v>
      </c>
      <c r="K128" s="37">
        <v>0</v>
      </c>
      <c r="L128" s="32">
        <v>33.638888888888893</v>
      </c>
      <c r="M128" s="32">
        <v>0</v>
      </c>
      <c r="N128" s="37">
        <v>0</v>
      </c>
      <c r="O128" s="32">
        <v>26.630555555555556</v>
      </c>
      <c r="P128" s="32">
        <v>0</v>
      </c>
      <c r="Q128" s="37">
        <v>0</v>
      </c>
      <c r="R128" s="32">
        <v>1.4083333333333334</v>
      </c>
      <c r="S128" s="32">
        <v>0</v>
      </c>
      <c r="T128" s="37">
        <v>0</v>
      </c>
      <c r="U128" s="32">
        <v>5.6</v>
      </c>
      <c r="V128" s="32">
        <v>0</v>
      </c>
      <c r="W128" s="37">
        <v>0</v>
      </c>
      <c r="X128" s="32">
        <v>51.1</v>
      </c>
      <c r="Y128" s="32">
        <v>0</v>
      </c>
      <c r="Z128" s="37">
        <v>0</v>
      </c>
      <c r="AA128" s="32">
        <v>0.35555555555555557</v>
      </c>
      <c r="AB128" s="32">
        <v>0</v>
      </c>
      <c r="AC128" s="37">
        <v>0</v>
      </c>
      <c r="AD128" s="32">
        <v>148.45555555555555</v>
      </c>
      <c r="AE128" s="32">
        <v>0</v>
      </c>
      <c r="AF128" s="37">
        <v>0</v>
      </c>
      <c r="AG128" s="32">
        <v>5.3472222222222223</v>
      </c>
      <c r="AH128" s="32">
        <v>0</v>
      </c>
      <c r="AI128" s="37">
        <v>0</v>
      </c>
      <c r="AJ128" s="32">
        <v>0</v>
      </c>
      <c r="AK128" s="32">
        <v>0</v>
      </c>
      <c r="AL128" s="37" t="s">
        <v>1253</v>
      </c>
      <c r="AM128" t="s">
        <v>2</v>
      </c>
      <c r="AN128" s="34">
        <v>4</v>
      </c>
      <c r="AX128"/>
      <c r="AY128"/>
    </row>
    <row r="129" spans="1:51" x14ac:dyDescent="0.25">
      <c r="A129" t="s">
        <v>1149</v>
      </c>
      <c r="B129" t="s">
        <v>474</v>
      </c>
      <c r="C129" t="s">
        <v>921</v>
      </c>
      <c r="D129" t="s">
        <v>1074</v>
      </c>
      <c r="E129" s="32">
        <v>90.6</v>
      </c>
      <c r="F129" s="32">
        <v>294.21344444444441</v>
      </c>
      <c r="G129" s="32">
        <v>45.446777777777783</v>
      </c>
      <c r="H129" s="37">
        <v>0.15446873226202748</v>
      </c>
      <c r="I129" s="32">
        <v>269.36899999999997</v>
      </c>
      <c r="J129" s="32">
        <v>45.446777777777783</v>
      </c>
      <c r="K129" s="37">
        <v>0.16871569400256817</v>
      </c>
      <c r="L129" s="32">
        <v>33.407222222222224</v>
      </c>
      <c r="M129" s="32">
        <v>1.4988888888888889</v>
      </c>
      <c r="N129" s="37">
        <v>4.4867211015582123E-2</v>
      </c>
      <c r="O129" s="32">
        <v>13.482222222222221</v>
      </c>
      <c r="P129" s="32">
        <v>1.4988888888888889</v>
      </c>
      <c r="Q129" s="37">
        <v>0.1111752101532883</v>
      </c>
      <c r="R129" s="32">
        <v>14.236111111111111</v>
      </c>
      <c r="S129" s="32">
        <v>0</v>
      </c>
      <c r="T129" s="37">
        <v>0</v>
      </c>
      <c r="U129" s="32">
        <v>5.6888888888888891</v>
      </c>
      <c r="V129" s="32">
        <v>0</v>
      </c>
      <c r="W129" s="37">
        <v>0</v>
      </c>
      <c r="X129" s="32">
        <v>69.084555555555553</v>
      </c>
      <c r="Y129" s="32">
        <v>23.423444444444442</v>
      </c>
      <c r="Z129" s="37">
        <v>0.3390547171662423</v>
      </c>
      <c r="AA129" s="32">
        <v>4.9194444444444443</v>
      </c>
      <c r="AB129" s="32">
        <v>0</v>
      </c>
      <c r="AC129" s="37">
        <v>0</v>
      </c>
      <c r="AD129" s="32">
        <v>125.22999999999999</v>
      </c>
      <c r="AE129" s="32">
        <v>20.524444444444448</v>
      </c>
      <c r="AF129" s="37">
        <v>0.163893990612828</v>
      </c>
      <c r="AG129" s="32">
        <v>61.422222222222224</v>
      </c>
      <c r="AH129" s="32">
        <v>0</v>
      </c>
      <c r="AI129" s="37">
        <v>0</v>
      </c>
      <c r="AJ129" s="32">
        <v>0.15</v>
      </c>
      <c r="AK129" s="32">
        <v>0</v>
      </c>
      <c r="AL129" s="37">
        <v>0</v>
      </c>
      <c r="AM129" t="s">
        <v>60</v>
      </c>
      <c r="AN129" s="34">
        <v>4</v>
      </c>
      <c r="AX129"/>
      <c r="AY129"/>
    </row>
    <row r="130" spans="1:51" x14ac:dyDescent="0.25">
      <c r="A130" t="s">
        <v>1149</v>
      </c>
      <c r="B130" t="s">
        <v>813</v>
      </c>
      <c r="C130" t="s">
        <v>847</v>
      </c>
      <c r="D130" t="s">
        <v>1053</v>
      </c>
      <c r="E130" s="32">
        <v>16.755555555555556</v>
      </c>
      <c r="F130" s="32">
        <v>66.655888888888896</v>
      </c>
      <c r="G130" s="32">
        <v>5.5446666666666662</v>
      </c>
      <c r="H130" s="37">
        <v>8.3183447990758497E-2</v>
      </c>
      <c r="I130" s="32">
        <v>55.094777777777786</v>
      </c>
      <c r="J130" s="32">
        <v>5.366888888888889</v>
      </c>
      <c r="K130" s="37">
        <v>9.741193458545172E-2</v>
      </c>
      <c r="L130" s="32">
        <v>12.475333333333335</v>
      </c>
      <c r="M130" s="32">
        <v>2.3170000000000002</v>
      </c>
      <c r="N130" s="37">
        <v>0.1857265002939133</v>
      </c>
      <c r="O130" s="32">
        <v>6.6003333333333343</v>
      </c>
      <c r="P130" s="32">
        <v>2.1392222222222226</v>
      </c>
      <c r="Q130" s="37">
        <v>0.32410821002306284</v>
      </c>
      <c r="R130" s="32">
        <v>1.3416666666666666</v>
      </c>
      <c r="S130" s="32">
        <v>0.17777777777777778</v>
      </c>
      <c r="T130" s="37">
        <v>0.13250517598343686</v>
      </c>
      <c r="U130" s="32">
        <v>4.5333333333333332</v>
      </c>
      <c r="V130" s="32">
        <v>0</v>
      </c>
      <c r="W130" s="37">
        <v>0</v>
      </c>
      <c r="X130" s="32">
        <v>10.253333333333334</v>
      </c>
      <c r="Y130" s="32">
        <v>0.53388888888888886</v>
      </c>
      <c r="Z130" s="37">
        <v>5.2069787602947545E-2</v>
      </c>
      <c r="AA130" s="32">
        <v>5.6861111111111109</v>
      </c>
      <c r="AB130" s="32">
        <v>0</v>
      </c>
      <c r="AC130" s="37">
        <v>0</v>
      </c>
      <c r="AD130" s="32">
        <v>32.238333333333337</v>
      </c>
      <c r="AE130" s="32">
        <v>2.6937777777777776</v>
      </c>
      <c r="AF130" s="37">
        <v>8.355822088955521E-2</v>
      </c>
      <c r="AG130" s="32">
        <v>0</v>
      </c>
      <c r="AH130" s="32">
        <v>0</v>
      </c>
      <c r="AI130" s="37" t="s">
        <v>1253</v>
      </c>
      <c r="AJ130" s="32">
        <v>6.0027777777777782</v>
      </c>
      <c r="AK130" s="32">
        <v>0</v>
      </c>
      <c r="AL130" s="37">
        <v>0</v>
      </c>
      <c r="AM130" t="s">
        <v>400</v>
      </c>
      <c r="AN130" s="34">
        <v>4</v>
      </c>
      <c r="AX130"/>
      <c r="AY130"/>
    </row>
    <row r="131" spans="1:51" x14ac:dyDescent="0.25">
      <c r="A131" t="s">
        <v>1149</v>
      </c>
      <c r="B131" t="s">
        <v>497</v>
      </c>
      <c r="C131" t="s">
        <v>847</v>
      </c>
      <c r="D131" t="s">
        <v>1053</v>
      </c>
      <c r="E131" s="32">
        <v>81.388888888888886</v>
      </c>
      <c r="F131" s="32">
        <v>395.73544444444451</v>
      </c>
      <c r="G131" s="32">
        <v>113.60444444444445</v>
      </c>
      <c r="H131" s="37">
        <v>0.28707169408069755</v>
      </c>
      <c r="I131" s="32">
        <v>369.66155555555559</v>
      </c>
      <c r="J131" s="32">
        <v>113.60444444444445</v>
      </c>
      <c r="K131" s="37">
        <v>0.30732014930173362</v>
      </c>
      <c r="L131" s="32">
        <v>30.065222222222218</v>
      </c>
      <c r="M131" s="32">
        <v>8.8125555555555586</v>
      </c>
      <c r="N131" s="37">
        <v>0.29311459900143039</v>
      </c>
      <c r="O131" s="32">
        <v>11.571000000000002</v>
      </c>
      <c r="P131" s="32">
        <v>8.8125555555555586</v>
      </c>
      <c r="Q131" s="37">
        <v>0.76160708284120282</v>
      </c>
      <c r="R131" s="32">
        <v>12.805333333333328</v>
      </c>
      <c r="S131" s="32">
        <v>0</v>
      </c>
      <c r="T131" s="37">
        <v>0</v>
      </c>
      <c r="U131" s="32">
        <v>5.6888888888888891</v>
      </c>
      <c r="V131" s="32">
        <v>0</v>
      </c>
      <c r="W131" s="37">
        <v>0</v>
      </c>
      <c r="X131" s="32">
        <v>103.64422222222218</v>
      </c>
      <c r="Y131" s="32">
        <v>40.857111111111131</v>
      </c>
      <c r="Z131" s="37">
        <v>0.39420539066335941</v>
      </c>
      <c r="AA131" s="32">
        <v>7.5796666666666637</v>
      </c>
      <c r="AB131" s="32">
        <v>0</v>
      </c>
      <c r="AC131" s="37">
        <v>0</v>
      </c>
      <c r="AD131" s="32">
        <v>211.9523333333334</v>
      </c>
      <c r="AE131" s="32">
        <v>63.934777777777768</v>
      </c>
      <c r="AF131" s="37">
        <v>0.30164696359925774</v>
      </c>
      <c r="AG131" s="32">
        <v>10.871555555555554</v>
      </c>
      <c r="AH131" s="32">
        <v>0</v>
      </c>
      <c r="AI131" s="37">
        <v>0</v>
      </c>
      <c r="AJ131" s="32">
        <v>31.622444444444458</v>
      </c>
      <c r="AK131" s="32">
        <v>0</v>
      </c>
      <c r="AL131" s="37">
        <v>0</v>
      </c>
      <c r="AM131" t="s">
        <v>83</v>
      </c>
      <c r="AN131" s="34">
        <v>4</v>
      </c>
      <c r="AX131"/>
      <c r="AY131"/>
    </row>
    <row r="132" spans="1:51" x14ac:dyDescent="0.25">
      <c r="A132" t="s">
        <v>1149</v>
      </c>
      <c r="B132" t="s">
        <v>558</v>
      </c>
      <c r="C132" t="s">
        <v>952</v>
      </c>
      <c r="D132" t="s">
        <v>1081</v>
      </c>
      <c r="E132" s="32">
        <v>83.511111111111106</v>
      </c>
      <c r="F132" s="32">
        <v>229.21788888888895</v>
      </c>
      <c r="G132" s="32">
        <v>7.910333333333333</v>
      </c>
      <c r="H132" s="37">
        <v>3.45101046505484E-2</v>
      </c>
      <c r="I132" s="32">
        <v>211.88211111111116</v>
      </c>
      <c r="J132" s="32">
        <v>7.910333333333333</v>
      </c>
      <c r="K132" s="37">
        <v>3.7333653567313892E-2</v>
      </c>
      <c r="L132" s="32">
        <v>24.766222222222222</v>
      </c>
      <c r="M132" s="32">
        <v>0</v>
      </c>
      <c r="N132" s="37">
        <v>0</v>
      </c>
      <c r="O132" s="32">
        <v>13.033999999999999</v>
      </c>
      <c r="P132" s="32">
        <v>0</v>
      </c>
      <c r="Q132" s="37">
        <v>0</v>
      </c>
      <c r="R132" s="32">
        <v>2.6877777777777783</v>
      </c>
      <c r="S132" s="32">
        <v>0</v>
      </c>
      <c r="T132" s="37">
        <v>0</v>
      </c>
      <c r="U132" s="32">
        <v>9.0444444444444443</v>
      </c>
      <c r="V132" s="32">
        <v>0</v>
      </c>
      <c r="W132" s="37">
        <v>0</v>
      </c>
      <c r="X132" s="32">
        <v>62.706444444444436</v>
      </c>
      <c r="Y132" s="32">
        <v>0.68988888888888888</v>
      </c>
      <c r="Z132" s="37">
        <v>1.1001881784257511E-2</v>
      </c>
      <c r="AA132" s="32">
        <v>5.6035555555555563</v>
      </c>
      <c r="AB132" s="32">
        <v>0</v>
      </c>
      <c r="AC132" s="37">
        <v>0</v>
      </c>
      <c r="AD132" s="32">
        <v>132.38877777777785</v>
      </c>
      <c r="AE132" s="32">
        <v>7.2204444444444444</v>
      </c>
      <c r="AF132" s="37">
        <v>5.4539701669913246E-2</v>
      </c>
      <c r="AG132" s="32">
        <v>0</v>
      </c>
      <c r="AH132" s="32">
        <v>0</v>
      </c>
      <c r="AI132" s="37" t="s">
        <v>1253</v>
      </c>
      <c r="AJ132" s="32">
        <v>3.7528888888888896</v>
      </c>
      <c r="AK132" s="32">
        <v>0</v>
      </c>
      <c r="AL132" s="37">
        <v>0</v>
      </c>
      <c r="AM132" t="s">
        <v>145</v>
      </c>
      <c r="AN132" s="34">
        <v>4</v>
      </c>
      <c r="AX132"/>
      <c r="AY132"/>
    </row>
    <row r="133" spans="1:51" x14ac:dyDescent="0.25">
      <c r="A133" t="s">
        <v>1149</v>
      </c>
      <c r="B133" t="s">
        <v>801</v>
      </c>
      <c r="C133" t="s">
        <v>898</v>
      </c>
      <c r="D133" t="s">
        <v>1058</v>
      </c>
      <c r="E133" s="32">
        <v>49.866666666666667</v>
      </c>
      <c r="F133" s="32">
        <v>298.01677777777786</v>
      </c>
      <c r="G133" s="32">
        <v>22.293222222222226</v>
      </c>
      <c r="H133" s="37">
        <v>7.4805258913461611E-2</v>
      </c>
      <c r="I133" s="32">
        <v>266.53966666666673</v>
      </c>
      <c r="J133" s="32">
        <v>22.293222222222226</v>
      </c>
      <c r="K133" s="37">
        <v>8.3639416605491693E-2</v>
      </c>
      <c r="L133" s="32">
        <v>97.38077777777778</v>
      </c>
      <c r="M133" s="32">
        <v>5.7981111111111128</v>
      </c>
      <c r="N133" s="37">
        <v>5.9540612053257162E-2</v>
      </c>
      <c r="O133" s="32">
        <v>71.314444444444447</v>
      </c>
      <c r="P133" s="32">
        <v>5.7981111111111128</v>
      </c>
      <c r="Q133" s="37">
        <v>8.1303460417867679E-2</v>
      </c>
      <c r="R133" s="32">
        <v>20.555222222222223</v>
      </c>
      <c r="S133" s="32">
        <v>0</v>
      </c>
      <c r="T133" s="37">
        <v>0</v>
      </c>
      <c r="U133" s="32">
        <v>5.5111111111111111</v>
      </c>
      <c r="V133" s="32">
        <v>0</v>
      </c>
      <c r="W133" s="37">
        <v>0</v>
      </c>
      <c r="X133" s="32">
        <v>39.318333333333321</v>
      </c>
      <c r="Y133" s="32">
        <v>4.6915555555555546</v>
      </c>
      <c r="Z133" s="37">
        <v>0.1193223404405635</v>
      </c>
      <c r="AA133" s="32">
        <v>5.4107777777777768</v>
      </c>
      <c r="AB133" s="32">
        <v>0</v>
      </c>
      <c r="AC133" s="37">
        <v>0</v>
      </c>
      <c r="AD133" s="32">
        <v>140.31333333333339</v>
      </c>
      <c r="AE133" s="32">
        <v>10.896333333333333</v>
      </c>
      <c r="AF133" s="37">
        <v>7.7657148287166786E-2</v>
      </c>
      <c r="AG133" s="32">
        <v>0</v>
      </c>
      <c r="AH133" s="32">
        <v>0</v>
      </c>
      <c r="AI133" s="37" t="s">
        <v>1253</v>
      </c>
      <c r="AJ133" s="32">
        <v>15.593555555555556</v>
      </c>
      <c r="AK133" s="32">
        <v>0.90722222222222215</v>
      </c>
      <c r="AL133" s="37">
        <v>5.817930484103119E-2</v>
      </c>
      <c r="AM133" t="s">
        <v>388</v>
      </c>
      <c r="AN133" s="34">
        <v>4</v>
      </c>
      <c r="AX133"/>
      <c r="AY133"/>
    </row>
    <row r="134" spans="1:51" x14ac:dyDescent="0.25">
      <c r="A134" t="s">
        <v>1149</v>
      </c>
      <c r="B134" t="s">
        <v>442</v>
      </c>
      <c r="C134" t="s">
        <v>846</v>
      </c>
      <c r="D134" t="s">
        <v>1052</v>
      </c>
      <c r="E134" s="32">
        <v>99.611111111111114</v>
      </c>
      <c r="F134" s="32">
        <v>214.02777777777777</v>
      </c>
      <c r="G134" s="32">
        <v>0</v>
      </c>
      <c r="H134" s="37">
        <v>0</v>
      </c>
      <c r="I134" s="32">
        <v>195.68333333333334</v>
      </c>
      <c r="J134" s="32">
        <v>0</v>
      </c>
      <c r="K134" s="37">
        <v>0</v>
      </c>
      <c r="L134" s="32">
        <v>37.68888888888889</v>
      </c>
      <c r="M134" s="32">
        <v>0</v>
      </c>
      <c r="N134" s="37">
        <v>0</v>
      </c>
      <c r="O134" s="32">
        <v>19.344444444444445</v>
      </c>
      <c r="P134" s="32">
        <v>0</v>
      </c>
      <c r="Q134" s="37">
        <v>0</v>
      </c>
      <c r="R134" s="32">
        <v>12.7</v>
      </c>
      <c r="S134" s="32">
        <v>0</v>
      </c>
      <c r="T134" s="37">
        <v>0</v>
      </c>
      <c r="U134" s="32">
        <v>5.6444444444444448</v>
      </c>
      <c r="V134" s="32">
        <v>0</v>
      </c>
      <c r="W134" s="37">
        <v>0</v>
      </c>
      <c r="X134" s="32">
        <v>65.575000000000003</v>
      </c>
      <c r="Y134" s="32">
        <v>0</v>
      </c>
      <c r="Z134" s="37">
        <v>0</v>
      </c>
      <c r="AA134" s="32">
        <v>0</v>
      </c>
      <c r="AB134" s="32">
        <v>0</v>
      </c>
      <c r="AC134" s="37" t="s">
        <v>1253</v>
      </c>
      <c r="AD134" s="32">
        <v>110.76388888888889</v>
      </c>
      <c r="AE134" s="32">
        <v>0</v>
      </c>
      <c r="AF134" s="37">
        <v>0</v>
      </c>
      <c r="AG134" s="32">
        <v>0</v>
      </c>
      <c r="AH134" s="32">
        <v>0</v>
      </c>
      <c r="AI134" s="37" t="s">
        <v>1253</v>
      </c>
      <c r="AJ134" s="32">
        <v>0</v>
      </c>
      <c r="AK134" s="32">
        <v>0</v>
      </c>
      <c r="AL134" s="37" t="s">
        <v>1253</v>
      </c>
      <c r="AM134" t="s">
        <v>28</v>
      </c>
      <c r="AN134" s="34">
        <v>4</v>
      </c>
      <c r="AX134"/>
      <c r="AY134"/>
    </row>
    <row r="135" spans="1:51" x14ac:dyDescent="0.25">
      <c r="A135" t="s">
        <v>1149</v>
      </c>
      <c r="B135" t="s">
        <v>666</v>
      </c>
      <c r="C135" t="s">
        <v>827</v>
      </c>
      <c r="D135" t="s">
        <v>1083</v>
      </c>
      <c r="E135" s="32">
        <v>61.544444444444444</v>
      </c>
      <c r="F135" s="32">
        <v>255.21955555555562</v>
      </c>
      <c r="G135" s="32">
        <v>0</v>
      </c>
      <c r="H135" s="37">
        <v>0</v>
      </c>
      <c r="I135" s="32">
        <v>231.52666666666673</v>
      </c>
      <c r="J135" s="32">
        <v>0</v>
      </c>
      <c r="K135" s="37">
        <v>0</v>
      </c>
      <c r="L135" s="32">
        <v>39.353666666666669</v>
      </c>
      <c r="M135" s="32">
        <v>0</v>
      </c>
      <c r="N135" s="37">
        <v>0</v>
      </c>
      <c r="O135" s="32">
        <v>21.669555555555554</v>
      </c>
      <c r="P135" s="32">
        <v>0</v>
      </c>
      <c r="Q135" s="37">
        <v>0</v>
      </c>
      <c r="R135" s="32">
        <v>11.995222222222226</v>
      </c>
      <c r="S135" s="32">
        <v>0</v>
      </c>
      <c r="T135" s="37">
        <v>0</v>
      </c>
      <c r="U135" s="32">
        <v>5.6888888888888891</v>
      </c>
      <c r="V135" s="32">
        <v>0</v>
      </c>
      <c r="W135" s="37">
        <v>0</v>
      </c>
      <c r="X135" s="32">
        <v>70.643444444444427</v>
      </c>
      <c r="Y135" s="32">
        <v>0</v>
      </c>
      <c r="Z135" s="37">
        <v>0</v>
      </c>
      <c r="AA135" s="32">
        <v>6.0087777777777776</v>
      </c>
      <c r="AB135" s="32">
        <v>0</v>
      </c>
      <c r="AC135" s="37">
        <v>0</v>
      </c>
      <c r="AD135" s="32">
        <v>135.53433333333339</v>
      </c>
      <c r="AE135" s="32">
        <v>0</v>
      </c>
      <c r="AF135" s="37">
        <v>0</v>
      </c>
      <c r="AG135" s="32">
        <v>0</v>
      </c>
      <c r="AH135" s="32">
        <v>0</v>
      </c>
      <c r="AI135" s="37" t="s">
        <v>1253</v>
      </c>
      <c r="AJ135" s="32">
        <v>3.6793333333333331</v>
      </c>
      <c r="AK135" s="32">
        <v>0</v>
      </c>
      <c r="AL135" s="37">
        <v>0</v>
      </c>
      <c r="AM135" t="s">
        <v>253</v>
      </c>
      <c r="AN135" s="34">
        <v>4</v>
      </c>
      <c r="AX135"/>
      <c r="AY135"/>
    </row>
    <row r="136" spans="1:51" x14ac:dyDescent="0.25">
      <c r="A136" t="s">
        <v>1149</v>
      </c>
      <c r="B136" t="s">
        <v>713</v>
      </c>
      <c r="C136" t="s">
        <v>1000</v>
      </c>
      <c r="D136" t="s">
        <v>1023</v>
      </c>
      <c r="E136" s="32">
        <v>47.466666666666669</v>
      </c>
      <c r="F136" s="32">
        <v>180.29255555555557</v>
      </c>
      <c r="G136" s="32">
        <v>4.1694444444444443</v>
      </c>
      <c r="H136" s="37">
        <v>2.3125993370034997E-2</v>
      </c>
      <c r="I136" s="32">
        <v>162.37033333333332</v>
      </c>
      <c r="J136" s="32">
        <v>4.1694444444444443</v>
      </c>
      <c r="K136" s="37">
        <v>2.5678609871945684E-2</v>
      </c>
      <c r="L136" s="32">
        <v>56.388444444444445</v>
      </c>
      <c r="M136" s="32">
        <v>4.1694444444444443</v>
      </c>
      <c r="N136" s="37">
        <v>7.3941469489414685E-2</v>
      </c>
      <c r="O136" s="32">
        <v>38.466222222222221</v>
      </c>
      <c r="P136" s="32">
        <v>4.1694444444444443</v>
      </c>
      <c r="Q136" s="37">
        <v>0.10839235577534113</v>
      </c>
      <c r="R136" s="32">
        <v>12.588888888888889</v>
      </c>
      <c r="S136" s="32">
        <v>0</v>
      </c>
      <c r="T136" s="37">
        <v>0</v>
      </c>
      <c r="U136" s="32">
        <v>5.333333333333333</v>
      </c>
      <c r="V136" s="32">
        <v>0</v>
      </c>
      <c r="W136" s="37">
        <v>0</v>
      </c>
      <c r="X136" s="32">
        <v>37.707444444444448</v>
      </c>
      <c r="Y136" s="32">
        <v>0</v>
      </c>
      <c r="Z136" s="37">
        <v>0</v>
      </c>
      <c r="AA136" s="32">
        <v>0</v>
      </c>
      <c r="AB136" s="32">
        <v>0</v>
      </c>
      <c r="AC136" s="37" t="s">
        <v>1253</v>
      </c>
      <c r="AD136" s="32">
        <v>80.081888888888884</v>
      </c>
      <c r="AE136" s="32">
        <v>0</v>
      </c>
      <c r="AF136" s="37">
        <v>0</v>
      </c>
      <c r="AG136" s="32">
        <v>0</v>
      </c>
      <c r="AH136" s="32">
        <v>0</v>
      </c>
      <c r="AI136" s="37" t="s">
        <v>1253</v>
      </c>
      <c r="AJ136" s="32">
        <v>6.1147777777777765</v>
      </c>
      <c r="AK136" s="32">
        <v>0</v>
      </c>
      <c r="AL136" s="37">
        <v>0</v>
      </c>
      <c r="AM136" t="s">
        <v>300</v>
      </c>
      <c r="AN136" s="34">
        <v>4</v>
      </c>
      <c r="AX136"/>
      <c r="AY136"/>
    </row>
    <row r="137" spans="1:51" x14ac:dyDescent="0.25">
      <c r="A137" t="s">
        <v>1149</v>
      </c>
      <c r="B137" t="s">
        <v>527</v>
      </c>
      <c r="C137" t="s">
        <v>943</v>
      </c>
      <c r="D137" t="s">
        <v>1076</v>
      </c>
      <c r="E137" s="32">
        <v>106.77777777777777</v>
      </c>
      <c r="F137" s="32">
        <v>402.19722222222214</v>
      </c>
      <c r="G137" s="32">
        <v>117.40311111111114</v>
      </c>
      <c r="H137" s="37">
        <v>0.29190433107030145</v>
      </c>
      <c r="I137" s="32">
        <v>356.49444444444441</v>
      </c>
      <c r="J137" s="32">
        <v>117.40311111111114</v>
      </c>
      <c r="K137" s="37">
        <v>0.3293266218890743</v>
      </c>
      <c r="L137" s="32">
        <v>74.144444444444446</v>
      </c>
      <c r="M137" s="32">
        <v>5.2631111111111109</v>
      </c>
      <c r="N137" s="37">
        <v>7.0984564663569602E-2</v>
      </c>
      <c r="O137" s="32">
        <v>36.13333333333334</v>
      </c>
      <c r="P137" s="32">
        <v>5.2631111111111109</v>
      </c>
      <c r="Q137" s="37">
        <v>0.14565805658056577</v>
      </c>
      <c r="R137" s="32">
        <v>30.544444444444444</v>
      </c>
      <c r="S137" s="32">
        <v>0</v>
      </c>
      <c r="T137" s="37">
        <v>0</v>
      </c>
      <c r="U137" s="32">
        <v>7.4666666666666668</v>
      </c>
      <c r="V137" s="32">
        <v>0</v>
      </c>
      <c r="W137" s="37">
        <v>0</v>
      </c>
      <c r="X137" s="32">
        <v>67.331333333333319</v>
      </c>
      <c r="Y137" s="32">
        <v>26.989888888888895</v>
      </c>
      <c r="Z137" s="37">
        <v>0.40085184048371092</v>
      </c>
      <c r="AA137" s="32">
        <v>7.6916666666666664</v>
      </c>
      <c r="AB137" s="32">
        <v>0</v>
      </c>
      <c r="AC137" s="37">
        <v>0</v>
      </c>
      <c r="AD137" s="32">
        <v>233.85722222222219</v>
      </c>
      <c r="AE137" s="32">
        <v>84.216777777777793</v>
      </c>
      <c r="AF137" s="37">
        <v>0.36012049137294133</v>
      </c>
      <c r="AG137" s="32">
        <v>3.7055555555555557</v>
      </c>
      <c r="AH137" s="32">
        <v>0</v>
      </c>
      <c r="AI137" s="37">
        <v>0</v>
      </c>
      <c r="AJ137" s="32">
        <v>15.467000000000001</v>
      </c>
      <c r="AK137" s="32">
        <v>0.93333333333333335</v>
      </c>
      <c r="AL137" s="37">
        <v>6.0343527079157779E-2</v>
      </c>
      <c r="AM137" t="s">
        <v>113</v>
      </c>
      <c r="AN137" s="34">
        <v>4</v>
      </c>
      <c r="AX137"/>
      <c r="AY137"/>
    </row>
    <row r="138" spans="1:51" x14ac:dyDescent="0.25">
      <c r="A138" t="s">
        <v>1149</v>
      </c>
      <c r="B138" t="s">
        <v>452</v>
      </c>
      <c r="C138" t="s">
        <v>841</v>
      </c>
      <c r="D138" t="s">
        <v>1069</v>
      </c>
      <c r="E138" s="32">
        <v>22.2</v>
      </c>
      <c r="F138" s="32">
        <v>114.69633333333337</v>
      </c>
      <c r="G138" s="32">
        <v>5.6888888888888891</v>
      </c>
      <c r="H138" s="37">
        <v>4.9599570653716514E-2</v>
      </c>
      <c r="I138" s="32">
        <v>103.45188888888893</v>
      </c>
      <c r="J138" s="32">
        <v>0</v>
      </c>
      <c r="K138" s="37">
        <v>0</v>
      </c>
      <c r="L138" s="32">
        <v>26.895555555555561</v>
      </c>
      <c r="M138" s="32">
        <v>5.6888888888888891</v>
      </c>
      <c r="N138" s="37">
        <v>0.21151780550276789</v>
      </c>
      <c r="O138" s="32">
        <v>15.651111111111115</v>
      </c>
      <c r="P138" s="32">
        <v>0</v>
      </c>
      <c r="Q138" s="37">
        <v>0</v>
      </c>
      <c r="R138" s="32">
        <v>5.5555555555555554</v>
      </c>
      <c r="S138" s="32">
        <v>0</v>
      </c>
      <c r="T138" s="37">
        <v>0</v>
      </c>
      <c r="U138" s="32">
        <v>5.6888888888888891</v>
      </c>
      <c r="V138" s="32">
        <v>5.6888888888888891</v>
      </c>
      <c r="W138" s="37">
        <v>1</v>
      </c>
      <c r="X138" s="32">
        <v>25.900333333333336</v>
      </c>
      <c r="Y138" s="32">
        <v>0</v>
      </c>
      <c r="Z138" s="37">
        <v>0</v>
      </c>
      <c r="AA138" s="32">
        <v>0</v>
      </c>
      <c r="AB138" s="32">
        <v>0</v>
      </c>
      <c r="AC138" s="37" t="s">
        <v>1253</v>
      </c>
      <c r="AD138" s="32">
        <v>61.900444444444474</v>
      </c>
      <c r="AE138" s="32">
        <v>0</v>
      </c>
      <c r="AF138" s="37">
        <v>0</v>
      </c>
      <c r="AG138" s="32">
        <v>0</v>
      </c>
      <c r="AH138" s="32">
        <v>0</v>
      </c>
      <c r="AI138" s="37" t="s">
        <v>1253</v>
      </c>
      <c r="AJ138" s="32">
        <v>0</v>
      </c>
      <c r="AK138" s="32">
        <v>0</v>
      </c>
      <c r="AL138" s="37" t="s">
        <v>1253</v>
      </c>
      <c r="AM138" t="s">
        <v>38</v>
      </c>
      <c r="AN138" s="34">
        <v>4</v>
      </c>
      <c r="AX138"/>
      <c r="AY138"/>
    </row>
    <row r="139" spans="1:51" x14ac:dyDescent="0.25">
      <c r="A139" t="s">
        <v>1149</v>
      </c>
      <c r="B139" t="s">
        <v>622</v>
      </c>
      <c r="C139" t="s">
        <v>835</v>
      </c>
      <c r="D139" t="s">
        <v>1022</v>
      </c>
      <c r="E139" s="32">
        <v>77.833333333333329</v>
      </c>
      <c r="F139" s="32">
        <v>220.95555555555558</v>
      </c>
      <c r="G139" s="32">
        <v>16.086111111111109</v>
      </c>
      <c r="H139" s="37">
        <v>7.2802474102383566E-2</v>
      </c>
      <c r="I139" s="32">
        <v>209.57499999999999</v>
      </c>
      <c r="J139" s="32">
        <v>16.086111111111109</v>
      </c>
      <c r="K139" s="37">
        <v>7.6755868357920115E-2</v>
      </c>
      <c r="L139" s="32">
        <v>35.655555555555559</v>
      </c>
      <c r="M139" s="32">
        <v>0</v>
      </c>
      <c r="N139" s="37">
        <v>0</v>
      </c>
      <c r="O139" s="32">
        <v>24.274999999999999</v>
      </c>
      <c r="P139" s="32">
        <v>0</v>
      </c>
      <c r="Q139" s="37">
        <v>0</v>
      </c>
      <c r="R139" s="32">
        <v>5.7249999999999996</v>
      </c>
      <c r="S139" s="32">
        <v>0</v>
      </c>
      <c r="T139" s="37">
        <v>0</v>
      </c>
      <c r="U139" s="32">
        <v>5.6555555555555559</v>
      </c>
      <c r="V139" s="32">
        <v>0</v>
      </c>
      <c r="W139" s="37">
        <v>0</v>
      </c>
      <c r="X139" s="32">
        <v>55.522222222222226</v>
      </c>
      <c r="Y139" s="32">
        <v>6.7277777777777779</v>
      </c>
      <c r="Z139" s="37">
        <v>0.12117270362217329</v>
      </c>
      <c r="AA139" s="32">
        <v>0</v>
      </c>
      <c r="AB139" s="32">
        <v>0</v>
      </c>
      <c r="AC139" s="37" t="s">
        <v>1253</v>
      </c>
      <c r="AD139" s="32">
        <v>113.72777777777777</v>
      </c>
      <c r="AE139" s="32">
        <v>9.3583333333333325</v>
      </c>
      <c r="AF139" s="37">
        <v>8.2287137902398513E-2</v>
      </c>
      <c r="AG139" s="32">
        <v>9.5388888888888896</v>
      </c>
      <c r="AH139" s="32">
        <v>0</v>
      </c>
      <c r="AI139" s="37">
        <v>0</v>
      </c>
      <c r="AJ139" s="32">
        <v>6.5111111111111111</v>
      </c>
      <c r="AK139" s="32">
        <v>0</v>
      </c>
      <c r="AL139" s="37">
        <v>0</v>
      </c>
      <c r="AM139" t="s">
        <v>209</v>
      </c>
      <c r="AN139" s="34">
        <v>4</v>
      </c>
      <c r="AX139"/>
      <c r="AY139"/>
    </row>
    <row r="140" spans="1:51" x14ac:dyDescent="0.25">
      <c r="A140" t="s">
        <v>1149</v>
      </c>
      <c r="B140" t="s">
        <v>429</v>
      </c>
      <c r="C140" t="s">
        <v>901</v>
      </c>
      <c r="D140" t="s">
        <v>1060</v>
      </c>
      <c r="E140" s="32">
        <v>135.64444444444445</v>
      </c>
      <c r="F140" s="32">
        <v>452.88366666666678</v>
      </c>
      <c r="G140" s="32">
        <v>1.3555555555555556</v>
      </c>
      <c r="H140" s="37">
        <v>2.9931650340423448E-3</v>
      </c>
      <c r="I140" s="32">
        <v>437.15033333333349</v>
      </c>
      <c r="J140" s="32">
        <v>0.88888888888888884</v>
      </c>
      <c r="K140" s="37">
        <v>2.0333711794544101E-3</v>
      </c>
      <c r="L140" s="32">
        <v>57.561111111111117</v>
      </c>
      <c r="M140" s="32">
        <v>1.3555555555555556</v>
      </c>
      <c r="N140" s="37">
        <v>2.3549850400540487E-2</v>
      </c>
      <c r="O140" s="32">
        <v>41.827777777777783</v>
      </c>
      <c r="P140" s="32">
        <v>0.88888888888888884</v>
      </c>
      <c r="Q140" s="37">
        <v>2.125116217293133E-2</v>
      </c>
      <c r="R140" s="32">
        <v>10.044444444444444</v>
      </c>
      <c r="S140" s="32">
        <v>0.46666666666666667</v>
      </c>
      <c r="T140" s="37">
        <v>4.6460176991150445E-2</v>
      </c>
      <c r="U140" s="32">
        <v>5.6888888888888891</v>
      </c>
      <c r="V140" s="32">
        <v>0</v>
      </c>
      <c r="W140" s="37">
        <v>0</v>
      </c>
      <c r="X140" s="32">
        <v>129.73944444444444</v>
      </c>
      <c r="Y140" s="32">
        <v>0</v>
      </c>
      <c r="Z140" s="37">
        <v>0</v>
      </c>
      <c r="AA140" s="32">
        <v>0</v>
      </c>
      <c r="AB140" s="32">
        <v>0</v>
      </c>
      <c r="AC140" s="37" t="s">
        <v>1253</v>
      </c>
      <c r="AD140" s="32">
        <v>237.95422222222231</v>
      </c>
      <c r="AE140" s="32">
        <v>0</v>
      </c>
      <c r="AF140" s="37">
        <v>0</v>
      </c>
      <c r="AG140" s="32">
        <v>23.07266666666667</v>
      </c>
      <c r="AH140" s="32">
        <v>0</v>
      </c>
      <c r="AI140" s="37">
        <v>0</v>
      </c>
      <c r="AJ140" s="32">
        <v>4.5562222222222228</v>
      </c>
      <c r="AK140" s="32">
        <v>0</v>
      </c>
      <c r="AL140" s="37">
        <v>0</v>
      </c>
      <c r="AM140" t="s">
        <v>15</v>
      </c>
      <c r="AN140" s="34">
        <v>4</v>
      </c>
      <c r="AX140"/>
      <c r="AY140"/>
    </row>
    <row r="141" spans="1:51" x14ac:dyDescent="0.25">
      <c r="A141" t="s">
        <v>1149</v>
      </c>
      <c r="B141" t="s">
        <v>540</v>
      </c>
      <c r="C141" t="s">
        <v>871</v>
      </c>
      <c r="D141" t="s">
        <v>1091</v>
      </c>
      <c r="E141" s="32">
        <v>67.611111111111114</v>
      </c>
      <c r="F141" s="32">
        <v>216.68777777777777</v>
      </c>
      <c r="G141" s="32">
        <v>11.958888888888891</v>
      </c>
      <c r="H141" s="37">
        <v>5.5189494356960106E-2</v>
      </c>
      <c r="I141" s="32">
        <v>201.50888888888889</v>
      </c>
      <c r="J141" s="32">
        <v>11.958888888888891</v>
      </c>
      <c r="K141" s="37">
        <v>5.9346706514187421E-2</v>
      </c>
      <c r="L141" s="32">
        <v>38.224444444444437</v>
      </c>
      <c r="M141" s="32">
        <v>0</v>
      </c>
      <c r="N141" s="37">
        <v>0</v>
      </c>
      <c r="O141" s="32">
        <v>23.045555555555545</v>
      </c>
      <c r="P141" s="32">
        <v>0</v>
      </c>
      <c r="Q141" s="37">
        <v>0</v>
      </c>
      <c r="R141" s="32">
        <v>9.6066666666666674</v>
      </c>
      <c r="S141" s="32">
        <v>0</v>
      </c>
      <c r="T141" s="37">
        <v>0</v>
      </c>
      <c r="U141" s="32">
        <v>5.5722222222222229</v>
      </c>
      <c r="V141" s="32">
        <v>0</v>
      </c>
      <c r="W141" s="37">
        <v>0</v>
      </c>
      <c r="X141" s="32">
        <v>42.957777777777771</v>
      </c>
      <c r="Y141" s="32">
        <v>0</v>
      </c>
      <c r="Z141" s="37">
        <v>0</v>
      </c>
      <c r="AA141" s="32">
        <v>0</v>
      </c>
      <c r="AB141" s="32">
        <v>0</v>
      </c>
      <c r="AC141" s="37" t="s">
        <v>1253</v>
      </c>
      <c r="AD141" s="32">
        <v>130.28555555555556</v>
      </c>
      <c r="AE141" s="32">
        <v>11.958888888888891</v>
      </c>
      <c r="AF141" s="37">
        <v>9.1789829178641799E-2</v>
      </c>
      <c r="AG141" s="32">
        <v>0</v>
      </c>
      <c r="AH141" s="32">
        <v>0</v>
      </c>
      <c r="AI141" s="37" t="s">
        <v>1253</v>
      </c>
      <c r="AJ141" s="32">
        <v>5.22</v>
      </c>
      <c r="AK141" s="32">
        <v>0</v>
      </c>
      <c r="AL141" s="37">
        <v>0</v>
      </c>
      <c r="AM141" t="s">
        <v>127</v>
      </c>
      <c r="AN141" s="34">
        <v>4</v>
      </c>
      <c r="AX141"/>
      <c r="AY141"/>
    </row>
    <row r="142" spans="1:51" x14ac:dyDescent="0.25">
      <c r="A142" t="s">
        <v>1149</v>
      </c>
      <c r="B142" t="s">
        <v>510</v>
      </c>
      <c r="C142" t="s">
        <v>936</v>
      </c>
      <c r="D142" t="s">
        <v>1085</v>
      </c>
      <c r="E142" s="32">
        <v>79.400000000000006</v>
      </c>
      <c r="F142" s="32">
        <v>242.1974444444445</v>
      </c>
      <c r="G142" s="32">
        <v>20.922444444444444</v>
      </c>
      <c r="H142" s="37">
        <v>8.6385900943078103E-2</v>
      </c>
      <c r="I142" s="32">
        <v>226.19466666666671</v>
      </c>
      <c r="J142" s="32">
        <v>20.922444444444444</v>
      </c>
      <c r="K142" s="37">
        <v>9.2497514432013317E-2</v>
      </c>
      <c r="L142" s="32">
        <v>22.566111111111113</v>
      </c>
      <c r="M142" s="32">
        <v>1.032777777777778</v>
      </c>
      <c r="N142" s="37">
        <v>4.5766759398311145E-2</v>
      </c>
      <c r="O142" s="32">
        <v>11.993888888888891</v>
      </c>
      <c r="P142" s="32">
        <v>1.032777777777778</v>
      </c>
      <c r="Q142" s="37">
        <v>8.6108666450507201E-2</v>
      </c>
      <c r="R142" s="32">
        <v>5.3277777777777775</v>
      </c>
      <c r="S142" s="32">
        <v>0</v>
      </c>
      <c r="T142" s="37">
        <v>0</v>
      </c>
      <c r="U142" s="32">
        <v>5.2444444444444445</v>
      </c>
      <c r="V142" s="32">
        <v>0</v>
      </c>
      <c r="W142" s="37">
        <v>0</v>
      </c>
      <c r="X142" s="32">
        <v>84.530111111111125</v>
      </c>
      <c r="Y142" s="32">
        <v>4.3551111111111114</v>
      </c>
      <c r="Z142" s="37">
        <v>5.1521417088716576E-2</v>
      </c>
      <c r="AA142" s="32">
        <v>5.4305555555555554</v>
      </c>
      <c r="AB142" s="32">
        <v>0</v>
      </c>
      <c r="AC142" s="37">
        <v>0</v>
      </c>
      <c r="AD142" s="32">
        <v>112.51511111111114</v>
      </c>
      <c r="AE142" s="32">
        <v>15.534555555555553</v>
      </c>
      <c r="AF142" s="37">
        <v>0.13806639305732754</v>
      </c>
      <c r="AG142" s="32">
        <v>17.155555555555555</v>
      </c>
      <c r="AH142" s="32">
        <v>0</v>
      </c>
      <c r="AI142" s="37">
        <v>0</v>
      </c>
      <c r="AJ142" s="32">
        <v>0</v>
      </c>
      <c r="AK142" s="32">
        <v>0</v>
      </c>
      <c r="AL142" s="37" t="s">
        <v>1253</v>
      </c>
      <c r="AM142" t="s">
        <v>96</v>
      </c>
      <c r="AN142" s="34">
        <v>4</v>
      </c>
      <c r="AX142"/>
      <c r="AY142"/>
    </row>
    <row r="143" spans="1:51" x14ac:dyDescent="0.25">
      <c r="A143" t="s">
        <v>1149</v>
      </c>
      <c r="B143" t="s">
        <v>721</v>
      </c>
      <c r="C143" t="s">
        <v>898</v>
      </c>
      <c r="D143" t="s">
        <v>1058</v>
      </c>
      <c r="E143" s="32">
        <v>84.688888888888883</v>
      </c>
      <c r="F143" s="32">
        <v>261.93122222222223</v>
      </c>
      <c r="G143" s="32">
        <v>26.155444444444441</v>
      </c>
      <c r="H143" s="37">
        <v>9.9856153926751748E-2</v>
      </c>
      <c r="I143" s="32">
        <v>238.89211111111118</v>
      </c>
      <c r="J143" s="32">
        <v>26.155444444444441</v>
      </c>
      <c r="K143" s="37">
        <v>0.10948643018303469</v>
      </c>
      <c r="L143" s="32">
        <v>44.200777777777773</v>
      </c>
      <c r="M143" s="32">
        <v>3.2704444444444443</v>
      </c>
      <c r="N143" s="37">
        <v>7.3990653759235012E-2</v>
      </c>
      <c r="O143" s="32">
        <v>25.727444444444441</v>
      </c>
      <c r="P143" s="32">
        <v>3.2704444444444443</v>
      </c>
      <c r="Q143" s="37">
        <v>0.1271189002664686</v>
      </c>
      <c r="R143" s="32">
        <v>11.611111111111111</v>
      </c>
      <c r="S143" s="32">
        <v>0</v>
      </c>
      <c r="T143" s="37">
        <v>0</v>
      </c>
      <c r="U143" s="32">
        <v>6.8622222222222229</v>
      </c>
      <c r="V143" s="32">
        <v>0</v>
      </c>
      <c r="W143" s="37">
        <v>0</v>
      </c>
      <c r="X143" s="32">
        <v>44.342777777777783</v>
      </c>
      <c r="Y143" s="32">
        <v>8.7041111111111089</v>
      </c>
      <c r="Z143" s="37">
        <v>0.19629151684478235</v>
      </c>
      <c r="AA143" s="32">
        <v>4.5657777777777788</v>
      </c>
      <c r="AB143" s="32">
        <v>0</v>
      </c>
      <c r="AC143" s="37">
        <v>0</v>
      </c>
      <c r="AD143" s="32">
        <v>105.15444444444448</v>
      </c>
      <c r="AE143" s="32">
        <v>9.9459999999999997</v>
      </c>
      <c r="AF143" s="37">
        <v>9.4584684960745541E-2</v>
      </c>
      <c r="AG143" s="32">
        <v>46.664333333333346</v>
      </c>
      <c r="AH143" s="32">
        <v>4.2348888888888894</v>
      </c>
      <c r="AI143" s="37">
        <v>9.0752156655451804E-2</v>
      </c>
      <c r="AJ143" s="32">
        <v>17.0031111111111</v>
      </c>
      <c r="AK143" s="32">
        <v>0</v>
      </c>
      <c r="AL143" s="37">
        <v>0</v>
      </c>
      <c r="AM143" t="s">
        <v>308</v>
      </c>
      <c r="AN143" s="34">
        <v>4</v>
      </c>
      <c r="AX143"/>
      <c r="AY143"/>
    </row>
    <row r="144" spans="1:51" x14ac:dyDescent="0.25">
      <c r="A144" t="s">
        <v>1149</v>
      </c>
      <c r="B144" t="s">
        <v>705</v>
      </c>
      <c r="C144" t="s">
        <v>996</v>
      </c>
      <c r="D144" t="s">
        <v>1067</v>
      </c>
      <c r="E144" s="32">
        <v>27.166666666666668</v>
      </c>
      <c r="F144" s="32">
        <v>118.99166666666667</v>
      </c>
      <c r="G144" s="32">
        <v>0</v>
      </c>
      <c r="H144" s="37">
        <v>0</v>
      </c>
      <c r="I144" s="32">
        <v>108.50277777777778</v>
      </c>
      <c r="J144" s="32">
        <v>0</v>
      </c>
      <c r="K144" s="37">
        <v>0</v>
      </c>
      <c r="L144" s="32">
        <v>21.533333333333335</v>
      </c>
      <c r="M144" s="32">
        <v>0</v>
      </c>
      <c r="N144" s="37">
        <v>0</v>
      </c>
      <c r="O144" s="32">
        <v>11.044444444444444</v>
      </c>
      <c r="P144" s="32">
        <v>0</v>
      </c>
      <c r="Q144" s="37">
        <v>0</v>
      </c>
      <c r="R144" s="32">
        <v>5.6888888888888891</v>
      </c>
      <c r="S144" s="32">
        <v>0</v>
      </c>
      <c r="T144" s="37">
        <v>0</v>
      </c>
      <c r="U144" s="32">
        <v>4.8</v>
      </c>
      <c r="V144" s="32">
        <v>0</v>
      </c>
      <c r="W144" s="37">
        <v>0</v>
      </c>
      <c r="X144" s="32">
        <v>41</v>
      </c>
      <c r="Y144" s="32">
        <v>0</v>
      </c>
      <c r="Z144" s="37">
        <v>0</v>
      </c>
      <c r="AA144" s="32">
        <v>0</v>
      </c>
      <c r="AB144" s="32">
        <v>0</v>
      </c>
      <c r="AC144" s="37" t="s">
        <v>1253</v>
      </c>
      <c r="AD144" s="32">
        <v>56.458333333333336</v>
      </c>
      <c r="AE144" s="32">
        <v>0</v>
      </c>
      <c r="AF144" s="37">
        <v>0</v>
      </c>
      <c r="AG144" s="32">
        <v>0</v>
      </c>
      <c r="AH144" s="32">
        <v>0</v>
      </c>
      <c r="AI144" s="37" t="s">
        <v>1253</v>
      </c>
      <c r="AJ144" s="32">
        <v>0</v>
      </c>
      <c r="AK144" s="32">
        <v>0</v>
      </c>
      <c r="AL144" s="37" t="s">
        <v>1253</v>
      </c>
      <c r="AM144" t="s">
        <v>292</v>
      </c>
      <c r="AN144" s="34">
        <v>4</v>
      </c>
      <c r="AX144"/>
      <c r="AY144"/>
    </row>
    <row r="145" spans="1:51" x14ac:dyDescent="0.25">
      <c r="A145" t="s">
        <v>1149</v>
      </c>
      <c r="B145" t="s">
        <v>619</v>
      </c>
      <c r="C145" t="s">
        <v>863</v>
      </c>
      <c r="D145" t="s">
        <v>1067</v>
      </c>
      <c r="E145" s="32">
        <v>73.233333333333334</v>
      </c>
      <c r="F145" s="32">
        <v>323.23333333333335</v>
      </c>
      <c r="G145" s="32">
        <v>0</v>
      </c>
      <c r="H145" s="37">
        <v>0</v>
      </c>
      <c r="I145" s="32">
        <v>311.08333333333331</v>
      </c>
      <c r="J145" s="32">
        <v>0</v>
      </c>
      <c r="K145" s="37">
        <v>0</v>
      </c>
      <c r="L145" s="32">
        <v>23.005555555555556</v>
      </c>
      <c r="M145" s="32">
        <v>0</v>
      </c>
      <c r="N145" s="37">
        <v>0</v>
      </c>
      <c r="O145" s="32">
        <v>10.855555555555556</v>
      </c>
      <c r="P145" s="32">
        <v>0</v>
      </c>
      <c r="Q145" s="37">
        <v>0</v>
      </c>
      <c r="R145" s="32">
        <v>8.1722222222222225</v>
      </c>
      <c r="S145" s="32">
        <v>0</v>
      </c>
      <c r="T145" s="37">
        <v>0</v>
      </c>
      <c r="U145" s="32">
        <v>3.9777777777777779</v>
      </c>
      <c r="V145" s="32">
        <v>0</v>
      </c>
      <c r="W145" s="37">
        <v>0</v>
      </c>
      <c r="X145" s="32">
        <v>71.016666666666666</v>
      </c>
      <c r="Y145" s="32">
        <v>0</v>
      </c>
      <c r="Z145" s="37">
        <v>0</v>
      </c>
      <c r="AA145" s="32">
        <v>0</v>
      </c>
      <c r="AB145" s="32">
        <v>0</v>
      </c>
      <c r="AC145" s="37" t="s">
        <v>1253</v>
      </c>
      <c r="AD145" s="32">
        <v>229.21111111111111</v>
      </c>
      <c r="AE145" s="32">
        <v>0</v>
      </c>
      <c r="AF145" s="37">
        <v>0</v>
      </c>
      <c r="AG145" s="32">
        <v>0</v>
      </c>
      <c r="AH145" s="32">
        <v>0</v>
      </c>
      <c r="AI145" s="37" t="s">
        <v>1253</v>
      </c>
      <c r="AJ145" s="32">
        <v>0</v>
      </c>
      <c r="AK145" s="32">
        <v>0</v>
      </c>
      <c r="AL145" s="37" t="s">
        <v>1253</v>
      </c>
      <c r="AM145" t="s">
        <v>206</v>
      </c>
      <c r="AN145" s="34">
        <v>4</v>
      </c>
      <c r="AX145"/>
      <c r="AY145"/>
    </row>
    <row r="146" spans="1:51" x14ac:dyDescent="0.25">
      <c r="A146" t="s">
        <v>1149</v>
      </c>
      <c r="B146" t="s">
        <v>521</v>
      </c>
      <c r="C146" t="s">
        <v>839</v>
      </c>
      <c r="D146" t="s">
        <v>1075</v>
      </c>
      <c r="E146" s="32">
        <v>106.47777777777777</v>
      </c>
      <c r="F146" s="32">
        <v>446.89488888888883</v>
      </c>
      <c r="G146" s="32">
        <v>67.781000000000006</v>
      </c>
      <c r="H146" s="37">
        <v>0.15167101187602158</v>
      </c>
      <c r="I146" s="32">
        <v>422.38377777777771</v>
      </c>
      <c r="J146" s="32">
        <v>67.781000000000006</v>
      </c>
      <c r="K146" s="37">
        <v>0.16047254550495682</v>
      </c>
      <c r="L146" s="32">
        <v>54.111888888888892</v>
      </c>
      <c r="M146" s="32">
        <v>1.1341111111111111</v>
      </c>
      <c r="N146" s="37">
        <v>2.0958630984770237E-2</v>
      </c>
      <c r="O146" s="32">
        <v>32.089666666666666</v>
      </c>
      <c r="P146" s="32">
        <v>1.1341111111111111</v>
      </c>
      <c r="Q146" s="37">
        <v>3.5341941157935923E-2</v>
      </c>
      <c r="R146" s="32">
        <v>16.333333333333332</v>
      </c>
      <c r="S146" s="32">
        <v>0</v>
      </c>
      <c r="T146" s="37">
        <v>0</v>
      </c>
      <c r="U146" s="32">
        <v>5.6888888888888891</v>
      </c>
      <c r="V146" s="32">
        <v>0</v>
      </c>
      <c r="W146" s="37">
        <v>0</v>
      </c>
      <c r="X146" s="32">
        <v>104.69833333333334</v>
      </c>
      <c r="Y146" s="32">
        <v>15.642777777777779</v>
      </c>
      <c r="Z146" s="37">
        <v>0.14940808778660383</v>
      </c>
      <c r="AA146" s="32">
        <v>2.4888888888888889</v>
      </c>
      <c r="AB146" s="32">
        <v>0</v>
      </c>
      <c r="AC146" s="37">
        <v>0</v>
      </c>
      <c r="AD146" s="32">
        <v>275.65411111111104</v>
      </c>
      <c r="AE146" s="32">
        <v>51.004111111111122</v>
      </c>
      <c r="AF146" s="37">
        <v>0.18502938666694624</v>
      </c>
      <c r="AG146" s="32">
        <v>9.9416666666666664</v>
      </c>
      <c r="AH146" s="32">
        <v>0</v>
      </c>
      <c r="AI146" s="37">
        <v>0</v>
      </c>
      <c r="AJ146" s="32">
        <v>0</v>
      </c>
      <c r="AK146" s="32">
        <v>0</v>
      </c>
      <c r="AL146" s="37" t="s">
        <v>1253</v>
      </c>
      <c r="AM146" t="s">
        <v>107</v>
      </c>
      <c r="AN146" s="34">
        <v>4</v>
      </c>
      <c r="AX146"/>
      <c r="AY146"/>
    </row>
    <row r="147" spans="1:51" x14ac:dyDescent="0.25">
      <c r="A147" t="s">
        <v>1149</v>
      </c>
      <c r="B147" t="s">
        <v>695</v>
      </c>
      <c r="C147" t="s">
        <v>411</v>
      </c>
      <c r="D147" t="s">
        <v>1058</v>
      </c>
      <c r="E147" s="32">
        <v>62.011111111111113</v>
      </c>
      <c r="F147" s="32">
        <v>221.18022222222226</v>
      </c>
      <c r="G147" s="32">
        <v>0</v>
      </c>
      <c r="H147" s="37">
        <v>0</v>
      </c>
      <c r="I147" s="32">
        <v>201.80799999999999</v>
      </c>
      <c r="J147" s="32">
        <v>0</v>
      </c>
      <c r="K147" s="37">
        <v>0</v>
      </c>
      <c r="L147" s="32">
        <v>68.052777777777777</v>
      </c>
      <c r="M147" s="32">
        <v>0</v>
      </c>
      <c r="N147" s="37">
        <v>0</v>
      </c>
      <c r="O147" s="32">
        <v>48.680555555555557</v>
      </c>
      <c r="P147" s="32">
        <v>0</v>
      </c>
      <c r="Q147" s="37">
        <v>0</v>
      </c>
      <c r="R147" s="32">
        <v>14.238888888888889</v>
      </c>
      <c r="S147" s="32">
        <v>0</v>
      </c>
      <c r="T147" s="37">
        <v>0</v>
      </c>
      <c r="U147" s="32">
        <v>5.1333333333333337</v>
      </c>
      <c r="V147" s="32">
        <v>0</v>
      </c>
      <c r="W147" s="37">
        <v>0</v>
      </c>
      <c r="X147" s="32">
        <v>46.796888888888894</v>
      </c>
      <c r="Y147" s="32">
        <v>0</v>
      </c>
      <c r="Z147" s="37">
        <v>0</v>
      </c>
      <c r="AA147" s="32">
        <v>0</v>
      </c>
      <c r="AB147" s="32">
        <v>0</v>
      </c>
      <c r="AC147" s="37" t="s">
        <v>1253</v>
      </c>
      <c r="AD147" s="32">
        <v>80.174999999999997</v>
      </c>
      <c r="AE147" s="32">
        <v>0</v>
      </c>
      <c r="AF147" s="37">
        <v>0</v>
      </c>
      <c r="AG147" s="32">
        <v>26.155555555555555</v>
      </c>
      <c r="AH147" s="32">
        <v>0</v>
      </c>
      <c r="AI147" s="37">
        <v>0</v>
      </c>
      <c r="AJ147" s="32">
        <v>0</v>
      </c>
      <c r="AK147" s="32">
        <v>0</v>
      </c>
      <c r="AL147" s="37" t="s">
        <v>1253</v>
      </c>
      <c r="AM147" t="s">
        <v>282</v>
      </c>
      <c r="AN147" s="34">
        <v>4</v>
      </c>
      <c r="AX147"/>
      <c r="AY147"/>
    </row>
    <row r="148" spans="1:51" x14ac:dyDescent="0.25">
      <c r="A148" t="s">
        <v>1149</v>
      </c>
      <c r="B148" t="s">
        <v>717</v>
      </c>
      <c r="C148" t="s">
        <v>915</v>
      </c>
      <c r="D148" t="s">
        <v>1072</v>
      </c>
      <c r="E148" s="32">
        <v>52.6</v>
      </c>
      <c r="F148" s="32">
        <v>152.04944444444442</v>
      </c>
      <c r="G148" s="32">
        <v>0</v>
      </c>
      <c r="H148" s="37">
        <v>0</v>
      </c>
      <c r="I148" s="32">
        <v>139.51611111111109</v>
      </c>
      <c r="J148" s="32">
        <v>0</v>
      </c>
      <c r="K148" s="37">
        <v>0</v>
      </c>
      <c r="L148" s="32">
        <v>12.987333333333332</v>
      </c>
      <c r="M148" s="32">
        <v>0</v>
      </c>
      <c r="N148" s="37">
        <v>0</v>
      </c>
      <c r="O148" s="32">
        <v>0.45400000000000001</v>
      </c>
      <c r="P148" s="32">
        <v>0</v>
      </c>
      <c r="Q148" s="37">
        <v>0</v>
      </c>
      <c r="R148" s="32">
        <v>7.7333333333333334</v>
      </c>
      <c r="S148" s="32">
        <v>0</v>
      </c>
      <c r="T148" s="37">
        <v>0</v>
      </c>
      <c r="U148" s="32">
        <v>4.8</v>
      </c>
      <c r="V148" s="32">
        <v>0</v>
      </c>
      <c r="W148" s="37">
        <v>0</v>
      </c>
      <c r="X148" s="32">
        <v>40.484777777777772</v>
      </c>
      <c r="Y148" s="32">
        <v>0</v>
      </c>
      <c r="Z148" s="37">
        <v>0</v>
      </c>
      <c r="AA148" s="32">
        <v>0</v>
      </c>
      <c r="AB148" s="32">
        <v>0</v>
      </c>
      <c r="AC148" s="37" t="s">
        <v>1253</v>
      </c>
      <c r="AD148" s="32">
        <v>82.507333333333307</v>
      </c>
      <c r="AE148" s="32">
        <v>0</v>
      </c>
      <c r="AF148" s="37">
        <v>0</v>
      </c>
      <c r="AG148" s="32">
        <v>16.070000000000004</v>
      </c>
      <c r="AH148" s="32">
        <v>0</v>
      </c>
      <c r="AI148" s="37">
        <v>0</v>
      </c>
      <c r="AJ148" s="32">
        <v>0</v>
      </c>
      <c r="AK148" s="32">
        <v>0</v>
      </c>
      <c r="AL148" s="37" t="s">
        <v>1253</v>
      </c>
      <c r="AM148" t="s">
        <v>304</v>
      </c>
      <c r="AN148" s="34">
        <v>4</v>
      </c>
      <c r="AX148"/>
      <c r="AY148"/>
    </row>
    <row r="149" spans="1:51" x14ac:dyDescent="0.25">
      <c r="A149" t="s">
        <v>1149</v>
      </c>
      <c r="B149" t="s">
        <v>634</v>
      </c>
      <c r="C149" t="s">
        <v>869</v>
      </c>
      <c r="D149" t="s">
        <v>1019</v>
      </c>
      <c r="E149" s="32">
        <v>118.22222222222223</v>
      </c>
      <c r="F149" s="32">
        <v>488.62544444444444</v>
      </c>
      <c r="G149" s="32">
        <v>181.27222222222224</v>
      </c>
      <c r="H149" s="37">
        <v>0.37098400069673915</v>
      </c>
      <c r="I149" s="32">
        <v>446.58966666666669</v>
      </c>
      <c r="J149" s="32">
        <v>181.27222222222224</v>
      </c>
      <c r="K149" s="37">
        <v>0.4059033062167185</v>
      </c>
      <c r="L149" s="32">
        <v>71.311999999999998</v>
      </c>
      <c r="M149" s="32">
        <v>11.269444444444444</v>
      </c>
      <c r="N149" s="37">
        <v>0.1580301273901229</v>
      </c>
      <c r="O149" s="32">
        <v>43.215111111111113</v>
      </c>
      <c r="P149" s="32">
        <v>11.269444444444444</v>
      </c>
      <c r="Q149" s="37">
        <v>0.2607755517617294</v>
      </c>
      <c r="R149" s="32">
        <v>22.763555555555559</v>
      </c>
      <c r="S149" s="32">
        <v>0</v>
      </c>
      <c r="T149" s="37">
        <v>0</v>
      </c>
      <c r="U149" s="32">
        <v>5.333333333333333</v>
      </c>
      <c r="V149" s="32">
        <v>0</v>
      </c>
      <c r="W149" s="37">
        <v>0</v>
      </c>
      <c r="X149" s="32">
        <v>106.72855555555553</v>
      </c>
      <c r="Y149" s="32">
        <v>52.655555555555559</v>
      </c>
      <c r="Z149" s="37">
        <v>0.49335958199253155</v>
      </c>
      <c r="AA149" s="32">
        <v>13.938888888888888</v>
      </c>
      <c r="AB149" s="32">
        <v>0</v>
      </c>
      <c r="AC149" s="37">
        <v>0</v>
      </c>
      <c r="AD149" s="32">
        <v>249.18799999999999</v>
      </c>
      <c r="AE149" s="32">
        <v>116.33611111111111</v>
      </c>
      <c r="AF149" s="37">
        <v>0.46686080834996513</v>
      </c>
      <c r="AG149" s="32">
        <v>28.06077777777778</v>
      </c>
      <c r="AH149" s="32">
        <v>0</v>
      </c>
      <c r="AI149" s="37">
        <v>0</v>
      </c>
      <c r="AJ149" s="32">
        <v>19.397222222222222</v>
      </c>
      <c r="AK149" s="32">
        <v>1.0111111111111111</v>
      </c>
      <c r="AL149" s="37">
        <v>5.2126593154804522E-2</v>
      </c>
      <c r="AM149" t="s">
        <v>221</v>
      </c>
      <c r="AN149" s="34">
        <v>4</v>
      </c>
      <c r="AX149"/>
      <c r="AY149"/>
    </row>
    <row r="150" spans="1:51" x14ac:dyDescent="0.25">
      <c r="A150" t="s">
        <v>1149</v>
      </c>
      <c r="B150" t="s">
        <v>488</v>
      </c>
      <c r="C150" t="s">
        <v>830</v>
      </c>
      <c r="D150" t="s">
        <v>1055</v>
      </c>
      <c r="E150" s="32">
        <v>37.544444444444444</v>
      </c>
      <c r="F150" s="32">
        <v>181.22377777777774</v>
      </c>
      <c r="G150" s="32">
        <v>2.291555555555556</v>
      </c>
      <c r="H150" s="37">
        <v>1.2644894525736755E-2</v>
      </c>
      <c r="I150" s="32">
        <v>160.4783333333333</v>
      </c>
      <c r="J150" s="32">
        <v>2.291555555555556</v>
      </c>
      <c r="K150" s="37">
        <v>1.4279532370240364E-2</v>
      </c>
      <c r="L150" s="32">
        <v>36.30466666666667</v>
      </c>
      <c r="M150" s="32">
        <v>0.31711111111111112</v>
      </c>
      <c r="N150" s="37">
        <v>8.7347203604066816E-3</v>
      </c>
      <c r="O150" s="32">
        <v>15.559222222222221</v>
      </c>
      <c r="P150" s="32">
        <v>0.31711111111111112</v>
      </c>
      <c r="Q150" s="37">
        <v>2.0380910214020984E-2</v>
      </c>
      <c r="R150" s="32">
        <v>15.891444444444447</v>
      </c>
      <c r="S150" s="32">
        <v>0</v>
      </c>
      <c r="T150" s="37">
        <v>0</v>
      </c>
      <c r="U150" s="32">
        <v>4.8540000000000001</v>
      </c>
      <c r="V150" s="32">
        <v>0</v>
      </c>
      <c r="W150" s="37">
        <v>0</v>
      </c>
      <c r="X150" s="32">
        <v>28.003888888888891</v>
      </c>
      <c r="Y150" s="32">
        <v>1.9744444444444447</v>
      </c>
      <c r="Z150" s="37">
        <v>7.0506080504691815E-2</v>
      </c>
      <c r="AA150" s="32">
        <v>0</v>
      </c>
      <c r="AB150" s="32">
        <v>0</v>
      </c>
      <c r="AC150" s="37" t="s">
        <v>1253</v>
      </c>
      <c r="AD150" s="32">
        <v>69.548000000000002</v>
      </c>
      <c r="AE150" s="32">
        <v>0</v>
      </c>
      <c r="AF150" s="37">
        <v>0</v>
      </c>
      <c r="AG150" s="32">
        <v>42.14633333333331</v>
      </c>
      <c r="AH150" s="32">
        <v>0</v>
      </c>
      <c r="AI150" s="37">
        <v>0</v>
      </c>
      <c r="AJ150" s="32">
        <v>5.2208888888888882</v>
      </c>
      <c r="AK150" s="32">
        <v>0</v>
      </c>
      <c r="AL150" s="37">
        <v>0</v>
      </c>
      <c r="AM150" t="s">
        <v>74</v>
      </c>
      <c r="AN150" s="34">
        <v>4</v>
      </c>
      <c r="AX150"/>
      <c r="AY150"/>
    </row>
    <row r="151" spans="1:51" x14ac:dyDescent="0.25">
      <c r="A151" t="s">
        <v>1149</v>
      </c>
      <c r="B151" t="s">
        <v>738</v>
      </c>
      <c r="C151" t="s">
        <v>830</v>
      </c>
      <c r="D151" t="s">
        <v>1055</v>
      </c>
      <c r="E151" s="32">
        <v>15.388888888888889</v>
      </c>
      <c r="F151" s="32">
        <v>93.092555555555563</v>
      </c>
      <c r="G151" s="32">
        <v>0</v>
      </c>
      <c r="H151" s="37">
        <v>0</v>
      </c>
      <c r="I151" s="32">
        <v>77.079111111111118</v>
      </c>
      <c r="J151" s="32">
        <v>0</v>
      </c>
      <c r="K151" s="37">
        <v>0</v>
      </c>
      <c r="L151" s="32">
        <v>25.092555555555556</v>
      </c>
      <c r="M151" s="32">
        <v>0</v>
      </c>
      <c r="N151" s="37">
        <v>0</v>
      </c>
      <c r="O151" s="32">
        <v>9.0791111111111107</v>
      </c>
      <c r="P151" s="32">
        <v>0</v>
      </c>
      <c r="Q151" s="37">
        <v>0</v>
      </c>
      <c r="R151" s="32">
        <v>11.146777777777778</v>
      </c>
      <c r="S151" s="32">
        <v>0</v>
      </c>
      <c r="T151" s="37">
        <v>0</v>
      </c>
      <c r="U151" s="32">
        <v>4.8666666666666663</v>
      </c>
      <c r="V151" s="32">
        <v>0</v>
      </c>
      <c r="W151" s="37">
        <v>0</v>
      </c>
      <c r="X151" s="32">
        <v>33.32022222222222</v>
      </c>
      <c r="Y151" s="32">
        <v>0</v>
      </c>
      <c r="Z151" s="37">
        <v>0</v>
      </c>
      <c r="AA151" s="32">
        <v>0</v>
      </c>
      <c r="AB151" s="32">
        <v>0</v>
      </c>
      <c r="AC151" s="37" t="s">
        <v>1253</v>
      </c>
      <c r="AD151" s="32">
        <v>31.649333333333345</v>
      </c>
      <c r="AE151" s="32">
        <v>0</v>
      </c>
      <c r="AF151" s="37">
        <v>0</v>
      </c>
      <c r="AG151" s="32">
        <v>3.0304444444444458</v>
      </c>
      <c r="AH151" s="32">
        <v>0</v>
      </c>
      <c r="AI151" s="37">
        <v>0</v>
      </c>
      <c r="AJ151" s="32">
        <v>0</v>
      </c>
      <c r="AK151" s="32">
        <v>0</v>
      </c>
      <c r="AL151" s="37" t="s">
        <v>1253</v>
      </c>
      <c r="AM151" t="s">
        <v>325</v>
      </c>
      <c r="AN151" s="34">
        <v>4</v>
      </c>
      <c r="AX151"/>
      <c r="AY151"/>
    </row>
    <row r="152" spans="1:51" x14ac:dyDescent="0.25">
      <c r="A152" t="s">
        <v>1149</v>
      </c>
      <c r="B152" t="s">
        <v>629</v>
      </c>
      <c r="C152" t="s">
        <v>925</v>
      </c>
      <c r="D152" t="s">
        <v>1050</v>
      </c>
      <c r="E152" s="32">
        <v>91.8</v>
      </c>
      <c r="F152" s="32">
        <v>221.60333333333327</v>
      </c>
      <c r="G152" s="32">
        <v>12.683999999999999</v>
      </c>
      <c r="H152" s="37">
        <v>5.7237406176200732E-2</v>
      </c>
      <c r="I152" s="32">
        <v>198.48522222222218</v>
      </c>
      <c r="J152" s="32">
        <v>12.683999999999999</v>
      </c>
      <c r="K152" s="37">
        <v>6.390400180925869E-2</v>
      </c>
      <c r="L152" s="32">
        <v>33.485444444444433</v>
      </c>
      <c r="M152" s="32">
        <v>9.2444444444444454E-2</v>
      </c>
      <c r="N152" s="37">
        <v>2.7607351784689213E-3</v>
      </c>
      <c r="O152" s="32">
        <v>15.529888888888879</v>
      </c>
      <c r="P152" s="32">
        <v>9.2444444444444454E-2</v>
      </c>
      <c r="Q152" s="37">
        <v>5.9526790633116118E-3</v>
      </c>
      <c r="R152" s="32">
        <v>14.311111111111112</v>
      </c>
      <c r="S152" s="32">
        <v>0</v>
      </c>
      <c r="T152" s="37">
        <v>0</v>
      </c>
      <c r="U152" s="32">
        <v>3.6444444444444444</v>
      </c>
      <c r="V152" s="32">
        <v>0</v>
      </c>
      <c r="W152" s="37">
        <v>0</v>
      </c>
      <c r="X152" s="32">
        <v>42.634333333333331</v>
      </c>
      <c r="Y152" s="32">
        <v>4.8611111111111116</v>
      </c>
      <c r="Z152" s="37">
        <v>0.11401869646007784</v>
      </c>
      <c r="AA152" s="32">
        <v>5.1625555555555547</v>
      </c>
      <c r="AB152" s="32">
        <v>0</v>
      </c>
      <c r="AC152" s="37">
        <v>0</v>
      </c>
      <c r="AD152" s="32">
        <v>94.367444444444416</v>
      </c>
      <c r="AE152" s="32">
        <v>7.0239999999999982</v>
      </c>
      <c r="AF152" s="37">
        <v>7.4432449043749793E-2</v>
      </c>
      <c r="AG152" s="32">
        <v>37.692999999999991</v>
      </c>
      <c r="AH152" s="32">
        <v>0</v>
      </c>
      <c r="AI152" s="37">
        <v>0</v>
      </c>
      <c r="AJ152" s="32">
        <v>8.2605555555555554</v>
      </c>
      <c r="AK152" s="32">
        <v>0.70644444444444443</v>
      </c>
      <c r="AL152" s="37">
        <v>8.5520209832537497E-2</v>
      </c>
      <c r="AM152" t="s">
        <v>216</v>
      </c>
      <c r="AN152" s="34">
        <v>4</v>
      </c>
      <c r="AX152"/>
      <c r="AY152"/>
    </row>
    <row r="153" spans="1:51" x14ac:dyDescent="0.25">
      <c r="A153" t="s">
        <v>1149</v>
      </c>
      <c r="B153" t="s">
        <v>628</v>
      </c>
      <c r="C153" t="s">
        <v>898</v>
      </c>
      <c r="D153" t="s">
        <v>1058</v>
      </c>
      <c r="E153" s="32">
        <v>56.733333333333334</v>
      </c>
      <c r="F153" s="32">
        <v>234.3225555555556</v>
      </c>
      <c r="G153" s="32">
        <v>3.1555555555555554</v>
      </c>
      <c r="H153" s="37">
        <v>1.3466717056213584E-2</v>
      </c>
      <c r="I153" s="32">
        <v>220.60533333333336</v>
      </c>
      <c r="J153" s="32">
        <v>3.1555555555555554</v>
      </c>
      <c r="K153" s="37">
        <v>1.4304076460325325E-2</v>
      </c>
      <c r="L153" s="32">
        <v>44.536777777777779</v>
      </c>
      <c r="M153" s="32">
        <v>0</v>
      </c>
      <c r="N153" s="37">
        <v>0</v>
      </c>
      <c r="O153" s="32">
        <v>30.819555555555553</v>
      </c>
      <c r="P153" s="32">
        <v>0</v>
      </c>
      <c r="Q153" s="37">
        <v>0</v>
      </c>
      <c r="R153" s="32">
        <v>8.2061111111111114</v>
      </c>
      <c r="S153" s="32">
        <v>0</v>
      </c>
      <c r="T153" s="37">
        <v>0</v>
      </c>
      <c r="U153" s="32">
        <v>5.5111111111111111</v>
      </c>
      <c r="V153" s="32">
        <v>0</v>
      </c>
      <c r="W153" s="37">
        <v>0</v>
      </c>
      <c r="X153" s="32">
        <v>50.863222222222227</v>
      </c>
      <c r="Y153" s="32">
        <v>0</v>
      </c>
      <c r="Z153" s="37">
        <v>0</v>
      </c>
      <c r="AA153" s="32">
        <v>0</v>
      </c>
      <c r="AB153" s="32">
        <v>0</v>
      </c>
      <c r="AC153" s="37" t="s">
        <v>1253</v>
      </c>
      <c r="AD153" s="32">
        <v>120.14300000000003</v>
      </c>
      <c r="AE153" s="32">
        <v>3.1555555555555554</v>
      </c>
      <c r="AF153" s="37">
        <v>2.626499717466315E-2</v>
      </c>
      <c r="AG153" s="32">
        <v>0</v>
      </c>
      <c r="AH153" s="32">
        <v>0</v>
      </c>
      <c r="AI153" s="37" t="s">
        <v>1253</v>
      </c>
      <c r="AJ153" s="32">
        <v>18.779555555555554</v>
      </c>
      <c r="AK153" s="32">
        <v>0</v>
      </c>
      <c r="AL153" s="37">
        <v>0</v>
      </c>
      <c r="AM153" t="s">
        <v>215</v>
      </c>
      <c r="AN153" s="34">
        <v>4</v>
      </c>
      <c r="AX153"/>
      <c r="AY153"/>
    </row>
    <row r="154" spans="1:51" x14ac:dyDescent="0.25">
      <c r="A154" t="s">
        <v>1149</v>
      </c>
      <c r="B154" t="s">
        <v>719</v>
      </c>
      <c r="C154" t="s">
        <v>990</v>
      </c>
      <c r="D154" t="s">
        <v>1057</v>
      </c>
      <c r="E154" s="32">
        <v>67.944444444444443</v>
      </c>
      <c r="F154" s="32">
        <v>419.26088888888876</v>
      </c>
      <c r="G154" s="32">
        <v>8.9067777777777781</v>
      </c>
      <c r="H154" s="37">
        <v>2.1243998698238283E-2</v>
      </c>
      <c r="I154" s="32">
        <v>378.18288888888878</v>
      </c>
      <c r="J154" s="32">
        <v>7.7512222222222222</v>
      </c>
      <c r="K154" s="37">
        <v>2.0495962271046993E-2</v>
      </c>
      <c r="L154" s="32">
        <v>37.655777777777779</v>
      </c>
      <c r="M154" s="32">
        <v>0.93588888888888888</v>
      </c>
      <c r="N154" s="37">
        <v>2.4853792541796742E-2</v>
      </c>
      <c r="O154" s="32">
        <v>18.444444444444443</v>
      </c>
      <c r="P154" s="32">
        <v>0.93588888888888888</v>
      </c>
      <c r="Q154" s="37">
        <v>5.0740963855421692E-2</v>
      </c>
      <c r="R154" s="32">
        <v>13.611333333333333</v>
      </c>
      <c r="S154" s="32">
        <v>0</v>
      </c>
      <c r="T154" s="37">
        <v>0</v>
      </c>
      <c r="U154" s="32">
        <v>5.6</v>
      </c>
      <c r="V154" s="32">
        <v>0</v>
      </c>
      <c r="W154" s="37">
        <v>0</v>
      </c>
      <c r="X154" s="32">
        <v>86.275999999999939</v>
      </c>
      <c r="Y154" s="32">
        <v>6.8153333333333332</v>
      </c>
      <c r="Z154" s="37">
        <v>7.8994544639683556E-2</v>
      </c>
      <c r="AA154" s="32">
        <v>21.866666666666667</v>
      </c>
      <c r="AB154" s="32">
        <v>1.1555555555555554</v>
      </c>
      <c r="AC154" s="37">
        <v>5.2845528455284549E-2</v>
      </c>
      <c r="AD154" s="32">
        <v>273.46244444444437</v>
      </c>
      <c r="AE154" s="32">
        <v>0</v>
      </c>
      <c r="AF154" s="37">
        <v>0</v>
      </c>
      <c r="AG154" s="32">
        <v>0</v>
      </c>
      <c r="AH154" s="32">
        <v>0</v>
      </c>
      <c r="AI154" s="37" t="s">
        <v>1253</v>
      </c>
      <c r="AJ154" s="32">
        <v>0</v>
      </c>
      <c r="AK154" s="32">
        <v>0</v>
      </c>
      <c r="AL154" s="37" t="s">
        <v>1253</v>
      </c>
      <c r="AM154" t="s">
        <v>306</v>
      </c>
      <c r="AN154" s="34">
        <v>4</v>
      </c>
      <c r="AX154"/>
      <c r="AY154"/>
    </row>
    <row r="155" spans="1:51" x14ac:dyDescent="0.25">
      <c r="A155" t="s">
        <v>1149</v>
      </c>
      <c r="B155" t="s">
        <v>500</v>
      </c>
      <c r="C155" t="s">
        <v>867</v>
      </c>
      <c r="D155" t="s">
        <v>1062</v>
      </c>
      <c r="E155" s="32">
        <v>64.311111111111117</v>
      </c>
      <c r="F155" s="32">
        <v>261.81388888888887</v>
      </c>
      <c r="G155" s="32">
        <v>45.372222222222227</v>
      </c>
      <c r="H155" s="37">
        <v>0.1732995236225903</v>
      </c>
      <c r="I155" s="32">
        <v>237.64444444444442</v>
      </c>
      <c r="J155" s="32">
        <v>45.166666666666671</v>
      </c>
      <c r="K155" s="37">
        <v>0.19005984664297743</v>
      </c>
      <c r="L155" s="32">
        <v>36.444444444444443</v>
      </c>
      <c r="M155" s="32">
        <v>0.20555555555555555</v>
      </c>
      <c r="N155" s="37">
        <v>5.6402439024390242E-3</v>
      </c>
      <c r="O155" s="32">
        <v>26.266666666666666</v>
      </c>
      <c r="P155" s="32">
        <v>0</v>
      </c>
      <c r="Q155" s="37">
        <v>0</v>
      </c>
      <c r="R155" s="32">
        <v>4.9777777777777779</v>
      </c>
      <c r="S155" s="32">
        <v>0.20555555555555555</v>
      </c>
      <c r="T155" s="37">
        <v>4.1294642857142856E-2</v>
      </c>
      <c r="U155" s="32">
        <v>5.2</v>
      </c>
      <c r="V155" s="32">
        <v>0</v>
      </c>
      <c r="W155" s="37">
        <v>0</v>
      </c>
      <c r="X155" s="32">
        <v>55.019444444444446</v>
      </c>
      <c r="Y155" s="32">
        <v>4.6194444444444445</v>
      </c>
      <c r="Z155" s="37">
        <v>8.3960216085222389E-2</v>
      </c>
      <c r="AA155" s="32">
        <v>13.991666666666667</v>
      </c>
      <c r="AB155" s="32">
        <v>0</v>
      </c>
      <c r="AC155" s="37">
        <v>0</v>
      </c>
      <c r="AD155" s="32">
        <v>147.52777777777777</v>
      </c>
      <c r="AE155" s="32">
        <v>40.547222222222224</v>
      </c>
      <c r="AF155" s="37">
        <v>0.27484466202221808</v>
      </c>
      <c r="AG155" s="32">
        <v>0</v>
      </c>
      <c r="AH155" s="32">
        <v>0</v>
      </c>
      <c r="AI155" s="37" t="s">
        <v>1253</v>
      </c>
      <c r="AJ155" s="32">
        <v>8.8305555555555557</v>
      </c>
      <c r="AK155" s="32">
        <v>0</v>
      </c>
      <c r="AL155" s="37">
        <v>0</v>
      </c>
      <c r="AM155" t="s">
        <v>86</v>
      </c>
      <c r="AN155" s="34">
        <v>4</v>
      </c>
      <c r="AX155"/>
      <c r="AY155"/>
    </row>
    <row r="156" spans="1:51" x14ac:dyDescent="0.25">
      <c r="A156" t="s">
        <v>1149</v>
      </c>
      <c r="B156" t="s">
        <v>526</v>
      </c>
      <c r="C156" t="s">
        <v>887</v>
      </c>
      <c r="D156" t="s">
        <v>1064</v>
      </c>
      <c r="E156" s="32">
        <v>44.077777777777776</v>
      </c>
      <c r="F156" s="32">
        <v>178.97144444444447</v>
      </c>
      <c r="G156" s="32">
        <v>0</v>
      </c>
      <c r="H156" s="37">
        <v>0</v>
      </c>
      <c r="I156" s="32">
        <v>157.65911111111114</v>
      </c>
      <c r="J156" s="32">
        <v>0</v>
      </c>
      <c r="K156" s="37">
        <v>0</v>
      </c>
      <c r="L156" s="32">
        <v>15.477777777777778</v>
      </c>
      <c r="M156" s="32">
        <v>0</v>
      </c>
      <c r="N156" s="37">
        <v>0</v>
      </c>
      <c r="O156" s="32">
        <v>7.166666666666667</v>
      </c>
      <c r="P156" s="32">
        <v>0</v>
      </c>
      <c r="Q156" s="37">
        <v>0</v>
      </c>
      <c r="R156" s="32">
        <v>2.911111111111111</v>
      </c>
      <c r="S156" s="32">
        <v>0</v>
      </c>
      <c r="T156" s="37">
        <v>0</v>
      </c>
      <c r="U156" s="32">
        <v>5.4</v>
      </c>
      <c r="V156" s="32">
        <v>0</v>
      </c>
      <c r="W156" s="37">
        <v>0</v>
      </c>
      <c r="X156" s="32">
        <v>38.274999999999999</v>
      </c>
      <c r="Y156" s="32">
        <v>0</v>
      </c>
      <c r="Z156" s="37">
        <v>0</v>
      </c>
      <c r="AA156" s="32">
        <v>13.001222222222223</v>
      </c>
      <c r="AB156" s="32">
        <v>0</v>
      </c>
      <c r="AC156" s="37">
        <v>0</v>
      </c>
      <c r="AD156" s="32">
        <v>112.21744444444447</v>
      </c>
      <c r="AE156" s="32">
        <v>0</v>
      </c>
      <c r="AF156" s="37">
        <v>0</v>
      </c>
      <c r="AG156" s="32">
        <v>0</v>
      </c>
      <c r="AH156" s="32">
        <v>0</v>
      </c>
      <c r="AI156" s="37" t="s">
        <v>1253</v>
      </c>
      <c r="AJ156" s="32">
        <v>0</v>
      </c>
      <c r="AK156" s="32">
        <v>0</v>
      </c>
      <c r="AL156" s="37" t="s">
        <v>1253</v>
      </c>
      <c r="AM156" t="s">
        <v>112</v>
      </c>
      <c r="AN156" s="34">
        <v>4</v>
      </c>
      <c r="AX156"/>
      <c r="AY156"/>
    </row>
    <row r="157" spans="1:51" x14ac:dyDescent="0.25">
      <c r="A157" t="s">
        <v>1149</v>
      </c>
      <c r="B157" t="s">
        <v>659</v>
      </c>
      <c r="C157" t="s">
        <v>981</v>
      </c>
      <c r="D157" t="s">
        <v>1046</v>
      </c>
      <c r="E157" s="32">
        <v>48.411111111111111</v>
      </c>
      <c r="F157" s="32">
        <v>137.41222222222223</v>
      </c>
      <c r="G157" s="32">
        <v>21.441111111111113</v>
      </c>
      <c r="H157" s="37">
        <v>0.15603496373442441</v>
      </c>
      <c r="I157" s="32">
        <v>125.05055555555559</v>
      </c>
      <c r="J157" s="32">
        <v>21.441111111111113</v>
      </c>
      <c r="K157" s="37">
        <v>0.17145954302926369</v>
      </c>
      <c r="L157" s="32">
        <v>11.415555555555557</v>
      </c>
      <c r="M157" s="32">
        <v>0.56333333333333335</v>
      </c>
      <c r="N157" s="37">
        <v>4.9347868405684246E-2</v>
      </c>
      <c r="O157" s="32">
        <v>5.328333333333334</v>
      </c>
      <c r="P157" s="32">
        <v>0.56333333333333335</v>
      </c>
      <c r="Q157" s="37">
        <v>0.10572411635908663</v>
      </c>
      <c r="R157" s="32">
        <v>0</v>
      </c>
      <c r="S157" s="32">
        <v>0</v>
      </c>
      <c r="T157" s="37" t="s">
        <v>1253</v>
      </c>
      <c r="U157" s="32">
        <v>6.0872222222222225</v>
      </c>
      <c r="V157" s="32">
        <v>0</v>
      </c>
      <c r="W157" s="37">
        <v>0</v>
      </c>
      <c r="X157" s="32">
        <v>35.01</v>
      </c>
      <c r="Y157" s="32">
        <v>4.9266666666666667</v>
      </c>
      <c r="Z157" s="37">
        <v>0.14072169856231553</v>
      </c>
      <c r="AA157" s="32">
        <v>6.2744444444444438</v>
      </c>
      <c r="AB157" s="32">
        <v>0</v>
      </c>
      <c r="AC157" s="37">
        <v>0</v>
      </c>
      <c r="AD157" s="32">
        <v>78.126666666666694</v>
      </c>
      <c r="AE157" s="32">
        <v>15.951111111111111</v>
      </c>
      <c r="AF157" s="37">
        <v>0.20416986659840139</v>
      </c>
      <c r="AG157" s="32">
        <v>0</v>
      </c>
      <c r="AH157" s="32">
        <v>0</v>
      </c>
      <c r="AI157" s="37" t="s">
        <v>1253</v>
      </c>
      <c r="AJ157" s="32">
        <v>6.5855555555555547</v>
      </c>
      <c r="AK157" s="32">
        <v>0</v>
      </c>
      <c r="AL157" s="37">
        <v>0</v>
      </c>
      <c r="AM157" t="s">
        <v>246</v>
      </c>
      <c r="AN157" s="34">
        <v>4</v>
      </c>
      <c r="AX157"/>
      <c r="AY157"/>
    </row>
    <row r="158" spans="1:51" x14ac:dyDescent="0.25">
      <c r="A158" t="s">
        <v>1149</v>
      </c>
      <c r="B158" t="s">
        <v>522</v>
      </c>
      <c r="C158" t="s">
        <v>940</v>
      </c>
      <c r="D158" t="s">
        <v>1042</v>
      </c>
      <c r="E158" s="32">
        <v>100.13333333333334</v>
      </c>
      <c r="F158" s="32">
        <v>324.58</v>
      </c>
      <c r="G158" s="32">
        <v>4.0888888888888886</v>
      </c>
      <c r="H158" s="37">
        <v>1.2597476396847891E-2</v>
      </c>
      <c r="I158" s="32">
        <v>298.22444444444443</v>
      </c>
      <c r="J158" s="32">
        <v>0</v>
      </c>
      <c r="K158" s="37">
        <v>0</v>
      </c>
      <c r="L158" s="32">
        <v>56.009666666666661</v>
      </c>
      <c r="M158" s="32">
        <v>4.0888888888888886</v>
      </c>
      <c r="N158" s="37">
        <v>7.3003271260714916E-2</v>
      </c>
      <c r="O158" s="32">
        <v>29.654111111111106</v>
      </c>
      <c r="P158" s="32">
        <v>0</v>
      </c>
      <c r="Q158" s="37">
        <v>0</v>
      </c>
      <c r="R158" s="32">
        <v>21.288888888888888</v>
      </c>
      <c r="S158" s="32">
        <v>4.0888888888888886</v>
      </c>
      <c r="T158" s="37">
        <v>0.19206680584551147</v>
      </c>
      <c r="U158" s="32">
        <v>5.0666666666666664</v>
      </c>
      <c r="V158" s="32">
        <v>0</v>
      </c>
      <c r="W158" s="37">
        <v>0</v>
      </c>
      <c r="X158" s="32">
        <v>72.074666666666673</v>
      </c>
      <c r="Y158" s="32">
        <v>0</v>
      </c>
      <c r="Z158" s="37">
        <v>0</v>
      </c>
      <c r="AA158" s="32">
        <v>0</v>
      </c>
      <c r="AB158" s="32">
        <v>0</v>
      </c>
      <c r="AC158" s="37" t="s">
        <v>1253</v>
      </c>
      <c r="AD158" s="32">
        <v>169.30411111111107</v>
      </c>
      <c r="AE158" s="32">
        <v>0</v>
      </c>
      <c r="AF158" s="37">
        <v>0</v>
      </c>
      <c r="AG158" s="32">
        <v>27.191555555555553</v>
      </c>
      <c r="AH158" s="32">
        <v>0</v>
      </c>
      <c r="AI158" s="37">
        <v>0</v>
      </c>
      <c r="AJ158" s="32">
        <v>0</v>
      </c>
      <c r="AK158" s="32">
        <v>0</v>
      </c>
      <c r="AL158" s="37" t="s">
        <v>1253</v>
      </c>
      <c r="AM158" t="s">
        <v>108</v>
      </c>
      <c r="AN158" s="34">
        <v>4</v>
      </c>
      <c r="AX158"/>
      <c r="AY158"/>
    </row>
    <row r="159" spans="1:51" x14ac:dyDescent="0.25">
      <c r="A159" t="s">
        <v>1149</v>
      </c>
      <c r="B159" t="s">
        <v>650</v>
      </c>
      <c r="C159" t="s">
        <v>977</v>
      </c>
      <c r="D159" t="s">
        <v>1029</v>
      </c>
      <c r="E159" s="32">
        <v>49.266666666666666</v>
      </c>
      <c r="F159" s="32">
        <v>176.05633333333333</v>
      </c>
      <c r="G159" s="32">
        <v>10.786111111111111</v>
      </c>
      <c r="H159" s="37">
        <v>6.1265112744847458E-2</v>
      </c>
      <c r="I159" s="32">
        <v>166.65744444444442</v>
      </c>
      <c r="J159" s="32">
        <v>10.786111111111111</v>
      </c>
      <c r="K159" s="37">
        <v>6.472024785371458E-2</v>
      </c>
      <c r="L159" s="32">
        <v>39.824111111111108</v>
      </c>
      <c r="M159" s="32">
        <v>0</v>
      </c>
      <c r="N159" s="37">
        <v>0</v>
      </c>
      <c r="O159" s="32">
        <v>30.425222222222221</v>
      </c>
      <c r="P159" s="32">
        <v>0</v>
      </c>
      <c r="Q159" s="37">
        <v>0</v>
      </c>
      <c r="R159" s="32">
        <v>5.7405555555555567</v>
      </c>
      <c r="S159" s="32">
        <v>0</v>
      </c>
      <c r="T159" s="37">
        <v>0</v>
      </c>
      <c r="U159" s="32">
        <v>3.6583333333333332</v>
      </c>
      <c r="V159" s="32">
        <v>0</v>
      </c>
      <c r="W159" s="37">
        <v>0</v>
      </c>
      <c r="X159" s="32">
        <v>42.101333333333329</v>
      </c>
      <c r="Y159" s="32">
        <v>8.2222222222222214</v>
      </c>
      <c r="Z159" s="37">
        <v>0.1952960054049489</v>
      </c>
      <c r="AA159" s="32">
        <v>0</v>
      </c>
      <c r="AB159" s="32">
        <v>0</v>
      </c>
      <c r="AC159" s="37" t="s">
        <v>1253</v>
      </c>
      <c r="AD159" s="32">
        <v>83.277444444444441</v>
      </c>
      <c r="AE159" s="32">
        <v>2.5638888888888891</v>
      </c>
      <c r="AF159" s="37">
        <v>3.0787314692387033E-2</v>
      </c>
      <c r="AG159" s="32">
        <v>4.4944444444444445</v>
      </c>
      <c r="AH159" s="32">
        <v>0</v>
      </c>
      <c r="AI159" s="37">
        <v>0</v>
      </c>
      <c r="AJ159" s="32">
        <v>6.3589999999999991</v>
      </c>
      <c r="AK159" s="32">
        <v>0</v>
      </c>
      <c r="AL159" s="37">
        <v>0</v>
      </c>
      <c r="AM159" t="s">
        <v>237</v>
      </c>
      <c r="AN159" s="34">
        <v>4</v>
      </c>
      <c r="AX159"/>
      <c r="AY159"/>
    </row>
    <row r="160" spans="1:51" x14ac:dyDescent="0.25">
      <c r="A160" t="s">
        <v>1149</v>
      </c>
      <c r="B160" t="s">
        <v>601</v>
      </c>
      <c r="C160" t="s">
        <v>965</v>
      </c>
      <c r="D160" t="s">
        <v>1105</v>
      </c>
      <c r="E160" s="32">
        <v>74.188888888888883</v>
      </c>
      <c r="F160" s="32">
        <v>218.97655555555556</v>
      </c>
      <c r="G160" s="32">
        <v>0</v>
      </c>
      <c r="H160" s="37">
        <v>0</v>
      </c>
      <c r="I160" s="32">
        <v>194.41100000000003</v>
      </c>
      <c r="J160" s="32">
        <v>0</v>
      </c>
      <c r="K160" s="37">
        <v>0</v>
      </c>
      <c r="L160" s="32">
        <v>40.141666666666666</v>
      </c>
      <c r="M160" s="32">
        <v>0</v>
      </c>
      <c r="N160" s="37">
        <v>0</v>
      </c>
      <c r="O160" s="32">
        <v>27.042555555555555</v>
      </c>
      <c r="P160" s="32">
        <v>0</v>
      </c>
      <c r="Q160" s="37">
        <v>0</v>
      </c>
      <c r="R160" s="32">
        <v>8.4768888888888885</v>
      </c>
      <c r="S160" s="32">
        <v>0</v>
      </c>
      <c r="T160" s="37">
        <v>0</v>
      </c>
      <c r="U160" s="32">
        <v>4.6222222222222218</v>
      </c>
      <c r="V160" s="32">
        <v>0</v>
      </c>
      <c r="W160" s="37">
        <v>0</v>
      </c>
      <c r="X160" s="32">
        <v>49.433555555555557</v>
      </c>
      <c r="Y160" s="32">
        <v>0</v>
      </c>
      <c r="Z160" s="37">
        <v>0</v>
      </c>
      <c r="AA160" s="32">
        <v>11.466444444444445</v>
      </c>
      <c r="AB160" s="32">
        <v>0</v>
      </c>
      <c r="AC160" s="37">
        <v>0</v>
      </c>
      <c r="AD160" s="32">
        <v>92.51622222222224</v>
      </c>
      <c r="AE160" s="32">
        <v>0</v>
      </c>
      <c r="AF160" s="37">
        <v>0</v>
      </c>
      <c r="AG160" s="32">
        <v>21.49088888888889</v>
      </c>
      <c r="AH160" s="32">
        <v>0</v>
      </c>
      <c r="AI160" s="37">
        <v>0</v>
      </c>
      <c r="AJ160" s="32">
        <v>3.9277777777777776</v>
      </c>
      <c r="AK160" s="32">
        <v>0</v>
      </c>
      <c r="AL160" s="37">
        <v>0</v>
      </c>
      <c r="AM160" t="s">
        <v>188</v>
      </c>
      <c r="AN160" s="34">
        <v>4</v>
      </c>
      <c r="AX160"/>
      <c r="AY160"/>
    </row>
    <row r="161" spans="1:51" x14ac:dyDescent="0.25">
      <c r="A161" t="s">
        <v>1149</v>
      </c>
      <c r="B161" t="s">
        <v>658</v>
      </c>
      <c r="C161" t="s">
        <v>880</v>
      </c>
      <c r="D161" t="s">
        <v>1030</v>
      </c>
      <c r="E161" s="32">
        <v>100.46666666666667</v>
      </c>
      <c r="F161" s="32">
        <v>326.07499999999999</v>
      </c>
      <c r="G161" s="32">
        <v>108.32222222222222</v>
      </c>
      <c r="H161" s="37">
        <v>0.33220032882687184</v>
      </c>
      <c r="I161" s="32">
        <v>300.79033333333336</v>
      </c>
      <c r="J161" s="32">
        <v>107.63333333333334</v>
      </c>
      <c r="K161" s="37">
        <v>0.35783508113625107</v>
      </c>
      <c r="L161" s="32">
        <v>30.183333333333334</v>
      </c>
      <c r="M161" s="32">
        <v>1.1166666666666667</v>
      </c>
      <c r="N161" s="37">
        <v>3.6996134732192161E-2</v>
      </c>
      <c r="O161" s="32">
        <v>19.18611111111111</v>
      </c>
      <c r="P161" s="32">
        <v>0.42777777777777776</v>
      </c>
      <c r="Q161" s="37">
        <v>2.229622122484436E-2</v>
      </c>
      <c r="R161" s="32">
        <v>5.9694444444444441</v>
      </c>
      <c r="S161" s="32">
        <v>0.68888888888888888</v>
      </c>
      <c r="T161" s="37">
        <v>0.11540251279664961</v>
      </c>
      <c r="U161" s="32">
        <v>5.0277777777777777</v>
      </c>
      <c r="V161" s="32">
        <v>0</v>
      </c>
      <c r="W161" s="37">
        <v>0</v>
      </c>
      <c r="X161" s="32">
        <v>72.077888888888893</v>
      </c>
      <c r="Y161" s="32">
        <v>22.613888888888887</v>
      </c>
      <c r="Z161" s="37">
        <v>0.31374238670820603</v>
      </c>
      <c r="AA161" s="32">
        <v>14.287444444444443</v>
      </c>
      <c r="AB161" s="32">
        <v>0</v>
      </c>
      <c r="AC161" s="37">
        <v>0</v>
      </c>
      <c r="AD161" s="32">
        <v>176.893</v>
      </c>
      <c r="AE161" s="32">
        <v>77.180555555555557</v>
      </c>
      <c r="AF161" s="37">
        <v>0.43631209576159347</v>
      </c>
      <c r="AG161" s="32">
        <v>17.058333333333334</v>
      </c>
      <c r="AH161" s="32">
        <v>0</v>
      </c>
      <c r="AI161" s="37">
        <v>0</v>
      </c>
      <c r="AJ161" s="32">
        <v>15.574999999999999</v>
      </c>
      <c r="AK161" s="32">
        <v>7.4111111111111114</v>
      </c>
      <c r="AL161" s="37">
        <v>0.47583377920456577</v>
      </c>
      <c r="AM161" t="s">
        <v>245</v>
      </c>
      <c r="AN161" s="34">
        <v>4</v>
      </c>
      <c r="AX161"/>
      <c r="AY161"/>
    </row>
    <row r="162" spans="1:51" x14ac:dyDescent="0.25">
      <c r="A162" t="s">
        <v>1149</v>
      </c>
      <c r="B162" t="s">
        <v>477</v>
      </c>
      <c r="C162" t="s">
        <v>830</v>
      </c>
      <c r="D162" t="s">
        <v>1055</v>
      </c>
      <c r="E162" s="32">
        <v>72.955555555555549</v>
      </c>
      <c r="F162" s="32">
        <v>265.33755555555553</v>
      </c>
      <c r="G162" s="32">
        <v>113.13611111111112</v>
      </c>
      <c r="H162" s="37">
        <v>0.42638559352908129</v>
      </c>
      <c r="I162" s="32">
        <v>250.1681111111111</v>
      </c>
      <c r="J162" s="32">
        <v>110.77500000000001</v>
      </c>
      <c r="K162" s="37">
        <v>0.44280224009366148</v>
      </c>
      <c r="L162" s="32">
        <v>46.866666666666667</v>
      </c>
      <c r="M162" s="32">
        <v>16.127777777777776</v>
      </c>
      <c r="N162" s="37">
        <v>0.34412043622569938</v>
      </c>
      <c r="O162" s="32">
        <v>31.697222222222223</v>
      </c>
      <c r="P162" s="32">
        <v>13.766666666666667</v>
      </c>
      <c r="Q162" s="37">
        <v>0.43431776356147578</v>
      </c>
      <c r="R162" s="32">
        <v>10.805555555555555</v>
      </c>
      <c r="S162" s="32">
        <v>1.3833333333333333</v>
      </c>
      <c r="T162" s="37">
        <v>0.12802056555269922</v>
      </c>
      <c r="U162" s="32">
        <v>4.3638888888888889</v>
      </c>
      <c r="V162" s="32">
        <v>0.97777777777777775</v>
      </c>
      <c r="W162" s="37">
        <v>0.22406110757479311</v>
      </c>
      <c r="X162" s="32">
        <v>41.968333333333327</v>
      </c>
      <c r="Y162" s="32">
        <v>17.324999999999999</v>
      </c>
      <c r="Z162" s="37">
        <v>0.41281124657479851</v>
      </c>
      <c r="AA162" s="32">
        <v>0</v>
      </c>
      <c r="AB162" s="32">
        <v>0</v>
      </c>
      <c r="AC162" s="37" t="s">
        <v>1253</v>
      </c>
      <c r="AD162" s="32">
        <v>164.26644444444443</v>
      </c>
      <c r="AE162" s="32">
        <v>79.683333333333337</v>
      </c>
      <c r="AF162" s="37">
        <v>0.48508588350363036</v>
      </c>
      <c r="AG162" s="32">
        <v>0</v>
      </c>
      <c r="AH162" s="32">
        <v>0</v>
      </c>
      <c r="AI162" s="37" t="s">
        <v>1253</v>
      </c>
      <c r="AJ162" s="32">
        <v>12.236111111111111</v>
      </c>
      <c r="AK162" s="32">
        <v>0</v>
      </c>
      <c r="AL162" s="37">
        <v>0</v>
      </c>
      <c r="AM162" t="s">
        <v>63</v>
      </c>
      <c r="AN162" s="34">
        <v>4</v>
      </c>
      <c r="AX162"/>
      <c r="AY162"/>
    </row>
    <row r="163" spans="1:51" x14ac:dyDescent="0.25">
      <c r="A163" t="s">
        <v>1149</v>
      </c>
      <c r="B163" t="s">
        <v>728</v>
      </c>
      <c r="C163" t="s">
        <v>830</v>
      </c>
      <c r="D163" t="s">
        <v>1055</v>
      </c>
      <c r="E163" s="32">
        <v>97.055555555555557</v>
      </c>
      <c r="F163" s="32">
        <v>304.6084444444445</v>
      </c>
      <c r="G163" s="32">
        <v>62.25244444444445</v>
      </c>
      <c r="H163" s="37">
        <v>0.20436874151004786</v>
      </c>
      <c r="I163" s="32">
        <v>273.35655555555559</v>
      </c>
      <c r="J163" s="32">
        <v>62.25244444444445</v>
      </c>
      <c r="K163" s="37">
        <v>0.22773349743863225</v>
      </c>
      <c r="L163" s="32">
        <v>34.086555555555556</v>
      </c>
      <c r="M163" s="32">
        <v>0.88888888888888884</v>
      </c>
      <c r="N163" s="37">
        <v>2.6077404255180438E-2</v>
      </c>
      <c r="O163" s="32">
        <v>14.243999999999998</v>
      </c>
      <c r="P163" s="32">
        <v>0.88888888888888884</v>
      </c>
      <c r="Q163" s="37">
        <v>6.2404443196355588E-2</v>
      </c>
      <c r="R163" s="32">
        <v>15.271000000000001</v>
      </c>
      <c r="S163" s="32">
        <v>0</v>
      </c>
      <c r="T163" s="37">
        <v>0</v>
      </c>
      <c r="U163" s="32">
        <v>4.5715555555555545</v>
      </c>
      <c r="V163" s="32">
        <v>0</v>
      </c>
      <c r="W163" s="37">
        <v>0</v>
      </c>
      <c r="X163" s="32">
        <v>86.26755555555556</v>
      </c>
      <c r="Y163" s="32">
        <v>34.978888888888896</v>
      </c>
      <c r="Z163" s="37">
        <v>0.40546980453575959</v>
      </c>
      <c r="AA163" s="32">
        <v>11.409333333333334</v>
      </c>
      <c r="AB163" s="32">
        <v>0</v>
      </c>
      <c r="AC163" s="37">
        <v>0</v>
      </c>
      <c r="AD163" s="32">
        <v>108.61822222222226</v>
      </c>
      <c r="AE163" s="32">
        <v>26.259666666666671</v>
      </c>
      <c r="AF163" s="37">
        <v>0.24176115323395703</v>
      </c>
      <c r="AG163" s="32">
        <v>56.229111111111138</v>
      </c>
      <c r="AH163" s="32">
        <v>0</v>
      </c>
      <c r="AI163" s="37">
        <v>0</v>
      </c>
      <c r="AJ163" s="32">
        <v>7.997666666666662</v>
      </c>
      <c r="AK163" s="32">
        <v>0.125</v>
      </c>
      <c r="AL163" s="37">
        <v>1.5629558621264545E-2</v>
      </c>
      <c r="AM163" t="s">
        <v>315</v>
      </c>
      <c r="AN163" s="34">
        <v>4</v>
      </c>
      <c r="AX163"/>
      <c r="AY163"/>
    </row>
    <row r="164" spans="1:51" x14ac:dyDescent="0.25">
      <c r="A164" t="s">
        <v>1149</v>
      </c>
      <c r="B164" t="s">
        <v>495</v>
      </c>
      <c r="C164" t="s">
        <v>930</v>
      </c>
      <c r="D164" t="s">
        <v>1078</v>
      </c>
      <c r="E164" s="32">
        <v>98.822222222222223</v>
      </c>
      <c r="F164" s="32">
        <v>237.40344444444443</v>
      </c>
      <c r="G164" s="32">
        <v>0</v>
      </c>
      <c r="H164" s="37">
        <v>0</v>
      </c>
      <c r="I164" s="32">
        <v>219.69355555555555</v>
      </c>
      <c r="J164" s="32">
        <v>0</v>
      </c>
      <c r="K164" s="37">
        <v>0</v>
      </c>
      <c r="L164" s="32">
        <v>48.179666666666662</v>
      </c>
      <c r="M164" s="32">
        <v>0</v>
      </c>
      <c r="N164" s="37">
        <v>0</v>
      </c>
      <c r="O164" s="32">
        <v>30.469777777777775</v>
      </c>
      <c r="P164" s="32">
        <v>0</v>
      </c>
      <c r="Q164" s="37">
        <v>0</v>
      </c>
      <c r="R164" s="32">
        <v>13.621</v>
      </c>
      <c r="S164" s="32">
        <v>0</v>
      </c>
      <c r="T164" s="37">
        <v>0</v>
      </c>
      <c r="U164" s="32">
        <v>4.0888888888888886</v>
      </c>
      <c r="V164" s="32">
        <v>0</v>
      </c>
      <c r="W164" s="37">
        <v>0</v>
      </c>
      <c r="X164" s="32">
        <v>42.50344444444444</v>
      </c>
      <c r="Y164" s="32">
        <v>0</v>
      </c>
      <c r="Z164" s="37">
        <v>0</v>
      </c>
      <c r="AA164" s="32">
        <v>0</v>
      </c>
      <c r="AB164" s="32">
        <v>0</v>
      </c>
      <c r="AC164" s="37" t="s">
        <v>1253</v>
      </c>
      <c r="AD164" s="32">
        <v>88.61733333333332</v>
      </c>
      <c r="AE164" s="32">
        <v>0</v>
      </c>
      <c r="AF164" s="37">
        <v>0</v>
      </c>
      <c r="AG164" s="32">
        <v>40.747444444444447</v>
      </c>
      <c r="AH164" s="32">
        <v>0</v>
      </c>
      <c r="AI164" s="37">
        <v>0</v>
      </c>
      <c r="AJ164" s="32">
        <v>17.355555555555554</v>
      </c>
      <c r="AK164" s="32">
        <v>0</v>
      </c>
      <c r="AL164" s="37">
        <v>0</v>
      </c>
      <c r="AM164" t="s">
        <v>81</v>
      </c>
      <c r="AN164" s="34">
        <v>4</v>
      </c>
      <c r="AX164"/>
      <c r="AY164"/>
    </row>
    <row r="165" spans="1:51" x14ac:dyDescent="0.25">
      <c r="A165" t="s">
        <v>1149</v>
      </c>
      <c r="B165" t="s">
        <v>741</v>
      </c>
      <c r="C165" t="s">
        <v>972</v>
      </c>
      <c r="D165" t="s">
        <v>1085</v>
      </c>
      <c r="E165" s="32">
        <v>80.733333333333334</v>
      </c>
      <c r="F165" s="32">
        <v>321.58633333333324</v>
      </c>
      <c r="G165" s="32">
        <v>68.355555555555554</v>
      </c>
      <c r="H165" s="37">
        <v>0.21255740207312573</v>
      </c>
      <c r="I165" s="32">
        <v>298.87611111111102</v>
      </c>
      <c r="J165" s="32">
        <v>64.838888888888889</v>
      </c>
      <c r="K165" s="37">
        <v>0.21694235998936764</v>
      </c>
      <c r="L165" s="32">
        <v>35.423555555555559</v>
      </c>
      <c r="M165" s="32">
        <v>6.4888888888888889</v>
      </c>
      <c r="N165" s="37">
        <v>0.18318005595774312</v>
      </c>
      <c r="O165" s="32">
        <v>19.392111111111113</v>
      </c>
      <c r="P165" s="32">
        <v>2.9722222222222223</v>
      </c>
      <c r="Q165" s="37">
        <v>0.15326965719164148</v>
      </c>
      <c r="R165" s="32">
        <v>10.381444444444444</v>
      </c>
      <c r="S165" s="32">
        <v>0</v>
      </c>
      <c r="T165" s="37">
        <v>0</v>
      </c>
      <c r="U165" s="32">
        <v>5.65</v>
      </c>
      <c r="V165" s="32">
        <v>3.5166666666666666</v>
      </c>
      <c r="W165" s="37">
        <v>0.6224188790560472</v>
      </c>
      <c r="X165" s="32">
        <v>103.76877777777776</v>
      </c>
      <c r="Y165" s="32">
        <v>14.372222222222222</v>
      </c>
      <c r="Z165" s="37">
        <v>0.138502375473676</v>
      </c>
      <c r="AA165" s="32">
        <v>6.6787777777777784</v>
      </c>
      <c r="AB165" s="32">
        <v>0</v>
      </c>
      <c r="AC165" s="37">
        <v>0</v>
      </c>
      <c r="AD165" s="32">
        <v>151.36188888888887</v>
      </c>
      <c r="AE165" s="32">
        <v>42.81388888888889</v>
      </c>
      <c r="AF165" s="37">
        <v>0.28285778674655376</v>
      </c>
      <c r="AG165" s="32">
        <v>15.914444444444444</v>
      </c>
      <c r="AH165" s="32">
        <v>0</v>
      </c>
      <c r="AI165" s="37">
        <v>0</v>
      </c>
      <c r="AJ165" s="32">
        <v>8.4388888888888882</v>
      </c>
      <c r="AK165" s="32">
        <v>4.6805555555555554</v>
      </c>
      <c r="AL165" s="37">
        <v>0.55464121132323896</v>
      </c>
      <c r="AM165" t="s">
        <v>328</v>
      </c>
      <c r="AN165" s="34">
        <v>4</v>
      </c>
      <c r="AX165"/>
      <c r="AY165"/>
    </row>
    <row r="166" spans="1:51" x14ac:dyDescent="0.25">
      <c r="A166" t="s">
        <v>1149</v>
      </c>
      <c r="B166" t="s">
        <v>696</v>
      </c>
      <c r="C166" t="s">
        <v>832</v>
      </c>
      <c r="D166" t="s">
        <v>1046</v>
      </c>
      <c r="E166" s="32">
        <v>80.211111111111109</v>
      </c>
      <c r="F166" s="32">
        <v>362.77277777777772</v>
      </c>
      <c r="G166" s="32">
        <v>0</v>
      </c>
      <c r="H166" s="37">
        <v>0</v>
      </c>
      <c r="I166" s="32">
        <v>346.85955555555552</v>
      </c>
      <c r="J166" s="32">
        <v>0</v>
      </c>
      <c r="K166" s="37">
        <v>0</v>
      </c>
      <c r="L166" s="32">
        <v>49.885222222222225</v>
      </c>
      <c r="M166" s="32">
        <v>0</v>
      </c>
      <c r="N166" s="37">
        <v>0</v>
      </c>
      <c r="O166" s="32">
        <v>33.972000000000008</v>
      </c>
      <c r="P166" s="32">
        <v>0</v>
      </c>
      <c r="Q166" s="37">
        <v>0</v>
      </c>
      <c r="R166" s="32">
        <v>11.202111111111112</v>
      </c>
      <c r="S166" s="32">
        <v>0</v>
      </c>
      <c r="T166" s="37">
        <v>0</v>
      </c>
      <c r="U166" s="32">
        <v>4.7111111111111112</v>
      </c>
      <c r="V166" s="32">
        <v>0</v>
      </c>
      <c r="W166" s="37">
        <v>0</v>
      </c>
      <c r="X166" s="32">
        <v>83.419666666666657</v>
      </c>
      <c r="Y166" s="32">
        <v>0</v>
      </c>
      <c r="Z166" s="37">
        <v>0</v>
      </c>
      <c r="AA166" s="32">
        <v>0</v>
      </c>
      <c r="AB166" s="32">
        <v>0</v>
      </c>
      <c r="AC166" s="37" t="s">
        <v>1253</v>
      </c>
      <c r="AD166" s="32">
        <v>198.59488888888885</v>
      </c>
      <c r="AE166" s="32">
        <v>0</v>
      </c>
      <c r="AF166" s="37">
        <v>0</v>
      </c>
      <c r="AG166" s="32">
        <v>0</v>
      </c>
      <c r="AH166" s="32">
        <v>0</v>
      </c>
      <c r="AI166" s="37" t="s">
        <v>1253</v>
      </c>
      <c r="AJ166" s="32">
        <v>30.873000000000001</v>
      </c>
      <c r="AK166" s="32">
        <v>0</v>
      </c>
      <c r="AL166" s="37">
        <v>0</v>
      </c>
      <c r="AM166" t="s">
        <v>283</v>
      </c>
      <c r="AN166" s="34">
        <v>4</v>
      </c>
      <c r="AX166"/>
      <c r="AY166"/>
    </row>
    <row r="167" spans="1:51" x14ac:dyDescent="0.25">
      <c r="A167" t="s">
        <v>1149</v>
      </c>
      <c r="B167" t="s">
        <v>693</v>
      </c>
      <c r="C167" t="s">
        <v>889</v>
      </c>
      <c r="D167" t="s">
        <v>1071</v>
      </c>
      <c r="E167" s="32">
        <v>57.944444444444443</v>
      </c>
      <c r="F167" s="32">
        <v>195.27611111111113</v>
      </c>
      <c r="G167" s="32">
        <v>107.40111111111112</v>
      </c>
      <c r="H167" s="37">
        <v>0.54999615928443202</v>
      </c>
      <c r="I167" s="32">
        <v>184.11500000000004</v>
      </c>
      <c r="J167" s="32">
        <v>107.40111111111112</v>
      </c>
      <c r="K167" s="37">
        <v>0.58333710513054937</v>
      </c>
      <c r="L167" s="32">
        <v>19.700222222222219</v>
      </c>
      <c r="M167" s="32">
        <v>7.5085555555555556</v>
      </c>
      <c r="N167" s="37">
        <v>0.38114065267171271</v>
      </c>
      <c r="O167" s="32">
        <v>10.633555555555553</v>
      </c>
      <c r="P167" s="32">
        <v>7.5085555555555556</v>
      </c>
      <c r="Q167" s="37">
        <v>0.7061189943783831</v>
      </c>
      <c r="R167" s="32">
        <v>4.2666666666666666</v>
      </c>
      <c r="S167" s="32">
        <v>0</v>
      </c>
      <c r="T167" s="37">
        <v>0</v>
      </c>
      <c r="U167" s="32">
        <v>4.8</v>
      </c>
      <c r="V167" s="32">
        <v>0</v>
      </c>
      <c r="W167" s="37">
        <v>0</v>
      </c>
      <c r="X167" s="32">
        <v>43.846777777777774</v>
      </c>
      <c r="Y167" s="32">
        <v>30.977333333333338</v>
      </c>
      <c r="Z167" s="37">
        <v>0.70649053142128793</v>
      </c>
      <c r="AA167" s="32">
        <v>2.0944444444444446</v>
      </c>
      <c r="AB167" s="32">
        <v>0</v>
      </c>
      <c r="AC167" s="37">
        <v>0</v>
      </c>
      <c r="AD167" s="32">
        <v>128.05133333333336</v>
      </c>
      <c r="AE167" s="32">
        <v>68.915222222222226</v>
      </c>
      <c r="AF167" s="37">
        <v>0.5381843392667176</v>
      </c>
      <c r="AG167" s="32">
        <v>1.5833333333333333</v>
      </c>
      <c r="AH167" s="32">
        <v>0</v>
      </c>
      <c r="AI167" s="37">
        <v>0</v>
      </c>
      <c r="AJ167" s="32">
        <v>0</v>
      </c>
      <c r="AK167" s="32">
        <v>0</v>
      </c>
      <c r="AL167" s="37" t="s">
        <v>1253</v>
      </c>
      <c r="AM167" t="s">
        <v>280</v>
      </c>
      <c r="AN167" s="34">
        <v>4</v>
      </c>
      <c r="AX167"/>
      <c r="AY167"/>
    </row>
    <row r="168" spans="1:51" x14ac:dyDescent="0.25">
      <c r="A168" t="s">
        <v>1149</v>
      </c>
      <c r="B168" t="s">
        <v>677</v>
      </c>
      <c r="C168" t="s">
        <v>830</v>
      </c>
      <c r="D168" t="s">
        <v>1055</v>
      </c>
      <c r="E168" s="32">
        <v>83.833333333333329</v>
      </c>
      <c r="F168" s="32">
        <v>332.28733333333338</v>
      </c>
      <c r="G168" s="32">
        <v>83.281222222222212</v>
      </c>
      <c r="H168" s="37">
        <v>0.25063014405872286</v>
      </c>
      <c r="I168" s="32">
        <v>317.04533333333336</v>
      </c>
      <c r="J168" s="32">
        <v>83.281222222222212</v>
      </c>
      <c r="K168" s="37">
        <v>0.26267922428198137</v>
      </c>
      <c r="L168" s="32">
        <v>25.01166666666667</v>
      </c>
      <c r="M168" s="32">
        <v>0.4</v>
      </c>
      <c r="N168" s="37">
        <v>1.599253681615246E-2</v>
      </c>
      <c r="O168" s="32">
        <v>15.722777777777781</v>
      </c>
      <c r="P168" s="32">
        <v>0.4</v>
      </c>
      <c r="Q168" s="37">
        <v>2.5440797144977205E-2</v>
      </c>
      <c r="R168" s="32">
        <v>4.7111111111111112</v>
      </c>
      <c r="S168" s="32">
        <v>0</v>
      </c>
      <c r="T168" s="37">
        <v>0</v>
      </c>
      <c r="U168" s="32">
        <v>4.5777777777777775</v>
      </c>
      <c r="V168" s="32">
        <v>0</v>
      </c>
      <c r="W168" s="37">
        <v>0</v>
      </c>
      <c r="X168" s="32">
        <v>73.563555555555581</v>
      </c>
      <c r="Y168" s="32">
        <v>7.5682222222222224</v>
      </c>
      <c r="Z168" s="37">
        <v>0.10288004929977401</v>
      </c>
      <c r="AA168" s="32">
        <v>5.9531111111111112</v>
      </c>
      <c r="AB168" s="32">
        <v>0</v>
      </c>
      <c r="AC168" s="37">
        <v>0</v>
      </c>
      <c r="AD168" s="32">
        <v>189.44077777777775</v>
      </c>
      <c r="AE168" s="32">
        <v>70.34633333333332</v>
      </c>
      <c r="AF168" s="37">
        <v>0.37133680593231422</v>
      </c>
      <c r="AG168" s="32">
        <v>0</v>
      </c>
      <c r="AH168" s="32">
        <v>0</v>
      </c>
      <c r="AI168" s="37" t="s">
        <v>1253</v>
      </c>
      <c r="AJ168" s="32">
        <v>38.318222222222218</v>
      </c>
      <c r="AK168" s="32">
        <v>4.9666666666666668</v>
      </c>
      <c r="AL168" s="37">
        <v>0.12961631251739819</v>
      </c>
      <c r="AM168" t="s">
        <v>264</v>
      </c>
      <c r="AN168" s="34">
        <v>4</v>
      </c>
      <c r="AX168"/>
      <c r="AY168"/>
    </row>
    <row r="169" spans="1:51" x14ac:dyDescent="0.25">
      <c r="A169" t="s">
        <v>1149</v>
      </c>
      <c r="B169" t="s">
        <v>751</v>
      </c>
      <c r="C169" t="s">
        <v>1006</v>
      </c>
      <c r="D169" t="s">
        <v>1047</v>
      </c>
      <c r="E169" s="32">
        <v>90.911111111111111</v>
      </c>
      <c r="F169" s="32">
        <v>306.75799999999998</v>
      </c>
      <c r="G169" s="32">
        <v>1.2444444444444445</v>
      </c>
      <c r="H169" s="37">
        <v>4.056762804700919E-3</v>
      </c>
      <c r="I169" s="32">
        <v>291.42888888888888</v>
      </c>
      <c r="J169" s="32">
        <v>0.44444444444444442</v>
      </c>
      <c r="K169" s="37">
        <v>1.5250528049533716E-3</v>
      </c>
      <c r="L169" s="32">
        <v>52.792444444444435</v>
      </c>
      <c r="M169" s="32">
        <v>1.2444444444444445</v>
      </c>
      <c r="N169" s="37">
        <v>2.3572396723436861E-2</v>
      </c>
      <c r="O169" s="32">
        <v>37.463333333333324</v>
      </c>
      <c r="P169" s="32">
        <v>0.44444444444444442</v>
      </c>
      <c r="Q169" s="37">
        <v>1.1863451671263757E-2</v>
      </c>
      <c r="R169" s="32">
        <v>9.6402222222222207</v>
      </c>
      <c r="S169" s="32">
        <v>0.8</v>
      </c>
      <c r="T169" s="37">
        <v>8.2985638874161521E-2</v>
      </c>
      <c r="U169" s="32">
        <v>5.6888888888888891</v>
      </c>
      <c r="V169" s="32">
        <v>0</v>
      </c>
      <c r="W169" s="37">
        <v>0</v>
      </c>
      <c r="X169" s="32">
        <v>67.925333333333327</v>
      </c>
      <c r="Y169" s="32">
        <v>0</v>
      </c>
      <c r="Z169" s="37">
        <v>0</v>
      </c>
      <c r="AA169" s="32">
        <v>0</v>
      </c>
      <c r="AB169" s="32">
        <v>0</v>
      </c>
      <c r="AC169" s="37" t="s">
        <v>1253</v>
      </c>
      <c r="AD169" s="32">
        <v>186.04022222222221</v>
      </c>
      <c r="AE169" s="32">
        <v>0</v>
      </c>
      <c r="AF169" s="37">
        <v>0</v>
      </c>
      <c r="AG169" s="32">
        <v>0</v>
      </c>
      <c r="AH169" s="32">
        <v>0</v>
      </c>
      <c r="AI169" s="37" t="s">
        <v>1253</v>
      </c>
      <c r="AJ169" s="32">
        <v>0</v>
      </c>
      <c r="AK169" s="32">
        <v>0</v>
      </c>
      <c r="AL169" s="37" t="s">
        <v>1253</v>
      </c>
      <c r="AM169" t="s">
        <v>338</v>
      </c>
      <c r="AN169" s="34">
        <v>4</v>
      </c>
      <c r="AX169"/>
      <c r="AY169"/>
    </row>
    <row r="170" spans="1:51" x14ac:dyDescent="0.25">
      <c r="A170" t="s">
        <v>1149</v>
      </c>
      <c r="B170" t="s">
        <v>569</v>
      </c>
      <c r="C170" t="s">
        <v>883</v>
      </c>
      <c r="D170" t="s">
        <v>1050</v>
      </c>
      <c r="E170" s="32">
        <v>111.38888888888889</v>
      </c>
      <c r="F170" s="32">
        <v>325.64599999999996</v>
      </c>
      <c r="G170" s="32">
        <v>4.1333333333333337</v>
      </c>
      <c r="H170" s="37">
        <v>1.2692719497040757E-2</v>
      </c>
      <c r="I170" s="32">
        <v>301.7904444444444</v>
      </c>
      <c r="J170" s="32">
        <v>0</v>
      </c>
      <c r="K170" s="37">
        <v>0</v>
      </c>
      <c r="L170" s="32">
        <v>54.452777777777769</v>
      </c>
      <c r="M170" s="32">
        <v>4.1333333333333337</v>
      </c>
      <c r="N170" s="37">
        <v>7.5906748966994869E-2</v>
      </c>
      <c r="O170" s="32">
        <v>30.597222222222211</v>
      </c>
      <c r="P170" s="32">
        <v>0</v>
      </c>
      <c r="Q170" s="37">
        <v>0</v>
      </c>
      <c r="R170" s="32">
        <v>19.144444444444446</v>
      </c>
      <c r="S170" s="32">
        <v>4.1333333333333337</v>
      </c>
      <c r="T170" s="37">
        <v>0.2159024956471271</v>
      </c>
      <c r="U170" s="32">
        <v>4.7111111111111112</v>
      </c>
      <c r="V170" s="32">
        <v>0</v>
      </c>
      <c r="W170" s="37">
        <v>0</v>
      </c>
      <c r="X170" s="32">
        <v>58.759888888888895</v>
      </c>
      <c r="Y170" s="32">
        <v>0</v>
      </c>
      <c r="Z170" s="37">
        <v>0</v>
      </c>
      <c r="AA170" s="32">
        <v>0</v>
      </c>
      <c r="AB170" s="32">
        <v>0</v>
      </c>
      <c r="AC170" s="37" t="s">
        <v>1253</v>
      </c>
      <c r="AD170" s="32">
        <v>196.04377777777776</v>
      </c>
      <c r="AE170" s="32">
        <v>0</v>
      </c>
      <c r="AF170" s="37">
        <v>0</v>
      </c>
      <c r="AG170" s="32">
        <v>0</v>
      </c>
      <c r="AH170" s="32">
        <v>0</v>
      </c>
      <c r="AI170" s="37" t="s">
        <v>1253</v>
      </c>
      <c r="AJ170" s="32">
        <v>16.389555555555564</v>
      </c>
      <c r="AK170" s="32">
        <v>0</v>
      </c>
      <c r="AL170" s="37">
        <v>0</v>
      </c>
      <c r="AM170" t="s">
        <v>156</v>
      </c>
      <c r="AN170" s="34">
        <v>4</v>
      </c>
      <c r="AX170"/>
      <c r="AY170"/>
    </row>
    <row r="171" spans="1:51" x14ac:dyDescent="0.25">
      <c r="A171" t="s">
        <v>1149</v>
      </c>
      <c r="B171" t="s">
        <v>445</v>
      </c>
      <c r="C171" t="s">
        <v>905</v>
      </c>
      <c r="D171" t="s">
        <v>1058</v>
      </c>
      <c r="E171" s="32">
        <v>39.733333333333334</v>
      </c>
      <c r="F171" s="32">
        <v>221.40255555555549</v>
      </c>
      <c r="G171" s="32">
        <v>24.49722222222222</v>
      </c>
      <c r="H171" s="37">
        <v>0.11064561635592886</v>
      </c>
      <c r="I171" s="32">
        <v>202.73099999999997</v>
      </c>
      <c r="J171" s="32">
        <v>24.49722222222222</v>
      </c>
      <c r="K171" s="37">
        <v>0.12083609424420648</v>
      </c>
      <c r="L171" s="32">
        <v>50.214111111111123</v>
      </c>
      <c r="M171" s="32">
        <v>0</v>
      </c>
      <c r="N171" s="37">
        <v>0</v>
      </c>
      <c r="O171" s="32">
        <v>37.059666666666679</v>
      </c>
      <c r="P171" s="32">
        <v>0</v>
      </c>
      <c r="Q171" s="37">
        <v>0</v>
      </c>
      <c r="R171" s="32">
        <v>7.4655555555555555</v>
      </c>
      <c r="S171" s="32">
        <v>0</v>
      </c>
      <c r="T171" s="37">
        <v>0</v>
      </c>
      <c r="U171" s="32">
        <v>5.6888888888888891</v>
      </c>
      <c r="V171" s="32">
        <v>0</v>
      </c>
      <c r="W171" s="37">
        <v>0</v>
      </c>
      <c r="X171" s="32">
        <v>44.123888888888885</v>
      </c>
      <c r="Y171" s="32">
        <v>5.7888888888888888</v>
      </c>
      <c r="Z171" s="37">
        <v>0.13119625297457915</v>
      </c>
      <c r="AA171" s="32">
        <v>5.5171111111111122</v>
      </c>
      <c r="AB171" s="32">
        <v>0</v>
      </c>
      <c r="AC171" s="37">
        <v>0</v>
      </c>
      <c r="AD171" s="32">
        <v>114.33622222222216</v>
      </c>
      <c r="AE171" s="32">
        <v>18.708333333333332</v>
      </c>
      <c r="AF171" s="37">
        <v>0.16362560324034581</v>
      </c>
      <c r="AG171" s="32">
        <v>0</v>
      </c>
      <c r="AH171" s="32">
        <v>0</v>
      </c>
      <c r="AI171" s="37" t="s">
        <v>1253</v>
      </c>
      <c r="AJ171" s="32">
        <v>7.2112222222222222</v>
      </c>
      <c r="AK171" s="32">
        <v>0</v>
      </c>
      <c r="AL171" s="37">
        <v>0</v>
      </c>
      <c r="AM171" t="s">
        <v>31</v>
      </c>
      <c r="AN171" s="34">
        <v>4</v>
      </c>
      <c r="AX171"/>
      <c r="AY171"/>
    </row>
    <row r="172" spans="1:51" x14ac:dyDescent="0.25">
      <c r="A172" t="s">
        <v>1149</v>
      </c>
      <c r="B172" t="s">
        <v>648</v>
      </c>
      <c r="C172" t="s">
        <v>832</v>
      </c>
      <c r="D172" t="s">
        <v>1046</v>
      </c>
      <c r="E172" s="32">
        <v>75.933333333333337</v>
      </c>
      <c r="F172" s="32">
        <v>380.0172222222223</v>
      </c>
      <c r="G172" s="32">
        <v>111.28944444444444</v>
      </c>
      <c r="H172" s="37">
        <v>0.29285368645573073</v>
      </c>
      <c r="I172" s="32">
        <v>366.63944444444456</v>
      </c>
      <c r="J172" s="32">
        <v>111.28944444444444</v>
      </c>
      <c r="K172" s="37">
        <v>0.30353920215288699</v>
      </c>
      <c r="L172" s="32">
        <v>21.074999999999999</v>
      </c>
      <c r="M172" s="32">
        <v>0</v>
      </c>
      <c r="N172" s="37">
        <v>0</v>
      </c>
      <c r="O172" s="32">
        <v>16.669444444444444</v>
      </c>
      <c r="P172" s="32">
        <v>0</v>
      </c>
      <c r="Q172" s="37">
        <v>0</v>
      </c>
      <c r="R172" s="32">
        <v>0</v>
      </c>
      <c r="S172" s="32">
        <v>0</v>
      </c>
      <c r="T172" s="37" t="s">
        <v>1253</v>
      </c>
      <c r="U172" s="32">
        <v>4.4055555555555559</v>
      </c>
      <c r="V172" s="32">
        <v>0</v>
      </c>
      <c r="W172" s="37">
        <v>0</v>
      </c>
      <c r="X172" s="32">
        <v>104.95822222222225</v>
      </c>
      <c r="Y172" s="32">
        <v>3.4082222222222218</v>
      </c>
      <c r="Z172" s="37">
        <v>3.2472179406832759E-2</v>
      </c>
      <c r="AA172" s="32">
        <v>8.9722222222222214</v>
      </c>
      <c r="AB172" s="32">
        <v>0</v>
      </c>
      <c r="AC172" s="37">
        <v>0</v>
      </c>
      <c r="AD172" s="32">
        <v>221.55700000000004</v>
      </c>
      <c r="AE172" s="32">
        <v>93.934777777777782</v>
      </c>
      <c r="AF172" s="37">
        <v>0.4239756711716523</v>
      </c>
      <c r="AG172" s="32">
        <v>0</v>
      </c>
      <c r="AH172" s="32">
        <v>0</v>
      </c>
      <c r="AI172" s="37" t="s">
        <v>1253</v>
      </c>
      <c r="AJ172" s="32">
        <v>23.454777777777775</v>
      </c>
      <c r="AK172" s="32">
        <v>13.946444444444442</v>
      </c>
      <c r="AL172" s="37">
        <v>0.59460995864382049</v>
      </c>
      <c r="AM172" t="s">
        <v>235</v>
      </c>
      <c r="AN172" s="34">
        <v>4</v>
      </c>
      <c r="AX172"/>
      <c r="AY172"/>
    </row>
    <row r="173" spans="1:51" x14ac:dyDescent="0.25">
      <c r="A173" t="s">
        <v>1149</v>
      </c>
      <c r="B173" t="s">
        <v>415</v>
      </c>
      <c r="C173" t="s">
        <v>846</v>
      </c>
      <c r="D173" t="s">
        <v>1052</v>
      </c>
      <c r="E173" s="32">
        <v>74.12222222222222</v>
      </c>
      <c r="F173" s="32">
        <v>465.19977777777774</v>
      </c>
      <c r="G173" s="32">
        <v>150.80700000000002</v>
      </c>
      <c r="H173" s="37">
        <v>0.32417685305094734</v>
      </c>
      <c r="I173" s="32">
        <v>441.33988888888888</v>
      </c>
      <c r="J173" s="32">
        <v>150.80700000000002</v>
      </c>
      <c r="K173" s="37">
        <v>0.34170262828422243</v>
      </c>
      <c r="L173" s="32">
        <v>79.808111111111103</v>
      </c>
      <c r="M173" s="32">
        <v>25.531555555555546</v>
      </c>
      <c r="N173" s="37">
        <v>0.3199117884147113</v>
      </c>
      <c r="O173" s="32">
        <v>57.530222222222214</v>
      </c>
      <c r="P173" s="32">
        <v>25.531555555555546</v>
      </c>
      <c r="Q173" s="37">
        <v>0.44379379340713659</v>
      </c>
      <c r="R173" s="32">
        <v>22.277888888888889</v>
      </c>
      <c r="S173" s="32">
        <v>0</v>
      </c>
      <c r="T173" s="37">
        <v>0</v>
      </c>
      <c r="U173" s="32">
        <v>0</v>
      </c>
      <c r="V173" s="32">
        <v>0</v>
      </c>
      <c r="W173" s="37" t="s">
        <v>1253</v>
      </c>
      <c r="X173" s="32">
        <v>75.041555555555533</v>
      </c>
      <c r="Y173" s="32">
        <v>8.9454444444444441</v>
      </c>
      <c r="Z173" s="37">
        <v>0.11920654333746934</v>
      </c>
      <c r="AA173" s="32">
        <v>1.5819999999999999</v>
      </c>
      <c r="AB173" s="32">
        <v>0</v>
      </c>
      <c r="AC173" s="37">
        <v>0</v>
      </c>
      <c r="AD173" s="32">
        <v>289.03666666666669</v>
      </c>
      <c r="AE173" s="32">
        <v>116.33000000000001</v>
      </c>
      <c r="AF173" s="37">
        <v>0.40247488784583274</v>
      </c>
      <c r="AG173" s="32">
        <v>0</v>
      </c>
      <c r="AH173" s="32">
        <v>0</v>
      </c>
      <c r="AI173" s="37" t="s">
        <v>1253</v>
      </c>
      <c r="AJ173" s="32">
        <v>19.731444444444442</v>
      </c>
      <c r="AK173" s="32">
        <v>0</v>
      </c>
      <c r="AL173" s="37">
        <v>0</v>
      </c>
      <c r="AM173" t="s">
        <v>1</v>
      </c>
      <c r="AN173" s="34">
        <v>4</v>
      </c>
      <c r="AX173"/>
      <c r="AY173"/>
    </row>
    <row r="174" spans="1:51" x14ac:dyDescent="0.25">
      <c r="A174" t="s">
        <v>1149</v>
      </c>
      <c r="B174" t="s">
        <v>800</v>
      </c>
      <c r="C174" t="s">
        <v>888</v>
      </c>
      <c r="D174" t="s">
        <v>1057</v>
      </c>
      <c r="E174" s="32">
        <v>200.44444444444446</v>
      </c>
      <c r="F174" s="32">
        <v>447.12444444444429</v>
      </c>
      <c r="G174" s="32">
        <v>201.25422222222221</v>
      </c>
      <c r="H174" s="37">
        <v>0.45010784966651107</v>
      </c>
      <c r="I174" s="32">
        <v>429.7105555555554</v>
      </c>
      <c r="J174" s="32">
        <v>201.25422222222221</v>
      </c>
      <c r="K174" s="37">
        <v>0.46834833266320108</v>
      </c>
      <c r="L174" s="32">
        <v>76.83811111111109</v>
      </c>
      <c r="M174" s="32">
        <v>27.164111111111112</v>
      </c>
      <c r="N174" s="37">
        <v>0.35352393126674708</v>
      </c>
      <c r="O174" s="32">
        <v>59.593666666666657</v>
      </c>
      <c r="P174" s="32">
        <v>27.164111111111112</v>
      </c>
      <c r="Q174" s="37">
        <v>0.45582211383387133</v>
      </c>
      <c r="R174" s="32">
        <v>12.002777777777778</v>
      </c>
      <c r="S174" s="32">
        <v>0</v>
      </c>
      <c r="T174" s="37">
        <v>0</v>
      </c>
      <c r="U174" s="32">
        <v>5.2416666666666663</v>
      </c>
      <c r="V174" s="32">
        <v>0</v>
      </c>
      <c r="W174" s="37">
        <v>0</v>
      </c>
      <c r="X174" s="32">
        <v>122.01066666666662</v>
      </c>
      <c r="Y174" s="32">
        <v>51.186888888888888</v>
      </c>
      <c r="Z174" s="37">
        <v>0.41952798298145166</v>
      </c>
      <c r="AA174" s="32">
        <v>0.16944444444444445</v>
      </c>
      <c r="AB174" s="32">
        <v>0</v>
      </c>
      <c r="AC174" s="37">
        <v>0</v>
      </c>
      <c r="AD174" s="32">
        <v>246.41588888888882</v>
      </c>
      <c r="AE174" s="32">
        <v>122.90322222222221</v>
      </c>
      <c r="AF174" s="37">
        <v>0.49876338241175838</v>
      </c>
      <c r="AG174" s="32">
        <v>0</v>
      </c>
      <c r="AH174" s="32">
        <v>0</v>
      </c>
      <c r="AI174" s="37" t="s">
        <v>1253</v>
      </c>
      <c r="AJ174" s="32">
        <v>1.6903333333333332</v>
      </c>
      <c r="AK174" s="32">
        <v>0</v>
      </c>
      <c r="AL174" s="37">
        <v>0</v>
      </c>
      <c r="AM174" t="s">
        <v>387</v>
      </c>
      <c r="AN174" s="34">
        <v>4</v>
      </c>
      <c r="AX174"/>
      <c r="AY174"/>
    </row>
    <row r="175" spans="1:51" x14ac:dyDescent="0.25">
      <c r="A175" t="s">
        <v>1149</v>
      </c>
      <c r="B175" t="s">
        <v>699</v>
      </c>
      <c r="C175" t="s">
        <v>993</v>
      </c>
      <c r="D175" t="s">
        <v>1057</v>
      </c>
      <c r="E175" s="32">
        <v>94.977777777777774</v>
      </c>
      <c r="F175" s="32">
        <v>398.04344444444456</v>
      </c>
      <c r="G175" s="32">
        <v>61.198222222222206</v>
      </c>
      <c r="H175" s="37">
        <v>0.1537475948326131</v>
      </c>
      <c r="I175" s="32">
        <v>380.88977777777785</v>
      </c>
      <c r="J175" s="32">
        <v>61.198222222222206</v>
      </c>
      <c r="K175" s="37">
        <v>0.16067173705545604</v>
      </c>
      <c r="L175" s="32">
        <v>42.816555555555546</v>
      </c>
      <c r="M175" s="32">
        <v>3.0946666666666665</v>
      </c>
      <c r="N175" s="37">
        <v>7.2277338205107594E-2</v>
      </c>
      <c r="O175" s="32">
        <v>32.768999999999984</v>
      </c>
      <c r="P175" s="32">
        <v>3.0946666666666665</v>
      </c>
      <c r="Q175" s="37">
        <v>9.4438849725858823E-2</v>
      </c>
      <c r="R175" s="32">
        <v>4.358666666666668</v>
      </c>
      <c r="S175" s="32">
        <v>0</v>
      </c>
      <c r="T175" s="37">
        <v>0</v>
      </c>
      <c r="U175" s="32">
        <v>5.6888888888888891</v>
      </c>
      <c r="V175" s="32">
        <v>0</v>
      </c>
      <c r="W175" s="37">
        <v>0</v>
      </c>
      <c r="X175" s="32">
        <v>94.694000000000031</v>
      </c>
      <c r="Y175" s="32">
        <v>15.250777777777774</v>
      </c>
      <c r="Z175" s="37">
        <v>0.16105326396369113</v>
      </c>
      <c r="AA175" s="32">
        <v>7.1061111111111117</v>
      </c>
      <c r="AB175" s="32">
        <v>0</v>
      </c>
      <c r="AC175" s="37">
        <v>0</v>
      </c>
      <c r="AD175" s="32">
        <v>240.27833333333339</v>
      </c>
      <c r="AE175" s="32">
        <v>42.852777777777767</v>
      </c>
      <c r="AF175" s="37">
        <v>0.17834640844761043</v>
      </c>
      <c r="AG175" s="32">
        <v>0</v>
      </c>
      <c r="AH175" s="32">
        <v>0</v>
      </c>
      <c r="AI175" s="37" t="s">
        <v>1253</v>
      </c>
      <c r="AJ175" s="32">
        <v>13.148444444444445</v>
      </c>
      <c r="AK175" s="32">
        <v>0</v>
      </c>
      <c r="AL175" s="37">
        <v>0</v>
      </c>
      <c r="AM175" t="s">
        <v>286</v>
      </c>
      <c r="AN175" s="34">
        <v>4</v>
      </c>
      <c r="AX175"/>
      <c r="AY175"/>
    </row>
    <row r="176" spans="1:51" x14ac:dyDescent="0.25">
      <c r="A176" t="s">
        <v>1149</v>
      </c>
      <c r="B176" t="s">
        <v>804</v>
      </c>
      <c r="C176" t="s">
        <v>963</v>
      </c>
      <c r="D176" t="s">
        <v>1044</v>
      </c>
      <c r="E176" s="32">
        <v>24.8</v>
      </c>
      <c r="F176" s="32">
        <v>157.36866666666666</v>
      </c>
      <c r="G176" s="32">
        <v>68.274222222222207</v>
      </c>
      <c r="H176" s="37">
        <v>0.43384889551640232</v>
      </c>
      <c r="I176" s="32">
        <v>139.10199999999998</v>
      </c>
      <c r="J176" s="32">
        <v>68.274222222222207</v>
      </c>
      <c r="K176" s="37">
        <v>0.49082128382210333</v>
      </c>
      <c r="L176" s="32">
        <v>28.758111111111109</v>
      </c>
      <c r="M176" s="32">
        <v>3.1692222222222224</v>
      </c>
      <c r="N176" s="37">
        <v>0.11020272541466564</v>
      </c>
      <c r="O176" s="32">
        <v>10.491444444444442</v>
      </c>
      <c r="P176" s="32">
        <v>3.1692222222222224</v>
      </c>
      <c r="Q176" s="37">
        <v>0.30207682450250478</v>
      </c>
      <c r="R176" s="32">
        <v>12.266666666666667</v>
      </c>
      <c r="S176" s="32">
        <v>0</v>
      </c>
      <c r="T176" s="37">
        <v>0</v>
      </c>
      <c r="U176" s="32">
        <v>6</v>
      </c>
      <c r="V176" s="32">
        <v>0</v>
      </c>
      <c r="W176" s="37">
        <v>0</v>
      </c>
      <c r="X176" s="32">
        <v>37.918333333333329</v>
      </c>
      <c r="Y176" s="32">
        <v>17.59333333333333</v>
      </c>
      <c r="Z176" s="37">
        <v>0.46397960529207505</v>
      </c>
      <c r="AA176" s="32">
        <v>0</v>
      </c>
      <c r="AB176" s="32">
        <v>0</v>
      </c>
      <c r="AC176" s="37" t="s">
        <v>1253</v>
      </c>
      <c r="AD176" s="32">
        <v>80.194222222222223</v>
      </c>
      <c r="AE176" s="32">
        <v>47.374777777777773</v>
      </c>
      <c r="AF176" s="37">
        <v>0.5907505112587772</v>
      </c>
      <c r="AG176" s="32">
        <v>0</v>
      </c>
      <c r="AH176" s="32">
        <v>0</v>
      </c>
      <c r="AI176" s="37" t="s">
        <v>1253</v>
      </c>
      <c r="AJ176" s="32">
        <v>10.498000000000001</v>
      </c>
      <c r="AK176" s="32">
        <v>0.13688888888888889</v>
      </c>
      <c r="AL176" s="37">
        <v>1.3039520755276136E-2</v>
      </c>
      <c r="AM176" t="s">
        <v>391</v>
      </c>
      <c r="AN176" s="34">
        <v>4</v>
      </c>
      <c r="AX176"/>
      <c r="AY176"/>
    </row>
    <row r="177" spans="1:51" x14ac:dyDescent="0.25">
      <c r="A177" t="s">
        <v>1149</v>
      </c>
      <c r="B177" t="s">
        <v>674</v>
      </c>
      <c r="C177" t="s">
        <v>897</v>
      </c>
      <c r="D177" t="s">
        <v>1056</v>
      </c>
      <c r="E177" s="32">
        <v>89.37777777777778</v>
      </c>
      <c r="F177" s="32">
        <v>287.29777777777775</v>
      </c>
      <c r="G177" s="32">
        <v>25.435777777777773</v>
      </c>
      <c r="H177" s="37">
        <v>8.8534544104452204E-2</v>
      </c>
      <c r="I177" s="32">
        <v>275.31166666666661</v>
      </c>
      <c r="J177" s="32">
        <v>25.435777777777773</v>
      </c>
      <c r="K177" s="37">
        <v>9.2389029806623196E-2</v>
      </c>
      <c r="L177" s="32">
        <v>37.816888888888876</v>
      </c>
      <c r="M177" s="32">
        <v>0</v>
      </c>
      <c r="N177" s="37">
        <v>0</v>
      </c>
      <c r="O177" s="32">
        <v>32.039111111111097</v>
      </c>
      <c r="P177" s="32">
        <v>0</v>
      </c>
      <c r="Q177" s="37">
        <v>0</v>
      </c>
      <c r="R177" s="32">
        <v>0</v>
      </c>
      <c r="S177" s="32">
        <v>0</v>
      </c>
      <c r="T177" s="37" t="s">
        <v>1253</v>
      </c>
      <c r="U177" s="32">
        <v>5.7777777777777777</v>
      </c>
      <c r="V177" s="32">
        <v>0</v>
      </c>
      <c r="W177" s="37">
        <v>0</v>
      </c>
      <c r="X177" s="32">
        <v>65.786555555555537</v>
      </c>
      <c r="Y177" s="32">
        <v>11.721999999999998</v>
      </c>
      <c r="Z177" s="37">
        <v>0.17818230337505639</v>
      </c>
      <c r="AA177" s="32">
        <v>6.208333333333333</v>
      </c>
      <c r="AB177" s="32">
        <v>0</v>
      </c>
      <c r="AC177" s="37">
        <v>0</v>
      </c>
      <c r="AD177" s="32">
        <v>162.63533333333334</v>
      </c>
      <c r="AE177" s="32">
        <v>13.217444444444444</v>
      </c>
      <c r="AF177" s="37">
        <v>8.1270435971956351E-2</v>
      </c>
      <c r="AG177" s="32">
        <v>2.5294444444444442</v>
      </c>
      <c r="AH177" s="32">
        <v>0</v>
      </c>
      <c r="AI177" s="37">
        <v>0</v>
      </c>
      <c r="AJ177" s="32">
        <v>12.321222222222216</v>
      </c>
      <c r="AK177" s="32">
        <v>0.49633333333333335</v>
      </c>
      <c r="AL177" s="37">
        <v>4.0282800227250205E-2</v>
      </c>
      <c r="AM177" t="s">
        <v>261</v>
      </c>
      <c r="AN177" s="34">
        <v>4</v>
      </c>
      <c r="AX177"/>
      <c r="AY177"/>
    </row>
    <row r="178" spans="1:51" x14ac:dyDescent="0.25">
      <c r="A178" t="s">
        <v>1149</v>
      </c>
      <c r="B178" t="s">
        <v>815</v>
      </c>
      <c r="C178" t="s">
        <v>912</v>
      </c>
      <c r="D178" t="s">
        <v>1056</v>
      </c>
      <c r="E178" s="32">
        <v>85.13333333333334</v>
      </c>
      <c r="F178" s="32">
        <v>284.54500000000007</v>
      </c>
      <c r="G178" s="32">
        <v>13.161111111111111</v>
      </c>
      <c r="H178" s="37">
        <v>4.6253180028154102E-2</v>
      </c>
      <c r="I178" s="32">
        <v>244.50944444444451</v>
      </c>
      <c r="J178" s="32">
        <v>13.161111111111111</v>
      </c>
      <c r="K178" s="37">
        <v>5.3826596109670825E-2</v>
      </c>
      <c r="L178" s="32">
        <v>42.32200000000001</v>
      </c>
      <c r="M178" s="32">
        <v>0</v>
      </c>
      <c r="N178" s="37">
        <v>0</v>
      </c>
      <c r="O178" s="32">
        <v>11.729222222222226</v>
      </c>
      <c r="P178" s="32">
        <v>0</v>
      </c>
      <c r="Q178" s="37">
        <v>0</v>
      </c>
      <c r="R178" s="32">
        <v>25.048333333333339</v>
      </c>
      <c r="S178" s="32">
        <v>0</v>
      </c>
      <c r="T178" s="37">
        <v>0</v>
      </c>
      <c r="U178" s="32">
        <v>5.5444444444444443</v>
      </c>
      <c r="V178" s="32">
        <v>0</v>
      </c>
      <c r="W178" s="37">
        <v>0</v>
      </c>
      <c r="X178" s="32">
        <v>74.098000000000013</v>
      </c>
      <c r="Y178" s="32">
        <v>5.2638888888888893</v>
      </c>
      <c r="Z178" s="37">
        <v>7.103955422398564E-2</v>
      </c>
      <c r="AA178" s="32">
        <v>9.4427777777777777</v>
      </c>
      <c r="AB178" s="32">
        <v>0</v>
      </c>
      <c r="AC178" s="37">
        <v>0</v>
      </c>
      <c r="AD178" s="32">
        <v>112.18000000000004</v>
      </c>
      <c r="AE178" s="32">
        <v>7.8972222222222221</v>
      </c>
      <c r="AF178" s="37">
        <v>7.0397773419702436E-2</v>
      </c>
      <c r="AG178" s="32">
        <v>42.693555555555569</v>
      </c>
      <c r="AH178" s="32">
        <v>0</v>
      </c>
      <c r="AI178" s="37">
        <v>0</v>
      </c>
      <c r="AJ178" s="32">
        <v>3.8086666666666664</v>
      </c>
      <c r="AK178" s="32">
        <v>0</v>
      </c>
      <c r="AL178" s="37">
        <v>0</v>
      </c>
      <c r="AM178" t="s">
        <v>402</v>
      </c>
      <c r="AN178" s="34">
        <v>4</v>
      </c>
      <c r="AX178"/>
      <c r="AY178"/>
    </row>
    <row r="179" spans="1:51" x14ac:dyDescent="0.25">
      <c r="A179" t="s">
        <v>1149</v>
      </c>
      <c r="B179" t="s">
        <v>456</v>
      </c>
      <c r="C179" t="s">
        <v>912</v>
      </c>
      <c r="D179" t="s">
        <v>1056</v>
      </c>
      <c r="E179" s="32">
        <v>56.277777777777779</v>
      </c>
      <c r="F179" s="32">
        <v>225.68355555555553</v>
      </c>
      <c r="G179" s="32">
        <v>15.954444444444443</v>
      </c>
      <c r="H179" s="37">
        <v>7.069387224589789E-2</v>
      </c>
      <c r="I179" s="32">
        <v>203.17377777777773</v>
      </c>
      <c r="J179" s="32">
        <v>15.954444444444443</v>
      </c>
      <c r="K179" s="37">
        <v>7.8526100262282322E-2</v>
      </c>
      <c r="L179" s="32">
        <v>40.98544444444444</v>
      </c>
      <c r="M179" s="32">
        <v>3.2749999999999999</v>
      </c>
      <c r="N179" s="37">
        <v>7.9906416641138192E-2</v>
      </c>
      <c r="O179" s="32">
        <v>18.475666666666662</v>
      </c>
      <c r="P179" s="32">
        <v>3.2749999999999999</v>
      </c>
      <c r="Q179" s="37">
        <v>0.17726018005665115</v>
      </c>
      <c r="R179" s="32">
        <v>17.798666666666666</v>
      </c>
      <c r="S179" s="32">
        <v>0</v>
      </c>
      <c r="T179" s="37">
        <v>0</v>
      </c>
      <c r="U179" s="32">
        <v>4.7111111111111112</v>
      </c>
      <c r="V179" s="32">
        <v>0</v>
      </c>
      <c r="W179" s="37">
        <v>0</v>
      </c>
      <c r="X179" s="32">
        <v>72.31</v>
      </c>
      <c r="Y179" s="32">
        <v>0</v>
      </c>
      <c r="Z179" s="37">
        <v>0</v>
      </c>
      <c r="AA179" s="32">
        <v>0</v>
      </c>
      <c r="AB179" s="32">
        <v>0</v>
      </c>
      <c r="AC179" s="37" t="s">
        <v>1253</v>
      </c>
      <c r="AD179" s="32">
        <v>112.38811111111107</v>
      </c>
      <c r="AE179" s="32">
        <v>12.679444444444442</v>
      </c>
      <c r="AF179" s="37">
        <v>0.1128183783773096</v>
      </c>
      <c r="AG179" s="32">
        <v>0</v>
      </c>
      <c r="AH179" s="32">
        <v>0</v>
      </c>
      <c r="AI179" s="37" t="s">
        <v>1253</v>
      </c>
      <c r="AJ179" s="32">
        <v>0</v>
      </c>
      <c r="AK179" s="32">
        <v>0</v>
      </c>
      <c r="AL179" s="37" t="s">
        <v>1253</v>
      </c>
      <c r="AM179" t="s">
        <v>42</v>
      </c>
      <c r="AN179" s="34">
        <v>4</v>
      </c>
      <c r="AX179"/>
      <c r="AY179"/>
    </row>
    <row r="180" spans="1:51" x14ac:dyDescent="0.25">
      <c r="A180" t="s">
        <v>1149</v>
      </c>
      <c r="B180" t="s">
        <v>772</v>
      </c>
      <c r="C180" t="s">
        <v>903</v>
      </c>
      <c r="D180" t="s">
        <v>1061</v>
      </c>
      <c r="E180" s="32">
        <v>50.366666666666667</v>
      </c>
      <c r="F180" s="32">
        <v>205.17222222222225</v>
      </c>
      <c r="G180" s="32">
        <v>4.2833333333333332</v>
      </c>
      <c r="H180" s="37">
        <v>2.0876770193062735E-2</v>
      </c>
      <c r="I180" s="32">
        <v>194.98111111111112</v>
      </c>
      <c r="J180" s="32">
        <v>4.2833333333333332</v>
      </c>
      <c r="K180" s="37">
        <v>2.1967939914407663E-2</v>
      </c>
      <c r="L180" s="32">
        <v>27.331111111111113</v>
      </c>
      <c r="M180" s="32">
        <v>0</v>
      </c>
      <c r="N180" s="37">
        <v>0</v>
      </c>
      <c r="O180" s="32">
        <v>17.14</v>
      </c>
      <c r="P180" s="32">
        <v>0</v>
      </c>
      <c r="Q180" s="37">
        <v>0</v>
      </c>
      <c r="R180" s="32">
        <v>6.1300000000000008</v>
      </c>
      <c r="S180" s="32">
        <v>0</v>
      </c>
      <c r="T180" s="37">
        <v>0</v>
      </c>
      <c r="U180" s="32">
        <v>4.0611111111111109</v>
      </c>
      <c r="V180" s="32">
        <v>0</v>
      </c>
      <c r="W180" s="37">
        <v>0</v>
      </c>
      <c r="X180" s="32">
        <v>50.841111111111118</v>
      </c>
      <c r="Y180" s="32">
        <v>3.1111111111111112</v>
      </c>
      <c r="Z180" s="37">
        <v>6.1192822956050434E-2</v>
      </c>
      <c r="AA180" s="32">
        <v>0</v>
      </c>
      <c r="AB180" s="32">
        <v>0</v>
      </c>
      <c r="AC180" s="37" t="s">
        <v>1253</v>
      </c>
      <c r="AD180" s="32">
        <v>121.93555555555557</v>
      </c>
      <c r="AE180" s="32">
        <v>1.1722222222222223</v>
      </c>
      <c r="AF180" s="37">
        <v>9.6134570173680087E-3</v>
      </c>
      <c r="AG180" s="32">
        <v>0</v>
      </c>
      <c r="AH180" s="32">
        <v>0</v>
      </c>
      <c r="AI180" s="37" t="s">
        <v>1253</v>
      </c>
      <c r="AJ180" s="32">
        <v>5.0644444444444447</v>
      </c>
      <c r="AK180" s="32">
        <v>0</v>
      </c>
      <c r="AL180" s="37">
        <v>0</v>
      </c>
      <c r="AM180" t="s">
        <v>359</v>
      </c>
      <c r="AN180" s="34">
        <v>4</v>
      </c>
      <c r="AX180"/>
      <c r="AY180"/>
    </row>
    <row r="181" spans="1:51" x14ac:dyDescent="0.25">
      <c r="A181" t="s">
        <v>1149</v>
      </c>
      <c r="B181" t="s">
        <v>612</v>
      </c>
      <c r="C181" t="s">
        <v>920</v>
      </c>
      <c r="D181" t="s">
        <v>1073</v>
      </c>
      <c r="E181" s="32">
        <v>29.633333333333333</v>
      </c>
      <c r="F181" s="32">
        <v>215.32777777777778</v>
      </c>
      <c r="G181" s="32">
        <v>0</v>
      </c>
      <c r="H181" s="37">
        <v>0</v>
      </c>
      <c r="I181" s="32">
        <v>184.03888888888889</v>
      </c>
      <c r="J181" s="32">
        <v>0</v>
      </c>
      <c r="K181" s="37">
        <v>0</v>
      </c>
      <c r="L181" s="32">
        <v>75.283333333333331</v>
      </c>
      <c r="M181" s="32">
        <v>0</v>
      </c>
      <c r="N181" s="37">
        <v>0</v>
      </c>
      <c r="O181" s="32">
        <v>49.93333333333333</v>
      </c>
      <c r="P181" s="32">
        <v>0</v>
      </c>
      <c r="Q181" s="37">
        <v>0</v>
      </c>
      <c r="R181" s="32">
        <v>15.127777777777778</v>
      </c>
      <c r="S181" s="32">
        <v>0</v>
      </c>
      <c r="T181" s="37">
        <v>0</v>
      </c>
      <c r="U181" s="32">
        <v>10.222222222222221</v>
      </c>
      <c r="V181" s="32">
        <v>0</v>
      </c>
      <c r="W181" s="37">
        <v>0</v>
      </c>
      <c r="X181" s="32">
        <v>54.527777777777779</v>
      </c>
      <c r="Y181" s="32">
        <v>0</v>
      </c>
      <c r="Z181" s="37">
        <v>0</v>
      </c>
      <c r="AA181" s="32">
        <v>5.9388888888888891</v>
      </c>
      <c r="AB181" s="32">
        <v>0</v>
      </c>
      <c r="AC181" s="37">
        <v>0</v>
      </c>
      <c r="AD181" s="32">
        <v>79.577777777777783</v>
      </c>
      <c r="AE181" s="32">
        <v>0</v>
      </c>
      <c r="AF181" s="37">
        <v>0</v>
      </c>
      <c r="AG181" s="32">
        <v>0</v>
      </c>
      <c r="AH181" s="32">
        <v>0</v>
      </c>
      <c r="AI181" s="37" t="s">
        <v>1253</v>
      </c>
      <c r="AJ181" s="32">
        <v>0</v>
      </c>
      <c r="AK181" s="32">
        <v>0</v>
      </c>
      <c r="AL181" s="37" t="s">
        <v>1253</v>
      </c>
      <c r="AM181" t="s">
        <v>199</v>
      </c>
      <c r="AN181" s="34">
        <v>4</v>
      </c>
      <c r="AX181"/>
      <c r="AY181"/>
    </row>
    <row r="182" spans="1:51" x14ac:dyDescent="0.25">
      <c r="A182" t="s">
        <v>1149</v>
      </c>
      <c r="B182" t="s">
        <v>435</v>
      </c>
      <c r="C182" t="s">
        <v>828</v>
      </c>
      <c r="D182" t="s">
        <v>1051</v>
      </c>
      <c r="E182" s="32">
        <v>124.72222222222223</v>
      </c>
      <c r="F182" s="32">
        <v>390.76622222222227</v>
      </c>
      <c r="G182" s="32">
        <v>80.891666666666666</v>
      </c>
      <c r="H182" s="37">
        <v>0.20700782735685103</v>
      </c>
      <c r="I182" s="32">
        <v>357.4425555555556</v>
      </c>
      <c r="J182" s="32">
        <v>80.891666666666666</v>
      </c>
      <c r="K182" s="37">
        <v>0.22630676009167594</v>
      </c>
      <c r="L182" s="32">
        <v>49.902777777777779</v>
      </c>
      <c r="M182" s="32">
        <v>0.35833333333333334</v>
      </c>
      <c r="N182" s="37">
        <v>7.1806290008349571E-3</v>
      </c>
      <c r="O182" s="32">
        <v>24.398777777777781</v>
      </c>
      <c r="P182" s="32">
        <v>0.35833333333333334</v>
      </c>
      <c r="Q182" s="37">
        <v>1.4686528013698316E-2</v>
      </c>
      <c r="R182" s="32">
        <v>19.815111111111111</v>
      </c>
      <c r="S182" s="32">
        <v>0</v>
      </c>
      <c r="T182" s="37">
        <v>0</v>
      </c>
      <c r="U182" s="32">
        <v>5.6888888888888891</v>
      </c>
      <c r="V182" s="32">
        <v>0</v>
      </c>
      <c r="W182" s="37">
        <v>0</v>
      </c>
      <c r="X182" s="32">
        <v>109.59877777777781</v>
      </c>
      <c r="Y182" s="32">
        <v>28.56111111111111</v>
      </c>
      <c r="Z182" s="37">
        <v>0.26059698557060135</v>
      </c>
      <c r="AA182" s="32">
        <v>7.8196666666666665</v>
      </c>
      <c r="AB182" s="32">
        <v>0</v>
      </c>
      <c r="AC182" s="37">
        <v>0</v>
      </c>
      <c r="AD182" s="32">
        <v>178.49299999999999</v>
      </c>
      <c r="AE182" s="32">
        <v>51.972222222222221</v>
      </c>
      <c r="AF182" s="37">
        <v>0.29117232733060805</v>
      </c>
      <c r="AG182" s="32">
        <v>30.495111111111111</v>
      </c>
      <c r="AH182" s="32">
        <v>0</v>
      </c>
      <c r="AI182" s="37">
        <v>0</v>
      </c>
      <c r="AJ182" s="32">
        <v>14.456888888888887</v>
      </c>
      <c r="AK182" s="32">
        <v>0</v>
      </c>
      <c r="AL182" s="37">
        <v>0</v>
      </c>
      <c r="AM182" t="s">
        <v>21</v>
      </c>
      <c r="AN182" s="34">
        <v>4</v>
      </c>
      <c r="AX182"/>
      <c r="AY182"/>
    </row>
    <row r="183" spans="1:51" x14ac:dyDescent="0.25">
      <c r="A183" t="s">
        <v>1149</v>
      </c>
      <c r="B183" t="s">
        <v>457</v>
      </c>
      <c r="C183" t="s">
        <v>851</v>
      </c>
      <c r="D183" t="s">
        <v>1031</v>
      </c>
      <c r="E183" s="32">
        <v>43.12222222222222</v>
      </c>
      <c r="F183" s="32">
        <v>144.9797777777778</v>
      </c>
      <c r="G183" s="32">
        <v>0</v>
      </c>
      <c r="H183" s="37">
        <v>0</v>
      </c>
      <c r="I183" s="32">
        <v>130.56722222222226</v>
      </c>
      <c r="J183" s="32">
        <v>0</v>
      </c>
      <c r="K183" s="37">
        <v>0</v>
      </c>
      <c r="L183" s="32">
        <v>32.905444444444441</v>
      </c>
      <c r="M183" s="32">
        <v>0</v>
      </c>
      <c r="N183" s="37">
        <v>0</v>
      </c>
      <c r="O183" s="32">
        <v>18.492888888888885</v>
      </c>
      <c r="P183" s="32">
        <v>0</v>
      </c>
      <c r="Q183" s="37">
        <v>0</v>
      </c>
      <c r="R183" s="32">
        <v>9.0792222222222225</v>
      </c>
      <c r="S183" s="32">
        <v>0</v>
      </c>
      <c r="T183" s="37">
        <v>0</v>
      </c>
      <c r="U183" s="32">
        <v>5.333333333333333</v>
      </c>
      <c r="V183" s="32">
        <v>0</v>
      </c>
      <c r="W183" s="37">
        <v>0</v>
      </c>
      <c r="X183" s="32">
        <v>37.2548888888889</v>
      </c>
      <c r="Y183" s="32">
        <v>0</v>
      </c>
      <c r="Z183" s="37">
        <v>0</v>
      </c>
      <c r="AA183" s="32">
        <v>0</v>
      </c>
      <c r="AB183" s="32">
        <v>0</v>
      </c>
      <c r="AC183" s="37" t="s">
        <v>1253</v>
      </c>
      <c r="AD183" s="32">
        <v>74.819444444444457</v>
      </c>
      <c r="AE183" s="32">
        <v>0</v>
      </c>
      <c r="AF183" s="37">
        <v>0</v>
      </c>
      <c r="AG183" s="32">
        <v>0</v>
      </c>
      <c r="AH183" s="32">
        <v>0</v>
      </c>
      <c r="AI183" s="37" t="s">
        <v>1253</v>
      </c>
      <c r="AJ183" s="32">
        <v>0</v>
      </c>
      <c r="AK183" s="32">
        <v>0</v>
      </c>
      <c r="AL183" s="37" t="s">
        <v>1253</v>
      </c>
      <c r="AM183" t="s">
        <v>43</v>
      </c>
      <c r="AN183" s="34">
        <v>4</v>
      </c>
      <c r="AX183"/>
      <c r="AY183"/>
    </row>
    <row r="184" spans="1:51" x14ac:dyDescent="0.25">
      <c r="A184" t="s">
        <v>1149</v>
      </c>
      <c r="B184" t="s">
        <v>490</v>
      </c>
      <c r="C184" t="s">
        <v>928</v>
      </c>
      <c r="D184" t="s">
        <v>1077</v>
      </c>
      <c r="E184" s="32">
        <v>52.955555555555556</v>
      </c>
      <c r="F184" s="32">
        <v>190.57377777777779</v>
      </c>
      <c r="G184" s="32">
        <v>51.768222222222221</v>
      </c>
      <c r="H184" s="37">
        <v>0.27164399439353903</v>
      </c>
      <c r="I184" s="32">
        <v>169.75522222222222</v>
      </c>
      <c r="J184" s="32">
        <v>46.052444444444447</v>
      </c>
      <c r="K184" s="37">
        <v>0.27128735034824653</v>
      </c>
      <c r="L184" s="32">
        <v>21.31722222222222</v>
      </c>
      <c r="M184" s="32">
        <v>9.870000000000001</v>
      </c>
      <c r="N184" s="37">
        <v>0.46300591592609008</v>
      </c>
      <c r="O184" s="32">
        <v>4.1542222222222218</v>
      </c>
      <c r="P184" s="32">
        <v>4.1542222222222218</v>
      </c>
      <c r="Q184" s="37">
        <v>1</v>
      </c>
      <c r="R184" s="32">
        <v>6.958333333333333</v>
      </c>
      <c r="S184" s="32">
        <v>0.48888888888888887</v>
      </c>
      <c r="T184" s="37">
        <v>7.0259481037924149E-2</v>
      </c>
      <c r="U184" s="32">
        <v>10.204666666666666</v>
      </c>
      <c r="V184" s="32">
        <v>5.2268888888888894</v>
      </c>
      <c r="W184" s="37">
        <v>0.51220574464841795</v>
      </c>
      <c r="X184" s="32">
        <v>40.634666666666654</v>
      </c>
      <c r="Y184" s="32">
        <v>13.467999999999998</v>
      </c>
      <c r="Z184" s="37">
        <v>0.33144113400708758</v>
      </c>
      <c r="AA184" s="32">
        <v>3.6555555555555554</v>
      </c>
      <c r="AB184" s="32">
        <v>0</v>
      </c>
      <c r="AC184" s="37">
        <v>0</v>
      </c>
      <c r="AD184" s="32">
        <v>88.699666666666673</v>
      </c>
      <c r="AE184" s="32">
        <v>28.430222222222223</v>
      </c>
      <c r="AF184" s="37">
        <v>0.32052231187139624</v>
      </c>
      <c r="AG184" s="32">
        <v>14.55</v>
      </c>
      <c r="AH184" s="32">
        <v>0</v>
      </c>
      <c r="AI184" s="37">
        <v>0</v>
      </c>
      <c r="AJ184" s="32">
        <v>21.716666666666665</v>
      </c>
      <c r="AK184" s="32">
        <v>0</v>
      </c>
      <c r="AL184" s="37">
        <v>0</v>
      </c>
      <c r="AM184" t="s">
        <v>76</v>
      </c>
      <c r="AN184" s="34">
        <v>4</v>
      </c>
      <c r="AX184"/>
      <c r="AY184"/>
    </row>
    <row r="185" spans="1:51" x14ac:dyDescent="0.25">
      <c r="A185" t="s">
        <v>1149</v>
      </c>
      <c r="B185" t="s">
        <v>623</v>
      </c>
      <c r="C185" t="s">
        <v>872</v>
      </c>
      <c r="D185" t="s">
        <v>1112</v>
      </c>
      <c r="E185" s="32">
        <v>69.644444444444446</v>
      </c>
      <c r="F185" s="32">
        <v>284.35433333333339</v>
      </c>
      <c r="G185" s="32">
        <v>37.847222222222221</v>
      </c>
      <c r="H185" s="37">
        <v>0.13309880591077874</v>
      </c>
      <c r="I185" s="32">
        <v>268.65988888888893</v>
      </c>
      <c r="J185" s="32">
        <v>37.847222222222221</v>
      </c>
      <c r="K185" s="37">
        <v>0.14087410807303241</v>
      </c>
      <c r="L185" s="32">
        <v>45.947777777777773</v>
      </c>
      <c r="M185" s="32">
        <v>3.9861111111111112</v>
      </c>
      <c r="N185" s="37">
        <v>8.6753077164897358E-2</v>
      </c>
      <c r="O185" s="32">
        <v>30.25333333333333</v>
      </c>
      <c r="P185" s="32">
        <v>3.9861111111111112</v>
      </c>
      <c r="Q185" s="37">
        <v>0.13175774937564275</v>
      </c>
      <c r="R185" s="32">
        <v>8.0194444444444439</v>
      </c>
      <c r="S185" s="32">
        <v>0</v>
      </c>
      <c r="T185" s="37">
        <v>0</v>
      </c>
      <c r="U185" s="32">
        <v>7.6749999999999998</v>
      </c>
      <c r="V185" s="32">
        <v>0</v>
      </c>
      <c r="W185" s="37">
        <v>0</v>
      </c>
      <c r="X185" s="32">
        <v>83.608333333333334</v>
      </c>
      <c r="Y185" s="32">
        <v>11.769444444444444</v>
      </c>
      <c r="Z185" s="37">
        <v>0.14076879630552508</v>
      </c>
      <c r="AA185" s="32">
        <v>0</v>
      </c>
      <c r="AB185" s="32">
        <v>0</v>
      </c>
      <c r="AC185" s="37" t="s">
        <v>1253</v>
      </c>
      <c r="AD185" s="32">
        <v>115.04544444444447</v>
      </c>
      <c r="AE185" s="32">
        <v>22.091666666666665</v>
      </c>
      <c r="AF185" s="37">
        <v>0.19202556670842144</v>
      </c>
      <c r="AG185" s="32">
        <v>32.075000000000003</v>
      </c>
      <c r="AH185" s="32">
        <v>0</v>
      </c>
      <c r="AI185" s="37">
        <v>0</v>
      </c>
      <c r="AJ185" s="32">
        <v>7.677777777777778</v>
      </c>
      <c r="AK185" s="32">
        <v>0</v>
      </c>
      <c r="AL185" s="37">
        <v>0</v>
      </c>
      <c r="AM185" t="s">
        <v>210</v>
      </c>
      <c r="AN185" s="34">
        <v>4</v>
      </c>
      <c r="AX185"/>
      <c r="AY185"/>
    </row>
    <row r="186" spans="1:51" x14ac:dyDescent="0.25">
      <c r="A186" t="s">
        <v>1149</v>
      </c>
      <c r="B186" t="s">
        <v>588</v>
      </c>
      <c r="C186" t="s">
        <v>830</v>
      </c>
      <c r="D186" t="s">
        <v>1055</v>
      </c>
      <c r="E186" s="32">
        <v>19.255555555555556</v>
      </c>
      <c r="F186" s="32">
        <v>153.67311111111113</v>
      </c>
      <c r="G186" s="32">
        <v>0</v>
      </c>
      <c r="H186" s="37">
        <v>0</v>
      </c>
      <c r="I186" s="32">
        <v>142.29333333333335</v>
      </c>
      <c r="J186" s="32">
        <v>0</v>
      </c>
      <c r="K186" s="37">
        <v>0</v>
      </c>
      <c r="L186" s="32">
        <v>26.968555555555561</v>
      </c>
      <c r="M186" s="32">
        <v>0</v>
      </c>
      <c r="N186" s="37">
        <v>0</v>
      </c>
      <c r="O186" s="32">
        <v>15.716000000000006</v>
      </c>
      <c r="P186" s="32">
        <v>0</v>
      </c>
      <c r="Q186" s="37">
        <v>0</v>
      </c>
      <c r="R186" s="32">
        <v>5.5636666666666663</v>
      </c>
      <c r="S186" s="32">
        <v>0</v>
      </c>
      <c r="T186" s="37">
        <v>0</v>
      </c>
      <c r="U186" s="32">
        <v>5.6888888888888891</v>
      </c>
      <c r="V186" s="32">
        <v>0</v>
      </c>
      <c r="W186" s="37">
        <v>0</v>
      </c>
      <c r="X186" s="32">
        <v>60.287333333333372</v>
      </c>
      <c r="Y186" s="32">
        <v>0</v>
      </c>
      <c r="Z186" s="37">
        <v>0</v>
      </c>
      <c r="AA186" s="32">
        <v>0.12722222222222221</v>
      </c>
      <c r="AB186" s="32">
        <v>0</v>
      </c>
      <c r="AC186" s="37">
        <v>0</v>
      </c>
      <c r="AD186" s="32">
        <v>66.030111111111083</v>
      </c>
      <c r="AE186" s="32">
        <v>0</v>
      </c>
      <c r="AF186" s="37">
        <v>0</v>
      </c>
      <c r="AG186" s="32">
        <v>0.12722222222222221</v>
      </c>
      <c r="AH186" s="32">
        <v>0</v>
      </c>
      <c r="AI186" s="37">
        <v>0</v>
      </c>
      <c r="AJ186" s="32">
        <v>0.13266666666666665</v>
      </c>
      <c r="AK186" s="32">
        <v>0</v>
      </c>
      <c r="AL186" s="37">
        <v>0</v>
      </c>
      <c r="AM186" t="s">
        <v>175</v>
      </c>
      <c r="AN186" s="34">
        <v>4</v>
      </c>
      <c r="AX186"/>
      <c r="AY186"/>
    </row>
    <row r="187" spans="1:51" x14ac:dyDescent="0.25">
      <c r="A187" t="s">
        <v>1149</v>
      </c>
      <c r="B187" t="s">
        <v>758</v>
      </c>
      <c r="C187" t="s">
        <v>1008</v>
      </c>
      <c r="D187" t="s">
        <v>1031</v>
      </c>
      <c r="E187" s="32">
        <v>94.233333333333334</v>
      </c>
      <c r="F187" s="32">
        <v>272.68533333333335</v>
      </c>
      <c r="G187" s="32">
        <v>113.73055555555555</v>
      </c>
      <c r="H187" s="37">
        <v>0.41707617408425174</v>
      </c>
      <c r="I187" s="32">
        <v>252.20933333333335</v>
      </c>
      <c r="J187" s="32">
        <v>113.73055555555555</v>
      </c>
      <c r="K187" s="37">
        <v>0.45093714040012617</v>
      </c>
      <c r="L187" s="32">
        <v>50.067666666666668</v>
      </c>
      <c r="M187" s="32">
        <v>6.6555555555555559</v>
      </c>
      <c r="N187" s="37">
        <v>0.13293121087239715</v>
      </c>
      <c r="O187" s="32">
        <v>29.591666666666665</v>
      </c>
      <c r="P187" s="32">
        <v>6.6555555555555559</v>
      </c>
      <c r="Q187" s="37">
        <v>0.22491316999906133</v>
      </c>
      <c r="R187" s="32">
        <v>19.117666666666665</v>
      </c>
      <c r="S187" s="32">
        <v>0</v>
      </c>
      <c r="T187" s="37">
        <v>0</v>
      </c>
      <c r="U187" s="32">
        <v>1.3583333333333334</v>
      </c>
      <c r="V187" s="32">
        <v>0</v>
      </c>
      <c r="W187" s="37">
        <v>0</v>
      </c>
      <c r="X187" s="32">
        <v>79.296333333333337</v>
      </c>
      <c r="Y187" s="32">
        <v>37.483333333333334</v>
      </c>
      <c r="Z187" s="37">
        <v>0.47269945226555243</v>
      </c>
      <c r="AA187" s="32">
        <v>0</v>
      </c>
      <c r="AB187" s="32">
        <v>0</v>
      </c>
      <c r="AC187" s="37" t="s">
        <v>1253</v>
      </c>
      <c r="AD187" s="32">
        <v>128.45500000000001</v>
      </c>
      <c r="AE187" s="32">
        <v>69.591666666666669</v>
      </c>
      <c r="AF187" s="37">
        <v>0.54175911149170264</v>
      </c>
      <c r="AG187" s="32">
        <v>6.9070000000000009</v>
      </c>
      <c r="AH187" s="32">
        <v>0</v>
      </c>
      <c r="AI187" s="37">
        <v>0</v>
      </c>
      <c r="AJ187" s="32">
        <v>7.9593333333333334</v>
      </c>
      <c r="AK187" s="32">
        <v>0</v>
      </c>
      <c r="AL187" s="37">
        <v>0</v>
      </c>
      <c r="AM187" t="s">
        <v>345</v>
      </c>
      <c r="AN187" s="34">
        <v>4</v>
      </c>
      <c r="AX187"/>
      <c r="AY187"/>
    </row>
    <row r="188" spans="1:51" x14ac:dyDescent="0.25">
      <c r="A188" t="s">
        <v>1149</v>
      </c>
      <c r="B188" t="s">
        <v>481</v>
      </c>
      <c r="C188" t="s">
        <v>925</v>
      </c>
      <c r="D188" t="s">
        <v>1050</v>
      </c>
      <c r="E188" s="32">
        <v>74.2</v>
      </c>
      <c r="F188" s="32">
        <v>235.08577777777771</v>
      </c>
      <c r="G188" s="32">
        <v>40.249666666666663</v>
      </c>
      <c r="H188" s="37">
        <v>0.17121268265200601</v>
      </c>
      <c r="I188" s="32">
        <v>216.66355555555549</v>
      </c>
      <c r="J188" s="32">
        <v>40.249666666666663</v>
      </c>
      <c r="K188" s="37">
        <v>0.18577035977952508</v>
      </c>
      <c r="L188" s="32">
        <v>25.101333333333333</v>
      </c>
      <c r="M188" s="32">
        <v>0.76800000000000002</v>
      </c>
      <c r="N188" s="37">
        <v>3.0595984277063636E-2</v>
      </c>
      <c r="O188" s="32">
        <v>12.595777777777776</v>
      </c>
      <c r="P188" s="32">
        <v>0.76800000000000002</v>
      </c>
      <c r="Q188" s="37">
        <v>6.0972812759125639E-2</v>
      </c>
      <c r="R188" s="32">
        <v>5.8</v>
      </c>
      <c r="S188" s="32">
        <v>0</v>
      </c>
      <c r="T188" s="37">
        <v>0</v>
      </c>
      <c r="U188" s="32">
        <v>6.7055555555555557</v>
      </c>
      <c r="V188" s="32">
        <v>0</v>
      </c>
      <c r="W188" s="37">
        <v>0</v>
      </c>
      <c r="X188" s="32">
        <v>63.105555555555554</v>
      </c>
      <c r="Y188" s="32">
        <v>0</v>
      </c>
      <c r="Z188" s="37">
        <v>0</v>
      </c>
      <c r="AA188" s="32">
        <v>5.916666666666667</v>
      </c>
      <c r="AB188" s="32">
        <v>0</v>
      </c>
      <c r="AC188" s="37">
        <v>0</v>
      </c>
      <c r="AD188" s="32">
        <v>124.1955555555555</v>
      </c>
      <c r="AE188" s="32">
        <v>39.481666666666662</v>
      </c>
      <c r="AF188" s="37">
        <v>0.31789919123962218</v>
      </c>
      <c r="AG188" s="32">
        <v>10.733333333333333</v>
      </c>
      <c r="AH188" s="32">
        <v>0</v>
      </c>
      <c r="AI188" s="37">
        <v>0</v>
      </c>
      <c r="AJ188" s="32">
        <v>6.0333333333333332</v>
      </c>
      <c r="AK188" s="32">
        <v>0</v>
      </c>
      <c r="AL188" s="37">
        <v>0</v>
      </c>
      <c r="AM188" t="s">
        <v>67</v>
      </c>
      <c r="AN188" s="34">
        <v>4</v>
      </c>
      <c r="AX188"/>
      <c r="AY188"/>
    </row>
    <row r="189" spans="1:51" x14ac:dyDescent="0.25">
      <c r="A189" t="s">
        <v>1149</v>
      </c>
      <c r="B189" t="s">
        <v>701</v>
      </c>
      <c r="C189" t="s">
        <v>870</v>
      </c>
      <c r="D189" t="s">
        <v>1059</v>
      </c>
      <c r="E189" s="32">
        <v>86.588888888888889</v>
      </c>
      <c r="F189" s="32">
        <v>263.60855555555554</v>
      </c>
      <c r="G189" s="32">
        <v>21.459666666666671</v>
      </c>
      <c r="H189" s="37">
        <v>8.1407322389216011E-2</v>
      </c>
      <c r="I189" s="32">
        <v>236.85022222222221</v>
      </c>
      <c r="J189" s="32">
        <v>21.459666666666671</v>
      </c>
      <c r="K189" s="37">
        <v>9.0604376324090449E-2</v>
      </c>
      <c r="L189" s="32">
        <v>49.959444444444436</v>
      </c>
      <c r="M189" s="32">
        <v>3.2595555555555555</v>
      </c>
      <c r="N189" s="37">
        <v>6.524403126980774E-2</v>
      </c>
      <c r="O189" s="32">
        <v>28.880666666666659</v>
      </c>
      <c r="P189" s="32">
        <v>3.2595555555555555</v>
      </c>
      <c r="Q189" s="37">
        <v>0.11286289174611239</v>
      </c>
      <c r="R189" s="32">
        <v>16.225777777777779</v>
      </c>
      <c r="S189" s="32">
        <v>0</v>
      </c>
      <c r="T189" s="37">
        <v>0</v>
      </c>
      <c r="U189" s="32">
        <v>4.8530000000000006</v>
      </c>
      <c r="V189" s="32">
        <v>0</v>
      </c>
      <c r="W189" s="37">
        <v>0</v>
      </c>
      <c r="X189" s="32">
        <v>53.82211111111112</v>
      </c>
      <c r="Y189" s="32">
        <v>10.758444444444446</v>
      </c>
      <c r="Z189" s="37">
        <v>0.19988893453537271</v>
      </c>
      <c r="AA189" s="32">
        <v>5.6795555555555541</v>
      </c>
      <c r="AB189" s="32">
        <v>0</v>
      </c>
      <c r="AC189" s="37">
        <v>0</v>
      </c>
      <c r="AD189" s="32">
        <v>74.220666666666659</v>
      </c>
      <c r="AE189" s="32">
        <v>7.4416666666666664</v>
      </c>
      <c r="AF189" s="37">
        <v>0.10026407739084353</v>
      </c>
      <c r="AG189" s="32">
        <v>79.712333333333319</v>
      </c>
      <c r="AH189" s="32">
        <v>0</v>
      </c>
      <c r="AI189" s="37">
        <v>0</v>
      </c>
      <c r="AJ189" s="32">
        <v>0.21444444444444447</v>
      </c>
      <c r="AK189" s="32">
        <v>0</v>
      </c>
      <c r="AL189" s="37">
        <v>0</v>
      </c>
      <c r="AM189" t="s">
        <v>288</v>
      </c>
      <c r="AN189" s="34">
        <v>4</v>
      </c>
      <c r="AX189"/>
      <c r="AY189"/>
    </row>
    <row r="190" spans="1:51" x14ac:dyDescent="0.25">
      <c r="A190" t="s">
        <v>1149</v>
      </c>
      <c r="B190" t="s">
        <v>537</v>
      </c>
      <c r="C190" t="s">
        <v>946</v>
      </c>
      <c r="D190" t="s">
        <v>1087</v>
      </c>
      <c r="E190" s="32">
        <v>84.544444444444451</v>
      </c>
      <c r="F190" s="32">
        <v>267.39666666666665</v>
      </c>
      <c r="G190" s="32">
        <v>0</v>
      </c>
      <c r="H190" s="37">
        <v>0</v>
      </c>
      <c r="I190" s="32">
        <v>247.08111111111111</v>
      </c>
      <c r="J190" s="32">
        <v>0</v>
      </c>
      <c r="K190" s="37">
        <v>0</v>
      </c>
      <c r="L190" s="32">
        <v>23.42</v>
      </c>
      <c r="M190" s="32">
        <v>0</v>
      </c>
      <c r="N190" s="37">
        <v>0</v>
      </c>
      <c r="O190" s="32">
        <v>9.5622222222222231</v>
      </c>
      <c r="P190" s="32">
        <v>0</v>
      </c>
      <c r="Q190" s="37">
        <v>0</v>
      </c>
      <c r="R190" s="32">
        <v>7.7488888888888896</v>
      </c>
      <c r="S190" s="32">
        <v>0</v>
      </c>
      <c r="T190" s="37">
        <v>0</v>
      </c>
      <c r="U190" s="32">
        <v>6.1088888888888881</v>
      </c>
      <c r="V190" s="32">
        <v>0</v>
      </c>
      <c r="W190" s="37">
        <v>0</v>
      </c>
      <c r="X190" s="32">
        <v>61.407777777777795</v>
      </c>
      <c r="Y190" s="32">
        <v>0</v>
      </c>
      <c r="Z190" s="37">
        <v>0</v>
      </c>
      <c r="AA190" s="32">
        <v>6.4577777777777774</v>
      </c>
      <c r="AB190" s="32">
        <v>0</v>
      </c>
      <c r="AC190" s="37">
        <v>0</v>
      </c>
      <c r="AD190" s="32">
        <v>140.04777777777775</v>
      </c>
      <c r="AE190" s="32">
        <v>0</v>
      </c>
      <c r="AF190" s="37">
        <v>0</v>
      </c>
      <c r="AG190" s="32">
        <v>2.436666666666667</v>
      </c>
      <c r="AH190" s="32">
        <v>0</v>
      </c>
      <c r="AI190" s="37">
        <v>0</v>
      </c>
      <c r="AJ190" s="32">
        <v>33.626666666666672</v>
      </c>
      <c r="AK190" s="32">
        <v>0</v>
      </c>
      <c r="AL190" s="37">
        <v>0</v>
      </c>
      <c r="AM190" t="s">
        <v>124</v>
      </c>
      <c r="AN190" s="34">
        <v>4</v>
      </c>
      <c r="AX190"/>
      <c r="AY190"/>
    </row>
    <row r="191" spans="1:51" x14ac:dyDescent="0.25">
      <c r="A191" t="s">
        <v>1149</v>
      </c>
      <c r="B191" t="s">
        <v>664</v>
      </c>
      <c r="C191" t="s">
        <v>843</v>
      </c>
      <c r="D191" t="s">
        <v>1106</v>
      </c>
      <c r="E191" s="32">
        <v>78.74444444444444</v>
      </c>
      <c r="F191" s="32">
        <v>244.42222222222222</v>
      </c>
      <c r="G191" s="32">
        <v>106.17777777777779</v>
      </c>
      <c r="H191" s="37">
        <v>0.43440312755705068</v>
      </c>
      <c r="I191" s="32">
        <v>229.05222222222227</v>
      </c>
      <c r="J191" s="32">
        <v>106.17777777777779</v>
      </c>
      <c r="K191" s="37">
        <v>0.46355270753394417</v>
      </c>
      <c r="L191" s="32">
        <v>19.456666666666663</v>
      </c>
      <c r="M191" s="32">
        <v>0.53555555555555556</v>
      </c>
      <c r="N191" s="37">
        <v>2.7525555365199024E-2</v>
      </c>
      <c r="O191" s="32">
        <v>9.3444444444444414</v>
      </c>
      <c r="P191" s="32">
        <v>0.53555555555555556</v>
      </c>
      <c r="Q191" s="37">
        <v>5.7312722948870409E-2</v>
      </c>
      <c r="R191" s="32">
        <v>2.8844444444444441</v>
      </c>
      <c r="S191" s="32">
        <v>0</v>
      </c>
      <c r="T191" s="37">
        <v>0</v>
      </c>
      <c r="U191" s="32">
        <v>7.2277777777777779</v>
      </c>
      <c r="V191" s="32">
        <v>0</v>
      </c>
      <c r="W191" s="37">
        <v>0</v>
      </c>
      <c r="X191" s="32">
        <v>70.239999999999995</v>
      </c>
      <c r="Y191" s="32">
        <v>23.371111111111112</v>
      </c>
      <c r="Z191" s="37">
        <v>0.33273221969121747</v>
      </c>
      <c r="AA191" s="32">
        <v>5.2577777777777772</v>
      </c>
      <c r="AB191" s="32">
        <v>0</v>
      </c>
      <c r="AC191" s="37">
        <v>0</v>
      </c>
      <c r="AD191" s="32">
        <v>127.98333333333333</v>
      </c>
      <c r="AE191" s="32">
        <v>69.218888888888912</v>
      </c>
      <c r="AF191" s="37">
        <v>0.54084299170899008</v>
      </c>
      <c r="AG191" s="32">
        <v>4.5166666666666666</v>
      </c>
      <c r="AH191" s="32">
        <v>3.9100000000000006</v>
      </c>
      <c r="AI191" s="37">
        <v>0.86568265682656842</v>
      </c>
      <c r="AJ191" s="32">
        <v>16.967777777777783</v>
      </c>
      <c r="AK191" s="32">
        <v>9.1422222222222196</v>
      </c>
      <c r="AL191" s="37">
        <v>0.53879903084277359</v>
      </c>
      <c r="AM191" t="s">
        <v>251</v>
      </c>
      <c r="AN191" s="34">
        <v>4</v>
      </c>
      <c r="AX191"/>
      <c r="AY191"/>
    </row>
    <row r="192" spans="1:51" x14ac:dyDescent="0.25">
      <c r="A192" t="s">
        <v>1149</v>
      </c>
      <c r="B192" t="s">
        <v>759</v>
      </c>
      <c r="C192" t="s">
        <v>844</v>
      </c>
      <c r="D192" t="s">
        <v>1049</v>
      </c>
      <c r="E192" s="32">
        <v>81.466666666666669</v>
      </c>
      <c r="F192" s="32">
        <v>208.30333333333328</v>
      </c>
      <c r="G192" s="32">
        <v>0</v>
      </c>
      <c r="H192" s="37">
        <v>0</v>
      </c>
      <c r="I192" s="32">
        <v>198.71999999999994</v>
      </c>
      <c r="J192" s="32">
        <v>0</v>
      </c>
      <c r="K192" s="37">
        <v>0</v>
      </c>
      <c r="L192" s="32">
        <v>15.744444444444444</v>
      </c>
      <c r="M192" s="32">
        <v>0</v>
      </c>
      <c r="N192" s="37">
        <v>0</v>
      </c>
      <c r="O192" s="32">
        <v>6.1611111111111114</v>
      </c>
      <c r="P192" s="32">
        <v>0</v>
      </c>
      <c r="Q192" s="37">
        <v>0</v>
      </c>
      <c r="R192" s="32">
        <v>4.7755555555555542</v>
      </c>
      <c r="S192" s="32">
        <v>0</v>
      </c>
      <c r="T192" s="37">
        <v>0</v>
      </c>
      <c r="U192" s="32">
        <v>4.8077777777777779</v>
      </c>
      <c r="V192" s="32">
        <v>0</v>
      </c>
      <c r="W192" s="37">
        <v>0</v>
      </c>
      <c r="X192" s="32">
        <v>72.732222222222205</v>
      </c>
      <c r="Y192" s="32">
        <v>0</v>
      </c>
      <c r="Z192" s="37">
        <v>0</v>
      </c>
      <c r="AA192" s="32">
        <v>0</v>
      </c>
      <c r="AB192" s="32">
        <v>0</v>
      </c>
      <c r="AC192" s="37" t="s">
        <v>1253</v>
      </c>
      <c r="AD192" s="32">
        <v>114.36777777777776</v>
      </c>
      <c r="AE192" s="32">
        <v>0</v>
      </c>
      <c r="AF192" s="37">
        <v>0</v>
      </c>
      <c r="AG192" s="32">
        <v>3.362222222222222</v>
      </c>
      <c r="AH192" s="32">
        <v>0</v>
      </c>
      <c r="AI192" s="37">
        <v>0</v>
      </c>
      <c r="AJ192" s="32">
        <v>2.0966666666666662</v>
      </c>
      <c r="AK192" s="32">
        <v>0</v>
      </c>
      <c r="AL192" s="37">
        <v>0</v>
      </c>
      <c r="AM192" t="s">
        <v>346</v>
      </c>
      <c r="AN192" s="34">
        <v>4</v>
      </c>
      <c r="AX192"/>
      <c r="AY192"/>
    </row>
    <row r="193" spans="1:51" x14ac:dyDescent="0.25">
      <c r="A193" t="s">
        <v>1149</v>
      </c>
      <c r="B193" t="s">
        <v>773</v>
      </c>
      <c r="C193" t="s">
        <v>831</v>
      </c>
      <c r="D193" t="s">
        <v>1086</v>
      </c>
      <c r="E193" s="32">
        <v>93.655555555555551</v>
      </c>
      <c r="F193" s="32">
        <v>330.35</v>
      </c>
      <c r="G193" s="32">
        <v>203.92666666666668</v>
      </c>
      <c r="H193" s="37">
        <v>0.61730487866404316</v>
      </c>
      <c r="I193" s="32">
        <v>318.95000000000005</v>
      </c>
      <c r="J193" s="32">
        <v>203.92666666666668</v>
      </c>
      <c r="K193" s="37">
        <v>0.63936876208392113</v>
      </c>
      <c r="L193" s="32">
        <v>24.628888888888888</v>
      </c>
      <c r="M193" s="32">
        <v>12.001111111111108</v>
      </c>
      <c r="N193" s="37">
        <v>0.48727781286655225</v>
      </c>
      <c r="O193" s="32">
        <v>13.228888888888887</v>
      </c>
      <c r="P193" s="32">
        <v>12.001111111111108</v>
      </c>
      <c r="Q193" s="37">
        <v>0.90718965227616311</v>
      </c>
      <c r="R193" s="32">
        <v>9.397777777777776</v>
      </c>
      <c r="S193" s="32">
        <v>0</v>
      </c>
      <c r="T193" s="37">
        <v>0</v>
      </c>
      <c r="U193" s="32">
        <v>2.0022222222222226</v>
      </c>
      <c r="V193" s="32">
        <v>0</v>
      </c>
      <c r="W193" s="37">
        <v>0</v>
      </c>
      <c r="X193" s="32">
        <v>101.44333333333333</v>
      </c>
      <c r="Y193" s="32">
        <v>71.721111111111142</v>
      </c>
      <c r="Z193" s="37">
        <v>0.70700664848464967</v>
      </c>
      <c r="AA193" s="32">
        <v>0</v>
      </c>
      <c r="AB193" s="32">
        <v>0</v>
      </c>
      <c r="AC193" s="37" t="s">
        <v>1253</v>
      </c>
      <c r="AD193" s="32">
        <v>200.00888888888889</v>
      </c>
      <c r="AE193" s="32">
        <v>120.20444444444442</v>
      </c>
      <c r="AF193" s="37">
        <v>0.60099551131060824</v>
      </c>
      <c r="AG193" s="32">
        <v>1.4555555555555555</v>
      </c>
      <c r="AH193" s="32">
        <v>0</v>
      </c>
      <c r="AI193" s="37">
        <v>0</v>
      </c>
      <c r="AJ193" s="32">
        <v>2.813333333333333</v>
      </c>
      <c r="AK193" s="32">
        <v>0</v>
      </c>
      <c r="AL193" s="37">
        <v>0</v>
      </c>
      <c r="AM193" t="s">
        <v>360</v>
      </c>
      <c r="AN193" s="34">
        <v>4</v>
      </c>
      <c r="AX193"/>
      <c r="AY193"/>
    </row>
    <row r="194" spans="1:51" x14ac:dyDescent="0.25">
      <c r="A194" t="s">
        <v>1149</v>
      </c>
      <c r="B194" t="s">
        <v>614</v>
      </c>
      <c r="C194" t="s">
        <v>970</v>
      </c>
      <c r="D194" t="s">
        <v>1110</v>
      </c>
      <c r="E194" s="32">
        <v>34.466666666666669</v>
      </c>
      <c r="F194" s="32">
        <v>133.23222222222225</v>
      </c>
      <c r="G194" s="32">
        <v>42.563333333333333</v>
      </c>
      <c r="H194" s="37">
        <v>0.31946726267419451</v>
      </c>
      <c r="I194" s="32">
        <v>124.98777777777779</v>
      </c>
      <c r="J194" s="32">
        <v>37.204444444444441</v>
      </c>
      <c r="K194" s="37">
        <v>0.29766466054458651</v>
      </c>
      <c r="L194" s="32">
        <v>15.971111111111114</v>
      </c>
      <c r="M194" s="32">
        <v>7.1466666666666674</v>
      </c>
      <c r="N194" s="37">
        <v>0.44747460692917768</v>
      </c>
      <c r="O194" s="32">
        <v>8.91</v>
      </c>
      <c r="P194" s="32">
        <v>1.7877777777777775</v>
      </c>
      <c r="Q194" s="37">
        <v>0.20064845990771912</v>
      </c>
      <c r="R194" s="32">
        <v>0</v>
      </c>
      <c r="S194" s="32">
        <v>0</v>
      </c>
      <c r="T194" s="37" t="s">
        <v>1253</v>
      </c>
      <c r="U194" s="32">
        <v>7.0611111111111127</v>
      </c>
      <c r="V194" s="32">
        <v>5.3588888888888899</v>
      </c>
      <c r="W194" s="37">
        <v>0.75892997639653814</v>
      </c>
      <c r="X194" s="32">
        <v>44.412222222222219</v>
      </c>
      <c r="Y194" s="32">
        <v>12.042222222222222</v>
      </c>
      <c r="Z194" s="37">
        <v>0.27114658127142177</v>
      </c>
      <c r="AA194" s="32">
        <v>1.1833333333333331</v>
      </c>
      <c r="AB194" s="32">
        <v>0</v>
      </c>
      <c r="AC194" s="37">
        <v>0</v>
      </c>
      <c r="AD194" s="32">
        <v>71.473333333333343</v>
      </c>
      <c r="AE194" s="32">
        <v>23.374444444444443</v>
      </c>
      <c r="AF194" s="37">
        <v>0.32703727886080269</v>
      </c>
      <c r="AG194" s="32">
        <v>0</v>
      </c>
      <c r="AH194" s="32">
        <v>0</v>
      </c>
      <c r="AI194" s="37" t="s">
        <v>1253</v>
      </c>
      <c r="AJ194" s="32">
        <v>0.19222222222222224</v>
      </c>
      <c r="AK194" s="32">
        <v>0</v>
      </c>
      <c r="AL194" s="37">
        <v>0</v>
      </c>
      <c r="AM194" t="s">
        <v>201</v>
      </c>
      <c r="AN194" s="34">
        <v>4</v>
      </c>
      <c r="AX194"/>
      <c r="AY194"/>
    </row>
    <row r="195" spans="1:51" x14ac:dyDescent="0.25">
      <c r="A195" t="s">
        <v>1149</v>
      </c>
      <c r="B195" t="s">
        <v>782</v>
      </c>
      <c r="C195" t="s">
        <v>849</v>
      </c>
      <c r="D195" t="s">
        <v>1027</v>
      </c>
      <c r="E195" s="32">
        <v>55.211111111111109</v>
      </c>
      <c r="F195" s="32">
        <v>148.41111111111113</v>
      </c>
      <c r="G195" s="32">
        <v>32.12555555555555</v>
      </c>
      <c r="H195" s="37">
        <v>0.21646327768211418</v>
      </c>
      <c r="I195" s="32">
        <v>136.81666666666669</v>
      </c>
      <c r="J195" s="32">
        <v>32.12555555555555</v>
      </c>
      <c r="K195" s="37">
        <v>0.23480732529337711</v>
      </c>
      <c r="L195" s="32">
        <v>27.538888888888888</v>
      </c>
      <c r="M195" s="32">
        <v>0</v>
      </c>
      <c r="N195" s="37">
        <v>0</v>
      </c>
      <c r="O195" s="32">
        <v>15.944444444444441</v>
      </c>
      <c r="P195" s="32">
        <v>0</v>
      </c>
      <c r="Q195" s="37">
        <v>0</v>
      </c>
      <c r="R195" s="32">
        <v>5.6055555555555552</v>
      </c>
      <c r="S195" s="32">
        <v>0</v>
      </c>
      <c r="T195" s="37">
        <v>0</v>
      </c>
      <c r="U195" s="32">
        <v>5.9888888888888898</v>
      </c>
      <c r="V195" s="32">
        <v>0</v>
      </c>
      <c r="W195" s="37">
        <v>0</v>
      </c>
      <c r="X195" s="32">
        <v>42.964444444444446</v>
      </c>
      <c r="Y195" s="32">
        <v>1.8222222222222222</v>
      </c>
      <c r="Z195" s="37">
        <v>4.2412330609289332E-2</v>
      </c>
      <c r="AA195" s="32">
        <v>0</v>
      </c>
      <c r="AB195" s="32">
        <v>0</v>
      </c>
      <c r="AC195" s="37" t="s">
        <v>1253</v>
      </c>
      <c r="AD195" s="32">
        <v>76.396666666666675</v>
      </c>
      <c r="AE195" s="32">
        <v>30.303333333333331</v>
      </c>
      <c r="AF195" s="37">
        <v>0.39665779484270686</v>
      </c>
      <c r="AG195" s="32">
        <v>1.3399999999999999</v>
      </c>
      <c r="AH195" s="32">
        <v>0</v>
      </c>
      <c r="AI195" s="37">
        <v>0</v>
      </c>
      <c r="AJ195" s="32">
        <v>0.1711111111111111</v>
      </c>
      <c r="AK195" s="32">
        <v>0</v>
      </c>
      <c r="AL195" s="37">
        <v>0</v>
      </c>
      <c r="AM195" t="s">
        <v>369</v>
      </c>
      <c r="AN195" s="34">
        <v>4</v>
      </c>
      <c r="AX195"/>
      <c r="AY195"/>
    </row>
    <row r="196" spans="1:51" x14ac:dyDescent="0.25">
      <c r="A196" t="s">
        <v>1149</v>
      </c>
      <c r="B196" t="s">
        <v>754</v>
      </c>
      <c r="C196" t="s">
        <v>841</v>
      </c>
      <c r="D196" t="s">
        <v>1069</v>
      </c>
      <c r="E196" s="32">
        <v>75.599999999999994</v>
      </c>
      <c r="F196" s="32">
        <v>200.81722222222223</v>
      </c>
      <c r="G196" s="32">
        <v>82.830000000000013</v>
      </c>
      <c r="H196" s="37">
        <v>0.41246462371808534</v>
      </c>
      <c r="I196" s="32">
        <v>189.05277777777778</v>
      </c>
      <c r="J196" s="32">
        <v>82.830000000000013</v>
      </c>
      <c r="K196" s="37">
        <v>0.4381316210934631</v>
      </c>
      <c r="L196" s="32">
        <v>14.74722222222222</v>
      </c>
      <c r="M196" s="32">
        <v>0.52</v>
      </c>
      <c r="N196" s="37">
        <v>3.526087775475608E-2</v>
      </c>
      <c r="O196" s="32">
        <v>9.1849999999999987</v>
      </c>
      <c r="P196" s="32">
        <v>0.52</v>
      </c>
      <c r="Q196" s="37">
        <v>5.6614044637996741E-2</v>
      </c>
      <c r="R196" s="32">
        <v>0</v>
      </c>
      <c r="S196" s="32">
        <v>0</v>
      </c>
      <c r="T196" s="37" t="s">
        <v>1253</v>
      </c>
      <c r="U196" s="32">
        <v>5.5622222222222222</v>
      </c>
      <c r="V196" s="32">
        <v>0</v>
      </c>
      <c r="W196" s="37">
        <v>0</v>
      </c>
      <c r="X196" s="32">
        <v>60.707777777777778</v>
      </c>
      <c r="Y196" s="32">
        <v>26.572222222222234</v>
      </c>
      <c r="Z196" s="37">
        <v>0.43770704833720758</v>
      </c>
      <c r="AA196" s="32">
        <v>6.2022222222222219</v>
      </c>
      <c r="AB196" s="32">
        <v>0</v>
      </c>
      <c r="AC196" s="37">
        <v>0</v>
      </c>
      <c r="AD196" s="32">
        <v>118.78444444444445</v>
      </c>
      <c r="AE196" s="32">
        <v>55.737777777777772</v>
      </c>
      <c r="AF196" s="37">
        <v>0.46923465474341941</v>
      </c>
      <c r="AG196" s="32">
        <v>0</v>
      </c>
      <c r="AH196" s="32">
        <v>0</v>
      </c>
      <c r="AI196" s="37" t="s">
        <v>1253</v>
      </c>
      <c r="AJ196" s="32">
        <v>0.37555555555555559</v>
      </c>
      <c r="AK196" s="32">
        <v>0</v>
      </c>
      <c r="AL196" s="37">
        <v>0</v>
      </c>
      <c r="AM196" t="s">
        <v>341</v>
      </c>
      <c r="AN196" s="34">
        <v>4</v>
      </c>
      <c r="AX196"/>
      <c r="AY196"/>
    </row>
    <row r="197" spans="1:51" x14ac:dyDescent="0.25">
      <c r="A197" t="s">
        <v>1149</v>
      </c>
      <c r="B197" t="s">
        <v>734</v>
      </c>
      <c r="C197" t="s">
        <v>847</v>
      </c>
      <c r="D197" t="s">
        <v>1053</v>
      </c>
      <c r="E197" s="32">
        <v>75.811111111111117</v>
      </c>
      <c r="F197" s="32">
        <v>211.96444444444447</v>
      </c>
      <c r="G197" s="32">
        <v>11.034444444444444</v>
      </c>
      <c r="H197" s="37">
        <v>5.2057997148368694E-2</v>
      </c>
      <c r="I197" s="32">
        <v>192.84000000000003</v>
      </c>
      <c r="J197" s="32">
        <v>11.034444444444444</v>
      </c>
      <c r="K197" s="37">
        <v>5.7220724146673112E-2</v>
      </c>
      <c r="L197" s="32">
        <v>36.136666666666663</v>
      </c>
      <c r="M197" s="32">
        <v>0</v>
      </c>
      <c r="N197" s="37">
        <v>0</v>
      </c>
      <c r="O197" s="32">
        <v>17.012222222222221</v>
      </c>
      <c r="P197" s="32">
        <v>0</v>
      </c>
      <c r="Q197" s="37">
        <v>0</v>
      </c>
      <c r="R197" s="32">
        <v>13.59888888888889</v>
      </c>
      <c r="S197" s="32">
        <v>0</v>
      </c>
      <c r="T197" s="37">
        <v>0</v>
      </c>
      <c r="U197" s="32">
        <v>5.5255555555555551</v>
      </c>
      <c r="V197" s="32">
        <v>0</v>
      </c>
      <c r="W197" s="37">
        <v>0</v>
      </c>
      <c r="X197" s="32">
        <v>55.388888888888879</v>
      </c>
      <c r="Y197" s="32">
        <v>1.5133333333333332</v>
      </c>
      <c r="Z197" s="37">
        <v>2.7321965897693083E-2</v>
      </c>
      <c r="AA197" s="32">
        <v>0</v>
      </c>
      <c r="AB197" s="32">
        <v>0</v>
      </c>
      <c r="AC197" s="37" t="s">
        <v>1253</v>
      </c>
      <c r="AD197" s="32">
        <v>99.454444444444476</v>
      </c>
      <c r="AE197" s="32">
        <v>9.1333333333333329</v>
      </c>
      <c r="AF197" s="37">
        <v>9.1834340680825355E-2</v>
      </c>
      <c r="AG197" s="32">
        <v>2.6644444444444444</v>
      </c>
      <c r="AH197" s="32">
        <v>0.38777777777777778</v>
      </c>
      <c r="AI197" s="37">
        <v>0.14553794829024186</v>
      </c>
      <c r="AJ197" s="32">
        <v>18.320000000000004</v>
      </c>
      <c r="AK197" s="32">
        <v>0</v>
      </c>
      <c r="AL197" s="37">
        <v>0</v>
      </c>
      <c r="AM197" t="s">
        <v>321</v>
      </c>
      <c r="AN197" s="34">
        <v>4</v>
      </c>
      <c r="AX197"/>
      <c r="AY197"/>
    </row>
    <row r="198" spans="1:51" x14ac:dyDescent="0.25">
      <c r="A198" t="s">
        <v>1149</v>
      </c>
      <c r="B198" t="s">
        <v>534</v>
      </c>
      <c r="C198" t="s">
        <v>945</v>
      </c>
      <c r="D198" t="s">
        <v>1089</v>
      </c>
      <c r="E198" s="32">
        <v>67.24444444444444</v>
      </c>
      <c r="F198" s="32">
        <v>193.88888888888891</v>
      </c>
      <c r="G198" s="32">
        <v>0</v>
      </c>
      <c r="H198" s="37">
        <v>0</v>
      </c>
      <c r="I198" s="32">
        <v>180.51233333333334</v>
      </c>
      <c r="J198" s="32">
        <v>0</v>
      </c>
      <c r="K198" s="37">
        <v>0</v>
      </c>
      <c r="L198" s="32">
        <v>18.255444444444443</v>
      </c>
      <c r="M198" s="32">
        <v>0</v>
      </c>
      <c r="N198" s="37">
        <v>0</v>
      </c>
      <c r="O198" s="32">
        <v>10.380222222222221</v>
      </c>
      <c r="P198" s="32">
        <v>0</v>
      </c>
      <c r="Q198" s="37">
        <v>0</v>
      </c>
      <c r="R198" s="32">
        <v>5.9233333333333338</v>
      </c>
      <c r="S198" s="32">
        <v>0</v>
      </c>
      <c r="T198" s="37">
        <v>0</v>
      </c>
      <c r="U198" s="32">
        <v>1.951888888888889</v>
      </c>
      <c r="V198" s="32">
        <v>0</v>
      </c>
      <c r="W198" s="37">
        <v>0</v>
      </c>
      <c r="X198" s="32">
        <v>68.661222222222193</v>
      </c>
      <c r="Y198" s="32">
        <v>0</v>
      </c>
      <c r="Z198" s="37">
        <v>0</v>
      </c>
      <c r="AA198" s="32">
        <v>5.5013333333333332</v>
      </c>
      <c r="AB198" s="32">
        <v>0</v>
      </c>
      <c r="AC198" s="37">
        <v>0</v>
      </c>
      <c r="AD198" s="32">
        <v>101.47088888888894</v>
      </c>
      <c r="AE198" s="32">
        <v>0</v>
      </c>
      <c r="AF198" s="37">
        <v>0</v>
      </c>
      <c r="AG198" s="32">
        <v>0</v>
      </c>
      <c r="AH198" s="32">
        <v>0</v>
      </c>
      <c r="AI198" s="37" t="s">
        <v>1253</v>
      </c>
      <c r="AJ198" s="32">
        <v>0</v>
      </c>
      <c r="AK198" s="32">
        <v>0</v>
      </c>
      <c r="AL198" s="37" t="s">
        <v>1253</v>
      </c>
      <c r="AM198" t="s">
        <v>120</v>
      </c>
      <c r="AN198" s="34">
        <v>4</v>
      </c>
      <c r="AX198"/>
      <c r="AY198"/>
    </row>
    <row r="199" spans="1:51" x14ac:dyDescent="0.25">
      <c r="A199" t="s">
        <v>1149</v>
      </c>
      <c r="B199" t="s">
        <v>730</v>
      </c>
      <c r="C199" t="s">
        <v>917</v>
      </c>
      <c r="D199" t="s">
        <v>1047</v>
      </c>
      <c r="E199" s="32">
        <v>61.4</v>
      </c>
      <c r="F199" s="32">
        <v>208.4781111111111</v>
      </c>
      <c r="G199" s="32">
        <v>0</v>
      </c>
      <c r="H199" s="37">
        <v>0</v>
      </c>
      <c r="I199" s="32">
        <v>191.51333333333332</v>
      </c>
      <c r="J199" s="32">
        <v>0</v>
      </c>
      <c r="K199" s="37">
        <v>0</v>
      </c>
      <c r="L199" s="32">
        <v>59.823333333333323</v>
      </c>
      <c r="M199" s="32">
        <v>0</v>
      </c>
      <c r="N199" s="37">
        <v>0</v>
      </c>
      <c r="O199" s="32">
        <v>42.85855555555554</v>
      </c>
      <c r="P199" s="32">
        <v>0</v>
      </c>
      <c r="Q199" s="37">
        <v>0</v>
      </c>
      <c r="R199" s="32">
        <v>11.275888888888892</v>
      </c>
      <c r="S199" s="32">
        <v>0</v>
      </c>
      <c r="T199" s="37">
        <v>0</v>
      </c>
      <c r="U199" s="32">
        <v>5.6888888888888891</v>
      </c>
      <c r="V199" s="32">
        <v>0</v>
      </c>
      <c r="W199" s="37">
        <v>0</v>
      </c>
      <c r="X199" s="32">
        <v>40.227000000000011</v>
      </c>
      <c r="Y199" s="32">
        <v>0</v>
      </c>
      <c r="Z199" s="37">
        <v>0</v>
      </c>
      <c r="AA199" s="32">
        <v>0</v>
      </c>
      <c r="AB199" s="32">
        <v>0</v>
      </c>
      <c r="AC199" s="37" t="s">
        <v>1253</v>
      </c>
      <c r="AD199" s="32">
        <v>108.42777777777778</v>
      </c>
      <c r="AE199" s="32">
        <v>0</v>
      </c>
      <c r="AF199" s="37">
        <v>0</v>
      </c>
      <c r="AG199" s="32">
        <v>0</v>
      </c>
      <c r="AH199" s="32">
        <v>0</v>
      </c>
      <c r="AI199" s="37" t="s">
        <v>1253</v>
      </c>
      <c r="AJ199" s="32">
        <v>0</v>
      </c>
      <c r="AK199" s="32">
        <v>0</v>
      </c>
      <c r="AL199" s="37" t="s">
        <v>1253</v>
      </c>
      <c r="AM199" t="s">
        <v>317</v>
      </c>
      <c r="AN199" s="34">
        <v>4</v>
      </c>
      <c r="AX199"/>
      <c r="AY199"/>
    </row>
    <row r="200" spans="1:51" x14ac:dyDescent="0.25">
      <c r="A200" t="s">
        <v>1149</v>
      </c>
      <c r="B200" t="s">
        <v>496</v>
      </c>
      <c r="C200" t="s">
        <v>931</v>
      </c>
      <c r="D200" t="s">
        <v>1032</v>
      </c>
      <c r="E200" s="32">
        <v>94.788888888888891</v>
      </c>
      <c r="F200" s="32">
        <v>337.46111111111111</v>
      </c>
      <c r="G200" s="32">
        <v>0</v>
      </c>
      <c r="H200" s="37">
        <v>0</v>
      </c>
      <c r="I200" s="32">
        <v>307.97777777777776</v>
      </c>
      <c r="J200" s="32">
        <v>0</v>
      </c>
      <c r="K200" s="37">
        <v>0</v>
      </c>
      <c r="L200" s="32">
        <v>58.208333333333329</v>
      </c>
      <c r="M200" s="32">
        <v>0</v>
      </c>
      <c r="N200" s="37">
        <v>0</v>
      </c>
      <c r="O200" s="32">
        <v>29.105555555555554</v>
      </c>
      <c r="P200" s="32">
        <v>0</v>
      </c>
      <c r="Q200" s="37">
        <v>0</v>
      </c>
      <c r="R200" s="32">
        <v>23.43611111111111</v>
      </c>
      <c r="S200" s="32">
        <v>0</v>
      </c>
      <c r="T200" s="37">
        <v>0</v>
      </c>
      <c r="U200" s="32">
        <v>5.666666666666667</v>
      </c>
      <c r="V200" s="32">
        <v>0</v>
      </c>
      <c r="W200" s="37">
        <v>0</v>
      </c>
      <c r="X200" s="32">
        <v>81.322222222222223</v>
      </c>
      <c r="Y200" s="32">
        <v>0</v>
      </c>
      <c r="Z200" s="37">
        <v>0</v>
      </c>
      <c r="AA200" s="32">
        <v>0.38055555555555554</v>
      </c>
      <c r="AB200" s="32">
        <v>0</v>
      </c>
      <c r="AC200" s="37">
        <v>0</v>
      </c>
      <c r="AD200" s="32">
        <v>182.89444444444445</v>
      </c>
      <c r="AE200" s="32">
        <v>0</v>
      </c>
      <c r="AF200" s="37">
        <v>0</v>
      </c>
      <c r="AG200" s="32">
        <v>14.655555555555555</v>
      </c>
      <c r="AH200" s="32">
        <v>0</v>
      </c>
      <c r="AI200" s="37">
        <v>0</v>
      </c>
      <c r="AJ200" s="32">
        <v>0</v>
      </c>
      <c r="AK200" s="32">
        <v>0</v>
      </c>
      <c r="AL200" s="37" t="s">
        <v>1253</v>
      </c>
      <c r="AM200" t="s">
        <v>82</v>
      </c>
      <c r="AN200" s="34">
        <v>4</v>
      </c>
      <c r="AX200"/>
      <c r="AY200"/>
    </row>
    <row r="201" spans="1:51" x14ac:dyDescent="0.25">
      <c r="A201" t="s">
        <v>1149</v>
      </c>
      <c r="B201" t="s">
        <v>755</v>
      </c>
      <c r="C201" t="s">
        <v>888</v>
      </c>
      <c r="D201" t="s">
        <v>1057</v>
      </c>
      <c r="E201" s="32">
        <v>78.311111111111117</v>
      </c>
      <c r="F201" s="32">
        <v>294.01944444444445</v>
      </c>
      <c r="G201" s="32">
        <v>0</v>
      </c>
      <c r="H201" s="37">
        <v>0</v>
      </c>
      <c r="I201" s="32">
        <v>273.79722222222222</v>
      </c>
      <c r="J201" s="32">
        <v>0</v>
      </c>
      <c r="K201" s="37">
        <v>0</v>
      </c>
      <c r="L201" s="32">
        <v>27.591666666666669</v>
      </c>
      <c r="M201" s="32">
        <v>0</v>
      </c>
      <c r="N201" s="37">
        <v>0</v>
      </c>
      <c r="O201" s="32">
        <v>11.811111111111112</v>
      </c>
      <c r="P201" s="32">
        <v>0</v>
      </c>
      <c r="Q201" s="37">
        <v>0</v>
      </c>
      <c r="R201" s="32">
        <v>10.091666666666667</v>
      </c>
      <c r="S201" s="32">
        <v>0</v>
      </c>
      <c r="T201" s="37">
        <v>0</v>
      </c>
      <c r="U201" s="32">
        <v>5.6888888888888891</v>
      </c>
      <c r="V201" s="32">
        <v>0</v>
      </c>
      <c r="W201" s="37">
        <v>0</v>
      </c>
      <c r="X201" s="32">
        <v>69.480555555555554</v>
      </c>
      <c r="Y201" s="32">
        <v>0</v>
      </c>
      <c r="Z201" s="37">
        <v>0</v>
      </c>
      <c r="AA201" s="32">
        <v>4.4416666666666664</v>
      </c>
      <c r="AB201" s="32">
        <v>0</v>
      </c>
      <c r="AC201" s="37">
        <v>0</v>
      </c>
      <c r="AD201" s="32">
        <v>169.45833333333334</v>
      </c>
      <c r="AE201" s="32">
        <v>0</v>
      </c>
      <c r="AF201" s="37">
        <v>0</v>
      </c>
      <c r="AG201" s="32">
        <v>7.8166666666666664</v>
      </c>
      <c r="AH201" s="32">
        <v>0</v>
      </c>
      <c r="AI201" s="37">
        <v>0</v>
      </c>
      <c r="AJ201" s="32">
        <v>15.230555555555556</v>
      </c>
      <c r="AK201" s="32">
        <v>0</v>
      </c>
      <c r="AL201" s="37">
        <v>0</v>
      </c>
      <c r="AM201" t="s">
        <v>342</v>
      </c>
      <c r="AN201" s="34">
        <v>4</v>
      </c>
      <c r="AX201"/>
      <c r="AY201"/>
    </row>
    <row r="202" spans="1:51" x14ac:dyDescent="0.25">
      <c r="A202" t="s">
        <v>1149</v>
      </c>
      <c r="B202" t="s">
        <v>653</v>
      </c>
      <c r="C202" t="s">
        <v>869</v>
      </c>
      <c r="D202" t="s">
        <v>1019</v>
      </c>
      <c r="E202" s="32">
        <v>75.25555555555556</v>
      </c>
      <c r="F202" s="32">
        <v>200.30222222222224</v>
      </c>
      <c r="G202" s="32">
        <v>6.7822222222222219</v>
      </c>
      <c r="H202" s="37">
        <v>3.3859944972042241E-2</v>
      </c>
      <c r="I202" s="32">
        <v>195.08111111111114</v>
      </c>
      <c r="J202" s="32">
        <v>6.7822222222222219</v>
      </c>
      <c r="K202" s="37">
        <v>3.4766165640502805E-2</v>
      </c>
      <c r="L202" s="32">
        <v>20.006666666666668</v>
      </c>
      <c r="M202" s="32">
        <v>0</v>
      </c>
      <c r="N202" s="37">
        <v>0</v>
      </c>
      <c r="O202" s="32">
        <v>14.785555555555554</v>
      </c>
      <c r="P202" s="32">
        <v>0</v>
      </c>
      <c r="Q202" s="37">
        <v>0</v>
      </c>
      <c r="R202" s="32">
        <v>0.51</v>
      </c>
      <c r="S202" s="32">
        <v>0</v>
      </c>
      <c r="T202" s="37">
        <v>0</v>
      </c>
      <c r="U202" s="32">
        <v>4.7111111111111121</v>
      </c>
      <c r="V202" s="32">
        <v>0</v>
      </c>
      <c r="W202" s="37">
        <v>0</v>
      </c>
      <c r="X202" s="32">
        <v>53.817777777777785</v>
      </c>
      <c r="Y202" s="32">
        <v>6.7822222222222219</v>
      </c>
      <c r="Z202" s="37">
        <v>0.12602196713188535</v>
      </c>
      <c r="AA202" s="32">
        <v>0</v>
      </c>
      <c r="AB202" s="32">
        <v>0</v>
      </c>
      <c r="AC202" s="37" t="s">
        <v>1253</v>
      </c>
      <c r="AD202" s="32">
        <v>115.77222222222224</v>
      </c>
      <c r="AE202" s="32">
        <v>0</v>
      </c>
      <c r="AF202" s="37">
        <v>0</v>
      </c>
      <c r="AG202" s="32">
        <v>10.705555555555557</v>
      </c>
      <c r="AH202" s="32">
        <v>0</v>
      </c>
      <c r="AI202" s="37">
        <v>0</v>
      </c>
      <c r="AJ202" s="32">
        <v>0</v>
      </c>
      <c r="AK202" s="32">
        <v>0</v>
      </c>
      <c r="AL202" s="37" t="s">
        <v>1253</v>
      </c>
      <c r="AM202" t="s">
        <v>240</v>
      </c>
      <c r="AN202" s="34">
        <v>4</v>
      </c>
      <c r="AX202"/>
      <c r="AY202"/>
    </row>
    <row r="203" spans="1:51" x14ac:dyDescent="0.25">
      <c r="A203" t="s">
        <v>1149</v>
      </c>
      <c r="B203" t="s">
        <v>559</v>
      </c>
      <c r="C203" t="s">
        <v>887</v>
      </c>
      <c r="D203" t="s">
        <v>1064</v>
      </c>
      <c r="E203" s="32">
        <v>90.611111111111114</v>
      </c>
      <c r="F203" s="32">
        <v>362.21999999999997</v>
      </c>
      <c r="G203" s="32">
        <v>99.961666666666645</v>
      </c>
      <c r="H203" s="37">
        <v>0.27596948447536485</v>
      </c>
      <c r="I203" s="32">
        <v>320.60611111111109</v>
      </c>
      <c r="J203" s="32">
        <v>97.12277777777777</v>
      </c>
      <c r="K203" s="37">
        <v>0.30293489241731375</v>
      </c>
      <c r="L203" s="32">
        <v>51.918111111111109</v>
      </c>
      <c r="M203" s="32">
        <v>4.3347777777777781</v>
      </c>
      <c r="N203" s="37">
        <v>8.3492594106531023E-2</v>
      </c>
      <c r="O203" s="32">
        <v>17.195888888888888</v>
      </c>
      <c r="P203" s="32">
        <v>1.4958888888888888</v>
      </c>
      <c r="Q203" s="37">
        <v>8.6991076678534271E-2</v>
      </c>
      <c r="R203" s="32">
        <v>27.483333333333334</v>
      </c>
      <c r="S203" s="32">
        <v>0.13333333333333333</v>
      </c>
      <c r="T203" s="37">
        <v>4.8514251061249243E-3</v>
      </c>
      <c r="U203" s="32">
        <v>7.2388888888888889</v>
      </c>
      <c r="V203" s="32">
        <v>2.7055555555555557</v>
      </c>
      <c r="W203" s="37">
        <v>0.37375287797390638</v>
      </c>
      <c r="X203" s="32">
        <v>87.390444444444427</v>
      </c>
      <c r="Y203" s="32">
        <v>18.77655555555555</v>
      </c>
      <c r="Z203" s="37">
        <v>0.21485822248555014</v>
      </c>
      <c r="AA203" s="32">
        <v>6.8916666666666666</v>
      </c>
      <c r="AB203" s="32">
        <v>0</v>
      </c>
      <c r="AC203" s="37">
        <v>0</v>
      </c>
      <c r="AD203" s="32">
        <v>208.84477777777778</v>
      </c>
      <c r="AE203" s="32">
        <v>75.883666666666656</v>
      </c>
      <c r="AF203" s="37">
        <v>0.36334960095296714</v>
      </c>
      <c r="AG203" s="32">
        <v>0</v>
      </c>
      <c r="AH203" s="32">
        <v>0</v>
      </c>
      <c r="AI203" s="37" t="s">
        <v>1253</v>
      </c>
      <c r="AJ203" s="32">
        <v>7.1749999999999998</v>
      </c>
      <c r="AK203" s="32">
        <v>0.96666666666666667</v>
      </c>
      <c r="AL203" s="37">
        <v>0.13472706155632985</v>
      </c>
      <c r="AM203" t="s">
        <v>146</v>
      </c>
      <c r="AN203" s="34">
        <v>4</v>
      </c>
      <c r="AX203"/>
      <c r="AY203"/>
    </row>
    <row r="204" spans="1:51" x14ac:dyDescent="0.25">
      <c r="A204" t="s">
        <v>1149</v>
      </c>
      <c r="B204" t="s">
        <v>505</v>
      </c>
      <c r="C204" t="s">
        <v>827</v>
      </c>
      <c r="D204" t="s">
        <v>1083</v>
      </c>
      <c r="E204" s="32">
        <v>117.28888888888889</v>
      </c>
      <c r="F204" s="32">
        <v>398.47611111111121</v>
      </c>
      <c r="G204" s="32">
        <v>84.895555555555532</v>
      </c>
      <c r="H204" s="37">
        <v>0.2130505523124904</v>
      </c>
      <c r="I204" s="32">
        <v>358.11777777777792</v>
      </c>
      <c r="J204" s="32">
        <v>84.895555555555532</v>
      </c>
      <c r="K204" s="37">
        <v>0.23706043325287135</v>
      </c>
      <c r="L204" s="32">
        <v>79.964333333333343</v>
      </c>
      <c r="M204" s="32">
        <v>0.25322222222222224</v>
      </c>
      <c r="N204" s="37">
        <v>3.1666895935549043E-3</v>
      </c>
      <c r="O204" s="32">
        <v>42.831000000000003</v>
      </c>
      <c r="P204" s="32">
        <v>0.25322222222222224</v>
      </c>
      <c r="Q204" s="37">
        <v>5.9121249147164956E-3</v>
      </c>
      <c r="R204" s="32">
        <v>32.6</v>
      </c>
      <c r="S204" s="32">
        <v>0</v>
      </c>
      <c r="T204" s="37">
        <v>0</v>
      </c>
      <c r="U204" s="32">
        <v>4.5333333333333332</v>
      </c>
      <c r="V204" s="32">
        <v>0</v>
      </c>
      <c r="W204" s="37">
        <v>0</v>
      </c>
      <c r="X204" s="32">
        <v>58.591888888888896</v>
      </c>
      <c r="Y204" s="32">
        <v>0.46133333333333326</v>
      </c>
      <c r="Z204" s="37">
        <v>7.8736723133842924E-3</v>
      </c>
      <c r="AA204" s="32">
        <v>3.2250000000000001</v>
      </c>
      <c r="AB204" s="32">
        <v>0</v>
      </c>
      <c r="AC204" s="37">
        <v>0</v>
      </c>
      <c r="AD204" s="32">
        <v>235.9560000000001</v>
      </c>
      <c r="AE204" s="32">
        <v>84.180999999999983</v>
      </c>
      <c r="AF204" s="37">
        <v>0.35676566817542232</v>
      </c>
      <c r="AG204" s="32">
        <v>8.8138888888888882</v>
      </c>
      <c r="AH204" s="32">
        <v>0</v>
      </c>
      <c r="AI204" s="37">
        <v>0</v>
      </c>
      <c r="AJ204" s="32">
        <v>11.925000000000001</v>
      </c>
      <c r="AK204" s="32">
        <v>0</v>
      </c>
      <c r="AL204" s="37">
        <v>0</v>
      </c>
      <c r="AM204" t="s">
        <v>91</v>
      </c>
      <c r="AN204" s="34">
        <v>4</v>
      </c>
      <c r="AX204"/>
      <c r="AY204"/>
    </row>
    <row r="205" spans="1:51" x14ac:dyDescent="0.25">
      <c r="A205" t="s">
        <v>1149</v>
      </c>
      <c r="B205" t="s">
        <v>580</v>
      </c>
      <c r="C205" t="s">
        <v>857</v>
      </c>
      <c r="D205" t="s">
        <v>1023</v>
      </c>
      <c r="E205" s="32">
        <v>60.777777777777779</v>
      </c>
      <c r="F205" s="32">
        <v>201.34122222222223</v>
      </c>
      <c r="G205" s="32">
        <v>44.927777777777777</v>
      </c>
      <c r="H205" s="37">
        <v>0.22314247068685497</v>
      </c>
      <c r="I205" s="32">
        <v>180.09677777777776</v>
      </c>
      <c r="J205" s="32">
        <v>44.927777777777777</v>
      </c>
      <c r="K205" s="37">
        <v>0.24946463969063548</v>
      </c>
      <c r="L205" s="32">
        <v>52.451000000000001</v>
      </c>
      <c r="M205" s="32">
        <v>0</v>
      </c>
      <c r="N205" s="37">
        <v>0</v>
      </c>
      <c r="O205" s="32">
        <v>38.286333333333332</v>
      </c>
      <c r="P205" s="32">
        <v>0</v>
      </c>
      <c r="Q205" s="37">
        <v>0</v>
      </c>
      <c r="R205" s="32">
        <v>8.2813333333333343</v>
      </c>
      <c r="S205" s="32">
        <v>0</v>
      </c>
      <c r="T205" s="37">
        <v>0</v>
      </c>
      <c r="U205" s="32">
        <v>5.8833333333333337</v>
      </c>
      <c r="V205" s="32">
        <v>0</v>
      </c>
      <c r="W205" s="37">
        <v>0</v>
      </c>
      <c r="X205" s="32">
        <v>36.069444444444443</v>
      </c>
      <c r="Y205" s="32">
        <v>17.227777777777778</v>
      </c>
      <c r="Z205" s="37">
        <v>0.4776280323450135</v>
      </c>
      <c r="AA205" s="32">
        <v>7.0797777777777782</v>
      </c>
      <c r="AB205" s="32">
        <v>0</v>
      </c>
      <c r="AC205" s="37">
        <v>0</v>
      </c>
      <c r="AD205" s="32">
        <v>102.47433333333332</v>
      </c>
      <c r="AE205" s="32">
        <v>27.7</v>
      </c>
      <c r="AF205" s="37">
        <v>0.27031159021933948</v>
      </c>
      <c r="AG205" s="32">
        <v>0</v>
      </c>
      <c r="AH205" s="32">
        <v>0</v>
      </c>
      <c r="AI205" s="37" t="s">
        <v>1253</v>
      </c>
      <c r="AJ205" s="32">
        <v>3.2666666666666666</v>
      </c>
      <c r="AK205" s="32">
        <v>0</v>
      </c>
      <c r="AL205" s="37">
        <v>0</v>
      </c>
      <c r="AM205" t="s">
        <v>167</v>
      </c>
      <c r="AN205" s="34">
        <v>4</v>
      </c>
      <c r="AX205"/>
      <c r="AY205"/>
    </row>
    <row r="206" spans="1:51" x14ac:dyDescent="0.25">
      <c r="A206" t="s">
        <v>1149</v>
      </c>
      <c r="B206" t="s">
        <v>536</v>
      </c>
      <c r="C206" t="s">
        <v>878</v>
      </c>
      <c r="D206" t="s">
        <v>1022</v>
      </c>
      <c r="E206" s="32">
        <v>81.011111111111106</v>
      </c>
      <c r="F206" s="32">
        <v>226.44533333333337</v>
      </c>
      <c r="G206" s="32">
        <v>2.6</v>
      </c>
      <c r="H206" s="37">
        <v>1.1481799875172225E-2</v>
      </c>
      <c r="I206" s="32">
        <v>209.3786666666667</v>
      </c>
      <c r="J206" s="32">
        <v>2.6</v>
      </c>
      <c r="K206" s="37">
        <v>1.241769298368506E-2</v>
      </c>
      <c r="L206" s="32">
        <v>73.629111111111115</v>
      </c>
      <c r="M206" s="32">
        <v>2.6</v>
      </c>
      <c r="N206" s="37">
        <v>3.5312119904264916E-2</v>
      </c>
      <c r="O206" s="32">
        <v>56.562444444444452</v>
      </c>
      <c r="P206" s="32">
        <v>2.6</v>
      </c>
      <c r="Q206" s="37">
        <v>4.5966895977307277E-2</v>
      </c>
      <c r="R206" s="32">
        <v>11.377777777777778</v>
      </c>
      <c r="S206" s="32">
        <v>0</v>
      </c>
      <c r="T206" s="37">
        <v>0</v>
      </c>
      <c r="U206" s="32">
        <v>5.6888888888888891</v>
      </c>
      <c r="V206" s="32">
        <v>0</v>
      </c>
      <c r="W206" s="37">
        <v>0</v>
      </c>
      <c r="X206" s="32">
        <v>20.774111111111118</v>
      </c>
      <c r="Y206" s="32">
        <v>0</v>
      </c>
      <c r="Z206" s="37">
        <v>0</v>
      </c>
      <c r="AA206" s="32">
        <v>0</v>
      </c>
      <c r="AB206" s="32">
        <v>0</v>
      </c>
      <c r="AC206" s="37" t="s">
        <v>1253</v>
      </c>
      <c r="AD206" s="32">
        <v>132.04211111111113</v>
      </c>
      <c r="AE206" s="32">
        <v>0</v>
      </c>
      <c r="AF206" s="37">
        <v>0</v>
      </c>
      <c r="AG206" s="32">
        <v>0</v>
      </c>
      <c r="AH206" s="32">
        <v>0</v>
      </c>
      <c r="AI206" s="37" t="s">
        <v>1253</v>
      </c>
      <c r="AJ206" s="32">
        <v>0</v>
      </c>
      <c r="AK206" s="32">
        <v>0</v>
      </c>
      <c r="AL206" s="37" t="s">
        <v>1253</v>
      </c>
      <c r="AM206" t="s">
        <v>123</v>
      </c>
      <c r="AN206" s="34">
        <v>4</v>
      </c>
      <c r="AX206"/>
      <c r="AY206"/>
    </row>
    <row r="207" spans="1:51" x14ac:dyDescent="0.25">
      <c r="A207" t="s">
        <v>1149</v>
      </c>
      <c r="B207" t="s">
        <v>458</v>
      </c>
      <c r="C207" t="s">
        <v>913</v>
      </c>
      <c r="D207" t="s">
        <v>1071</v>
      </c>
      <c r="E207" s="32">
        <v>93</v>
      </c>
      <c r="F207" s="32">
        <v>283.63888888888891</v>
      </c>
      <c r="G207" s="32">
        <v>0</v>
      </c>
      <c r="H207" s="37">
        <v>0</v>
      </c>
      <c r="I207" s="32">
        <v>252.09722222222223</v>
      </c>
      <c r="J207" s="32">
        <v>0</v>
      </c>
      <c r="K207" s="37">
        <v>0</v>
      </c>
      <c r="L207" s="32">
        <v>86.550000000000011</v>
      </c>
      <c r="M207" s="32">
        <v>0</v>
      </c>
      <c r="N207" s="37">
        <v>0</v>
      </c>
      <c r="O207" s="32">
        <v>55.008333333333333</v>
      </c>
      <c r="P207" s="32">
        <v>0</v>
      </c>
      <c r="Q207" s="37">
        <v>0</v>
      </c>
      <c r="R207" s="32">
        <v>26.108333333333334</v>
      </c>
      <c r="S207" s="32">
        <v>0</v>
      </c>
      <c r="T207" s="37">
        <v>0</v>
      </c>
      <c r="U207" s="32">
        <v>5.4333333333333336</v>
      </c>
      <c r="V207" s="32">
        <v>0</v>
      </c>
      <c r="W207" s="37">
        <v>0</v>
      </c>
      <c r="X207" s="32">
        <v>33.413888888888891</v>
      </c>
      <c r="Y207" s="32">
        <v>0</v>
      </c>
      <c r="Z207" s="37">
        <v>0</v>
      </c>
      <c r="AA207" s="32">
        <v>0</v>
      </c>
      <c r="AB207" s="32">
        <v>0</v>
      </c>
      <c r="AC207" s="37" t="s">
        <v>1253</v>
      </c>
      <c r="AD207" s="32">
        <v>150.8388888888889</v>
      </c>
      <c r="AE207" s="32">
        <v>0</v>
      </c>
      <c r="AF207" s="37">
        <v>0</v>
      </c>
      <c r="AG207" s="32">
        <v>0</v>
      </c>
      <c r="AH207" s="32">
        <v>0</v>
      </c>
      <c r="AI207" s="37" t="s">
        <v>1253</v>
      </c>
      <c r="AJ207" s="32">
        <v>12.83611111111111</v>
      </c>
      <c r="AK207" s="32">
        <v>0</v>
      </c>
      <c r="AL207" s="37">
        <v>0</v>
      </c>
      <c r="AM207" t="s">
        <v>44</v>
      </c>
      <c r="AN207" s="34">
        <v>4</v>
      </c>
      <c r="AX207"/>
      <c r="AY207"/>
    </row>
    <row r="208" spans="1:51" x14ac:dyDescent="0.25">
      <c r="A208" t="s">
        <v>1149</v>
      </c>
      <c r="B208" t="s">
        <v>548</v>
      </c>
      <c r="C208" t="s">
        <v>940</v>
      </c>
      <c r="D208" t="s">
        <v>1042</v>
      </c>
      <c r="E208" s="32">
        <v>47.31111111111111</v>
      </c>
      <c r="F208" s="32">
        <v>152.34922222222221</v>
      </c>
      <c r="G208" s="32">
        <v>6.0888888888888886</v>
      </c>
      <c r="H208" s="37">
        <v>3.9966655556714366E-2</v>
      </c>
      <c r="I208" s="32">
        <v>135.1708888888889</v>
      </c>
      <c r="J208" s="32">
        <v>6.0888888888888886</v>
      </c>
      <c r="K208" s="37">
        <v>4.5045859644334982E-2</v>
      </c>
      <c r="L208" s="32">
        <v>28.664888888888889</v>
      </c>
      <c r="M208" s="32">
        <v>0</v>
      </c>
      <c r="N208" s="37">
        <v>0</v>
      </c>
      <c r="O208" s="32">
        <v>11.486555555555555</v>
      </c>
      <c r="P208" s="32">
        <v>0</v>
      </c>
      <c r="Q208" s="37">
        <v>0</v>
      </c>
      <c r="R208" s="32">
        <v>10.88111111111111</v>
      </c>
      <c r="S208" s="32">
        <v>0</v>
      </c>
      <c r="T208" s="37">
        <v>0</v>
      </c>
      <c r="U208" s="32">
        <v>6.2972222222222225</v>
      </c>
      <c r="V208" s="32">
        <v>0</v>
      </c>
      <c r="W208" s="37">
        <v>0</v>
      </c>
      <c r="X208" s="32">
        <v>33.826666666666668</v>
      </c>
      <c r="Y208" s="32">
        <v>6.0888888888888886</v>
      </c>
      <c r="Z208" s="37">
        <v>0.18000262777558795</v>
      </c>
      <c r="AA208" s="32">
        <v>0</v>
      </c>
      <c r="AB208" s="32">
        <v>0</v>
      </c>
      <c r="AC208" s="37" t="s">
        <v>1253</v>
      </c>
      <c r="AD208" s="32">
        <v>62.145777777777766</v>
      </c>
      <c r="AE208" s="32">
        <v>0</v>
      </c>
      <c r="AF208" s="37">
        <v>0</v>
      </c>
      <c r="AG208" s="32">
        <v>16.803555555555558</v>
      </c>
      <c r="AH208" s="32">
        <v>0</v>
      </c>
      <c r="AI208" s="37">
        <v>0</v>
      </c>
      <c r="AJ208" s="32">
        <v>10.908333333333333</v>
      </c>
      <c r="AK208" s="32">
        <v>0</v>
      </c>
      <c r="AL208" s="37">
        <v>0</v>
      </c>
      <c r="AM208" t="s">
        <v>135</v>
      </c>
      <c r="AN208" s="34">
        <v>4</v>
      </c>
      <c r="AX208"/>
      <c r="AY208"/>
    </row>
    <row r="209" spans="1:51" x14ac:dyDescent="0.25">
      <c r="A209" t="s">
        <v>1149</v>
      </c>
      <c r="B209" t="s">
        <v>722</v>
      </c>
      <c r="C209" t="s">
        <v>830</v>
      </c>
      <c r="D209" t="s">
        <v>1055</v>
      </c>
      <c r="E209" s="32">
        <v>91.62222222222222</v>
      </c>
      <c r="F209" s="32">
        <v>281.17177777777778</v>
      </c>
      <c r="G209" s="32">
        <v>98.655555555555566</v>
      </c>
      <c r="H209" s="37">
        <v>0.3508728946243222</v>
      </c>
      <c r="I209" s="32">
        <v>272.28011111111113</v>
      </c>
      <c r="J209" s="32">
        <v>98.655555555555566</v>
      </c>
      <c r="K209" s="37">
        <v>0.36233111244506783</v>
      </c>
      <c r="L209" s="32">
        <v>47.055555555555557</v>
      </c>
      <c r="M209" s="32">
        <v>3.7527777777777778</v>
      </c>
      <c r="N209" s="37">
        <v>7.9752066115702472E-2</v>
      </c>
      <c r="O209" s="32">
        <v>38.163888888888891</v>
      </c>
      <c r="P209" s="32">
        <v>3.7527777777777778</v>
      </c>
      <c r="Q209" s="37">
        <v>9.8333212024164784E-2</v>
      </c>
      <c r="R209" s="32">
        <v>8.8916666666666675</v>
      </c>
      <c r="S209" s="32">
        <v>0</v>
      </c>
      <c r="T209" s="37">
        <v>0</v>
      </c>
      <c r="U209" s="32">
        <v>0</v>
      </c>
      <c r="V209" s="32">
        <v>0</v>
      </c>
      <c r="W209" s="37" t="s">
        <v>1253</v>
      </c>
      <c r="X209" s="32">
        <v>55.8</v>
      </c>
      <c r="Y209" s="32">
        <v>38.555555555555557</v>
      </c>
      <c r="Z209" s="37">
        <v>0.69095977698128241</v>
      </c>
      <c r="AA209" s="32">
        <v>0</v>
      </c>
      <c r="AB209" s="32">
        <v>0</v>
      </c>
      <c r="AC209" s="37" t="s">
        <v>1253</v>
      </c>
      <c r="AD209" s="32">
        <v>140.87755555555555</v>
      </c>
      <c r="AE209" s="32">
        <v>56.347222222222221</v>
      </c>
      <c r="AF209" s="37">
        <v>0.39997302622135222</v>
      </c>
      <c r="AG209" s="32">
        <v>0</v>
      </c>
      <c r="AH209" s="32">
        <v>0</v>
      </c>
      <c r="AI209" s="37" t="s">
        <v>1253</v>
      </c>
      <c r="AJ209" s="32">
        <v>37.43866666666667</v>
      </c>
      <c r="AK209" s="32">
        <v>0</v>
      </c>
      <c r="AL209" s="37">
        <v>0</v>
      </c>
      <c r="AM209" t="s">
        <v>309</v>
      </c>
      <c r="AN209" s="34">
        <v>4</v>
      </c>
      <c r="AX209"/>
      <c r="AY209"/>
    </row>
    <row r="210" spans="1:51" x14ac:dyDescent="0.25">
      <c r="A210" t="s">
        <v>1149</v>
      </c>
      <c r="B210" t="s">
        <v>638</v>
      </c>
      <c r="C210" t="s">
        <v>920</v>
      </c>
      <c r="D210" t="s">
        <v>1073</v>
      </c>
      <c r="E210" s="32">
        <v>81.566666666666663</v>
      </c>
      <c r="F210" s="32">
        <v>318.19166666666661</v>
      </c>
      <c r="G210" s="32">
        <v>0</v>
      </c>
      <c r="H210" s="37">
        <v>0</v>
      </c>
      <c r="I210" s="32">
        <v>283.74722222222226</v>
      </c>
      <c r="J210" s="32">
        <v>0</v>
      </c>
      <c r="K210" s="37">
        <v>0</v>
      </c>
      <c r="L210" s="32">
        <v>39.93611111111111</v>
      </c>
      <c r="M210" s="32">
        <v>0</v>
      </c>
      <c r="N210" s="37">
        <v>0</v>
      </c>
      <c r="O210" s="32">
        <v>25.625</v>
      </c>
      <c r="P210" s="32">
        <v>0</v>
      </c>
      <c r="Q210" s="37">
        <v>0</v>
      </c>
      <c r="R210" s="32">
        <v>8.8000000000000007</v>
      </c>
      <c r="S210" s="32">
        <v>0</v>
      </c>
      <c r="T210" s="37">
        <v>0</v>
      </c>
      <c r="U210" s="32">
        <v>5.5111111111111111</v>
      </c>
      <c r="V210" s="32">
        <v>0</v>
      </c>
      <c r="W210" s="37">
        <v>0</v>
      </c>
      <c r="X210" s="32">
        <v>37.65</v>
      </c>
      <c r="Y210" s="32">
        <v>0</v>
      </c>
      <c r="Z210" s="37">
        <v>0</v>
      </c>
      <c r="AA210" s="32">
        <v>20.133333333333333</v>
      </c>
      <c r="AB210" s="32">
        <v>0</v>
      </c>
      <c r="AC210" s="37">
        <v>0</v>
      </c>
      <c r="AD210" s="32">
        <v>159.76666666666668</v>
      </c>
      <c r="AE210" s="32">
        <v>0</v>
      </c>
      <c r="AF210" s="37">
        <v>0</v>
      </c>
      <c r="AG210" s="32">
        <v>24.083333333333332</v>
      </c>
      <c r="AH210" s="32">
        <v>0</v>
      </c>
      <c r="AI210" s="37">
        <v>0</v>
      </c>
      <c r="AJ210" s="32">
        <v>36.62222222222222</v>
      </c>
      <c r="AK210" s="32">
        <v>0</v>
      </c>
      <c r="AL210" s="37">
        <v>0</v>
      </c>
      <c r="AM210" t="s">
        <v>225</v>
      </c>
      <c r="AN210" s="34">
        <v>4</v>
      </c>
      <c r="AX210"/>
      <c r="AY210"/>
    </row>
    <row r="211" spans="1:51" x14ac:dyDescent="0.25">
      <c r="A211" t="s">
        <v>1149</v>
      </c>
      <c r="B211" t="s">
        <v>604</v>
      </c>
      <c r="C211" t="s">
        <v>864</v>
      </c>
      <c r="D211" t="s">
        <v>1107</v>
      </c>
      <c r="E211" s="32">
        <v>105.01111111111111</v>
      </c>
      <c r="F211" s="32">
        <v>461.5841111111111</v>
      </c>
      <c r="G211" s="32">
        <v>85.62477777777778</v>
      </c>
      <c r="H211" s="37">
        <v>0.18550200432953476</v>
      </c>
      <c r="I211" s="32">
        <v>426.97355555555555</v>
      </c>
      <c r="J211" s="32">
        <v>81.458111111111108</v>
      </c>
      <c r="K211" s="37">
        <v>0.19078022526505675</v>
      </c>
      <c r="L211" s="32">
        <v>65.99111111111111</v>
      </c>
      <c r="M211" s="32">
        <v>0</v>
      </c>
      <c r="N211" s="37">
        <v>0</v>
      </c>
      <c r="O211" s="32">
        <v>42.841666666666669</v>
      </c>
      <c r="P211" s="32">
        <v>0</v>
      </c>
      <c r="Q211" s="37">
        <v>0</v>
      </c>
      <c r="R211" s="32">
        <v>16.149444444444441</v>
      </c>
      <c r="S211" s="32">
        <v>0</v>
      </c>
      <c r="T211" s="37">
        <v>0</v>
      </c>
      <c r="U211" s="32">
        <v>7</v>
      </c>
      <c r="V211" s="32">
        <v>0</v>
      </c>
      <c r="W211" s="37">
        <v>0</v>
      </c>
      <c r="X211" s="32">
        <v>89.272555555555556</v>
      </c>
      <c r="Y211" s="32">
        <v>41.5808888888889</v>
      </c>
      <c r="Z211" s="37">
        <v>0.46577460038110519</v>
      </c>
      <c r="AA211" s="32">
        <v>11.46111111111111</v>
      </c>
      <c r="AB211" s="32">
        <v>4.166666666666667</v>
      </c>
      <c r="AC211" s="37">
        <v>0.36354823073194381</v>
      </c>
      <c r="AD211" s="32">
        <v>289.70377777777776</v>
      </c>
      <c r="AE211" s="32">
        <v>39.877222222222208</v>
      </c>
      <c r="AF211" s="37">
        <v>0.13764826447244577</v>
      </c>
      <c r="AG211" s="32">
        <v>5.0027777777777782</v>
      </c>
      <c r="AH211" s="32">
        <v>0</v>
      </c>
      <c r="AI211" s="37">
        <v>0</v>
      </c>
      <c r="AJ211" s="32">
        <v>0.15277777777777779</v>
      </c>
      <c r="AK211" s="32">
        <v>0</v>
      </c>
      <c r="AL211" s="37">
        <v>0</v>
      </c>
      <c r="AM211" t="s">
        <v>191</v>
      </c>
      <c r="AN211" s="34">
        <v>4</v>
      </c>
      <c r="AX211"/>
      <c r="AY211"/>
    </row>
    <row r="212" spans="1:51" x14ac:dyDescent="0.25">
      <c r="A212" t="s">
        <v>1149</v>
      </c>
      <c r="B212" t="s">
        <v>547</v>
      </c>
      <c r="C212" t="s">
        <v>838</v>
      </c>
      <c r="D212" t="s">
        <v>1094</v>
      </c>
      <c r="E212" s="32">
        <v>88.988888888888894</v>
      </c>
      <c r="F212" s="32">
        <v>295.76555555555564</v>
      </c>
      <c r="G212" s="32">
        <v>83.376666666666694</v>
      </c>
      <c r="H212" s="37">
        <v>0.28190120553441356</v>
      </c>
      <c r="I212" s="32">
        <v>281.55777777777786</v>
      </c>
      <c r="J212" s="32">
        <v>83.376666666666694</v>
      </c>
      <c r="K212" s="37">
        <v>0.29612631313091453</v>
      </c>
      <c r="L212" s="32">
        <v>35.340000000000003</v>
      </c>
      <c r="M212" s="32">
        <v>0</v>
      </c>
      <c r="N212" s="37">
        <v>0</v>
      </c>
      <c r="O212" s="32">
        <v>21.132222222222229</v>
      </c>
      <c r="P212" s="32">
        <v>0</v>
      </c>
      <c r="Q212" s="37">
        <v>0</v>
      </c>
      <c r="R212" s="32">
        <v>6.8299999999999992</v>
      </c>
      <c r="S212" s="32">
        <v>0</v>
      </c>
      <c r="T212" s="37">
        <v>0</v>
      </c>
      <c r="U212" s="32">
        <v>7.3777777777777782</v>
      </c>
      <c r="V212" s="32">
        <v>0</v>
      </c>
      <c r="W212" s="37">
        <v>0</v>
      </c>
      <c r="X212" s="32">
        <v>78.954444444444462</v>
      </c>
      <c r="Y212" s="32">
        <v>25.218888888888891</v>
      </c>
      <c r="Z212" s="37">
        <v>0.3194106306027385</v>
      </c>
      <c r="AA212" s="32">
        <v>0</v>
      </c>
      <c r="AB212" s="32">
        <v>0</v>
      </c>
      <c r="AC212" s="37" t="s">
        <v>1253</v>
      </c>
      <c r="AD212" s="32">
        <v>167.76111111111115</v>
      </c>
      <c r="AE212" s="32">
        <v>58.15777777777781</v>
      </c>
      <c r="AF212" s="37">
        <v>0.34667019902639346</v>
      </c>
      <c r="AG212" s="32">
        <v>4.5044444444444443</v>
      </c>
      <c r="AH212" s="32">
        <v>0</v>
      </c>
      <c r="AI212" s="37">
        <v>0</v>
      </c>
      <c r="AJ212" s="32">
        <v>9.2055555555555575</v>
      </c>
      <c r="AK212" s="32">
        <v>0</v>
      </c>
      <c r="AL212" s="37">
        <v>0</v>
      </c>
      <c r="AM212" t="s">
        <v>134</v>
      </c>
      <c r="AN212" s="34">
        <v>4</v>
      </c>
      <c r="AX212"/>
      <c r="AY212"/>
    </row>
    <row r="213" spans="1:51" x14ac:dyDescent="0.25">
      <c r="A213" t="s">
        <v>1149</v>
      </c>
      <c r="B213" t="s">
        <v>454</v>
      </c>
      <c r="C213" t="s">
        <v>910</v>
      </c>
      <c r="D213" t="s">
        <v>1055</v>
      </c>
      <c r="E213" s="32">
        <v>100.86666666666666</v>
      </c>
      <c r="F213" s="32">
        <v>354.76211111111104</v>
      </c>
      <c r="G213" s="32">
        <v>0</v>
      </c>
      <c r="H213" s="37">
        <v>0</v>
      </c>
      <c r="I213" s="32">
        <v>305.41266666666661</v>
      </c>
      <c r="J213" s="32">
        <v>0</v>
      </c>
      <c r="K213" s="37">
        <v>0</v>
      </c>
      <c r="L213" s="32">
        <v>79.60466666666666</v>
      </c>
      <c r="M213" s="32">
        <v>0</v>
      </c>
      <c r="N213" s="37">
        <v>0</v>
      </c>
      <c r="O213" s="32">
        <v>30.255222222222205</v>
      </c>
      <c r="P213" s="32">
        <v>0</v>
      </c>
      <c r="Q213" s="37">
        <v>0</v>
      </c>
      <c r="R213" s="32">
        <v>49.349444444444451</v>
      </c>
      <c r="S213" s="32">
        <v>0</v>
      </c>
      <c r="T213" s="37">
        <v>0</v>
      </c>
      <c r="U213" s="32">
        <v>0</v>
      </c>
      <c r="V213" s="32">
        <v>0</v>
      </c>
      <c r="W213" s="37" t="s">
        <v>1253</v>
      </c>
      <c r="X213" s="32">
        <v>53.463333333333331</v>
      </c>
      <c r="Y213" s="32">
        <v>0</v>
      </c>
      <c r="Z213" s="37">
        <v>0</v>
      </c>
      <c r="AA213" s="32">
        <v>0</v>
      </c>
      <c r="AB213" s="32">
        <v>0</v>
      </c>
      <c r="AC213" s="37" t="s">
        <v>1253</v>
      </c>
      <c r="AD213" s="32">
        <v>194.56277777777774</v>
      </c>
      <c r="AE213" s="32">
        <v>0</v>
      </c>
      <c r="AF213" s="37">
        <v>0</v>
      </c>
      <c r="AG213" s="32">
        <v>23.034444444444443</v>
      </c>
      <c r="AH213" s="32">
        <v>0</v>
      </c>
      <c r="AI213" s="37">
        <v>0</v>
      </c>
      <c r="AJ213" s="32">
        <v>4.0968888888888895</v>
      </c>
      <c r="AK213" s="32">
        <v>0</v>
      </c>
      <c r="AL213" s="37">
        <v>0</v>
      </c>
      <c r="AM213" t="s">
        <v>40</v>
      </c>
      <c r="AN213" s="34">
        <v>4</v>
      </c>
      <c r="AX213"/>
      <c r="AY213"/>
    </row>
    <row r="214" spans="1:51" x14ac:dyDescent="0.25">
      <c r="A214" t="s">
        <v>1149</v>
      </c>
      <c r="B214" t="s">
        <v>735</v>
      </c>
      <c r="C214" t="s">
        <v>897</v>
      </c>
      <c r="D214" t="s">
        <v>1056</v>
      </c>
      <c r="E214" s="32">
        <v>75.5</v>
      </c>
      <c r="F214" s="32">
        <v>261.02711111111114</v>
      </c>
      <c r="G214" s="32">
        <v>10.666666666666666</v>
      </c>
      <c r="H214" s="37">
        <v>4.0864209933067823E-2</v>
      </c>
      <c r="I214" s="32">
        <v>236.61088888888892</v>
      </c>
      <c r="J214" s="32">
        <v>0.53333333333333333</v>
      </c>
      <c r="K214" s="37">
        <v>2.2540523635147811E-3</v>
      </c>
      <c r="L214" s="32">
        <v>37.529222222222216</v>
      </c>
      <c r="M214" s="32">
        <v>10.666666666666666</v>
      </c>
      <c r="N214" s="37">
        <v>0.28422296107033634</v>
      </c>
      <c r="O214" s="32">
        <v>13.112999999999998</v>
      </c>
      <c r="P214" s="32">
        <v>0.53333333333333333</v>
      </c>
      <c r="Q214" s="37">
        <v>4.0672106560919193E-2</v>
      </c>
      <c r="R214" s="32">
        <v>18.593999999999994</v>
      </c>
      <c r="S214" s="32">
        <v>10.133333333333333</v>
      </c>
      <c r="T214" s="37">
        <v>0.54497866695349773</v>
      </c>
      <c r="U214" s="32">
        <v>5.822222222222222</v>
      </c>
      <c r="V214" s="32">
        <v>0</v>
      </c>
      <c r="W214" s="37">
        <v>0</v>
      </c>
      <c r="X214" s="32">
        <v>78.956333333333347</v>
      </c>
      <c r="Y214" s="32">
        <v>0</v>
      </c>
      <c r="Z214" s="37">
        <v>0</v>
      </c>
      <c r="AA214" s="32">
        <v>0</v>
      </c>
      <c r="AB214" s="32">
        <v>0</v>
      </c>
      <c r="AC214" s="37" t="s">
        <v>1253</v>
      </c>
      <c r="AD214" s="32">
        <v>126.02066666666667</v>
      </c>
      <c r="AE214" s="32">
        <v>0</v>
      </c>
      <c r="AF214" s="37">
        <v>0</v>
      </c>
      <c r="AG214" s="32">
        <v>0</v>
      </c>
      <c r="AH214" s="32">
        <v>0</v>
      </c>
      <c r="AI214" s="37" t="s">
        <v>1253</v>
      </c>
      <c r="AJ214" s="32">
        <v>18.520888888888891</v>
      </c>
      <c r="AK214" s="32">
        <v>0</v>
      </c>
      <c r="AL214" s="37">
        <v>0</v>
      </c>
      <c r="AM214" t="s">
        <v>322</v>
      </c>
      <c r="AN214" s="34">
        <v>4</v>
      </c>
      <c r="AX214"/>
      <c r="AY214"/>
    </row>
    <row r="215" spans="1:51" x14ac:dyDescent="0.25">
      <c r="A215" t="s">
        <v>1149</v>
      </c>
      <c r="B215" t="s">
        <v>509</v>
      </c>
      <c r="C215" t="s">
        <v>910</v>
      </c>
      <c r="D215" t="s">
        <v>1055</v>
      </c>
      <c r="E215" s="32">
        <v>158.3111111111111</v>
      </c>
      <c r="F215" s="32">
        <v>522.30344444444438</v>
      </c>
      <c r="G215" s="32">
        <v>148.58988888888894</v>
      </c>
      <c r="H215" s="37">
        <v>0.28448958257768858</v>
      </c>
      <c r="I215" s="32">
        <v>493.67655555555552</v>
      </c>
      <c r="J215" s="32">
        <v>146.16800000000006</v>
      </c>
      <c r="K215" s="37">
        <v>0.29608049714961837</v>
      </c>
      <c r="L215" s="32">
        <v>58.572555555555546</v>
      </c>
      <c r="M215" s="32">
        <v>2.6017777777777775</v>
      </c>
      <c r="N215" s="37">
        <v>4.441974151716864E-2</v>
      </c>
      <c r="O215" s="32">
        <v>30.355888888888881</v>
      </c>
      <c r="P215" s="32">
        <v>0.1798888888888889</v>
      </c>
      <c r="Q215" s="37">
        <v>5.9259964202442892E-3</v>
      </c>
      <c r="R215" s="32">
        <v>22.972222222222221</v>
      </c>
      <c r="S215" s="32">
        <v>2.4218888888888888</v>
      </c>
      <c r="T215" s="37">
        <v>0.10542684401451027</v>
      </c>
      <c r="U215" s="32">
        <v>5.2444444444444445</v>
      </c>
      <c r="V215" s="32">
        <v>0</v>
      </c>
      <c r="W215" s="37">
        <v>0</v>
      </c>
      <c r="X215" s="32">
        <v>171.02811111111109</v>
      </c>
      <c r="Y215" s="32">
        <v>60.909444444444468</v>
      </c>
      <c r="Z215" s="37">
        <v>0.35613703530218899</v>
      </c>
      <c r="AA215" s="32">
        <v>0.41022222222222227</v>
      </c>
      <c r="AB215" s="32">
        <v>0</v>
      </c>
      <c r="AC215" s="37">
        <v>0</v>
      </c>
      <c r="AD215" s="32">
        <v>286.61344444444444</v>
      </c>
      <c r="AE215" s="32">
        <v>85.078666666666692</v>
      </c>
      <c r="AF215" s="37">
        <v>0.29684115771881686</v>
      </c>
      <c r="AG215" s="32">
        <v>0</v>
      </c>
      <c r="AH215" s="32">
        <v>0</v>
      </c>
      <c r="AI215" s="37" t="s">
        <v>1253</v>
      </c>
      <c r="AJ215" s="32">
        <v>5.6791111111111103</v>
      </c>
      <c r="AK215" s="32">
        <v>0</v>
      </c>
      <c r="AL215" s="37">
        <v>0</v>
      </c>
      <c r="AM215" t="s">
        <v>95</v>
      </c>
      <c r="AN215" s="34">
        <v>4</v>
      </c>
      <c r="AX215"/>
      <c r="AY215"/>
    </row>
    <row r="216" spans="1:51" x14ac:dyDescent="0.25">
      <c r="A216" t="s">
        <v>1149</v>
      </c>
      <c r="B216" t="s">
        <v>574</v>
      </c>
      <c r="C216" t="s">
        <v>851</v>
      </c>
      <c r="D216" t="s">
        <v>1031</v>
      </c>
      <c r="E216" s="32">
        <v>106.02222222222223</v>
      </c>
      <c r="F216" s="32">
        <v>345.23333333333335</v>
      </c>
      <c r="G216" s="32">
        <v>0</v>
      </c>
      <c r="H216" s="37">
        <v>0</v>
      </c>
      <c r="I216" s="32">
        <v>321.83055555555552</v>
      </c>
      <c r="J216" s="32">
        <v>0</v>
      </c>
      <c r="K216" s="37">
        <v>0</v>
      </c>
      <c r="L216" s="32">
        <v>49.25</v>
      </c>
      <c r="M216" s="32">
        <v>0</v>
      </c>
      <c r="N216" s="37">
        <v>0</v>
      </c>
      <c r="O216" s="32">
        <v>29.633333333333333</v>
      </c>
      <c r="P216" s="32">
        <v>0</v>
      </c>
      <c r="Q216" s="37">
        <v>0</v>
      </c>
      <c r="R216" s="32">
        <v>14.327777777777778</v>
      </c>
      <c r="S216" s="32">
        <v>0</v>
      </c>
      <c r="T216" s="37">
        <v>0</v>
      </c>
      <c r="U216" s="32">
        <v>5.2888888888888888</v>
      </c>
      <c r="V216" s="32">
        <v>0</v>
      </c>
      <c r="W216" s="37">
        <v>0</v>
      </c>
      <c r="X216" s="32">
        <v>79.25555555555556</v>
      </c>
      <c r="Y216" s="32">
        <v>0</v>
      </c>
      <c r="Z216" s="37">
        <v>0</v>
      </c>
      <c r="AA216" s="32">
        <v>3.786111111111111</v>
      </c>
      <c r="AB216" s="32">
        <v>0</v>
      </c>
      <c r="AC216" s="37">
        <v>0</v>
      </c>
      <c r="AD216" s="32">
        <v>212.94166666666666</v>
      </c>
      <c r="AE216" s="32">
        <v>0</v>
      </c>
      <c r="AF216" s="37">
        <v>0</v>
      </c>
      <c r="AG216" s="32">
        <v>0</v>
      </c>
      <c r="AH216" s="32">
        <v>0</v>
      </c>
      <c r="AI216" s="37" t="s">
        <v>1253</v>
      </c>
      <c r="AJ216" s="32">
        <v>0</v>
      </c>
      <c r="AK216" s="32">
        <v>0</v>
      </c>
      <c r="AL216" s="37" t="s">
        <v>1253</v>
      </c>
      <c r="AM216" t="s">
        <v>161</v>
      </c>
      <c r="AN216" s="34">
        <v>4</v>
      </c>
      <c r="AX216"/>
      <c r="AY216"/>
    </row>
    <row r="217" spans="1:51" x14ac:dyDescent="0.25">
      <c r="A217" t="s">
        <v>1149</v>
      </c>
      <c r="B217" t="s">
        <v>471</v>
      </c>
      <c r="C217" t="s">
        <v>918</v>
      </c>
      <c r="D217" t="s">
        <v>1043</v>
      </c>
      <c r="E217" s="32">
        <v>125.02222222222223</v>
      </c>
      <c r="F217" s="32">
        <v>381.3814444444443</v>
      </c>
      <c r="G217" s="32">
        <v>142.13055555555559</v>
      </c>
      <c r="H217" s="37">
        <v>0.37267296987297371</v>
      </c>
      <c r="I217" s="32">
        <v>361.5473333333332</v>
      </c>
      <c r="J217" s="32">
        <v>142.13055555555559</v>
      </c>
      <c r="K217" s="37">
        <v>0.39311742184671711</v>
      </c>
      <c r="L217" s="32">
        <v>50.331666666666656</v>
      </c>
      <c r="M217" s="32">
        <v>0</v>
      </c>
      <c r="N217" s="37">
        <v>0</v>
      </c>
      <c r="O217" s="32">
        <v>35.576777777777764</v>
      </c>
      <c r="P217" s="32">
        <v>0</v>
      </c>
      <c r="Q217" s="37">
        <v>0</v>
      </c>
      <c r="R217" s="32">
        <v>9.0660000000000007</v>
      </c>
      <c r="S217" s="32">
        <v>0</v>
      </c>
      <c r="T217" s="37">
        <v>0</v>
      </c>
      <c r="U217" s="32">
        <v>5.6888888888888891</v>
      </c>
      <c r="V217" s="32">
        <v>0</v>
      </c>
      <c r="W217" s="37">
        <v>0</v>
      </c>
      <c r="X217" s="32">
        <v>71.635111111111144</v>
      </c>
      <c r="Y217" s="32">
        <v>12.335888888888888</v>
      </c>
      <c r="Z217" s="37">
        <v>0.17220450554973035</v>
      </c>
      <c r="AA217" s="32">
        <v>5.0792222222222216</v>
      </c>
      <c r="AB217" s="32">
        <v>0</v>
      </c>
      <c r="AC217" s="37">
        <v>0</v>
      </c>
      <c r="AD217" s="32">
        <v>226.40399999999985</v>
      </c>
      <c r="AE217" s="32">
        <v>124.15933333333335</v>
      </c>
      <c r="AF217" s="37">
        <v>0.54839726035464664</v>
      </c>
      <c r="AG217" s="32">
        <v>13.369555555555554</v>
      </c>
      <c r="AH217" s="32">
        <v>0</v>
      </c>
      <c r="AI217" s="37">
        <v>0</v>
      </c>
      <c r="AJ217" s="32">
        <v>14.561888888888886</v>
      </c>
      <c r="AK217" s="32">
        <v>5.6353333333333335</v>
      </c>
      <c r="AL217" s="37">
        <v>0.38699191954645701</v>
      </c>
      <c r="AM217" t="s">
        <v>57</v>
      </c>
      <c r="AN217" s="34">
        <v>4</v>
      </c>
      <c r="AX217"/>
      <c r="AY217"/>
    </row>
    <row r="218" spans="1:51" x14ac:dyDescent="0.25">
      <c r="A218" t="s">
        <v>1149</v>
      </c>
      <c r="B218" t="s">
        <v>433</v>
      </c>
      <c r="C218" t="s">
        <v>905</v>
      </c>
      <c r="D218" t="s">
        <v>1058</v>
      </c>
      <c r="E218" s="32">
        <v>79.266666666666666</v>
      </c>
      <c r="F218" s="32">
        <v>317.84777777777776</v>
      </c>
      <c r="G218" s="32">
        <v>11.675000000000001</v>
      </c>
      <c r="H218" s="37">
        <v>3.6731419302741007E-2</v>
      </c>
      <c r="I218" s="32">
        <v>306.42777777777781</v>
      </c>
      <c r="J218" s="32">
        <v>11.675000000000001</v>
      </c>
      <c r="K218" s="37">
        <v>3.8100331780191087E-2</v>
      </c>
      <c r="L218" s="32">
        <v>40.714444444444432</v>
      </c>
      <c r="M218" s="32">
        <v>0</v>
      </c>
      <c r="N218" s="37">
        <v>0</v>
      </c>
      <c r="O218" s="32">
        <v>29.294444444444444</v>
      </c>
      <c r="P218" s="32">
        <v>0</v>
      </c>
      <c r="Q218" s="37">
        <v>0</v>
      </c>
      <c r="R218" s="32">
        <v>5.7099999999999911</v>
      </c>
      <c r="S218" s="32">
        <v>0</v>
      </c>
      <c r="T218" s="37">
        <v>0</v>
      </c>
      <c r="U218" s="32">
        <v>5.7099999999999911</v>
      </c>
      <c r="V218" s="32">
        <v>0</v>
      </c>
      <c r="W218" s="37">
        <v>0</v>
      </c>
      <c r="X218" s="32">
        <v>91.969444444444449</v>
      </c>
      <c r="Y218" s="32">
        <v>4.2750000000000004</v>
      </c>
      <c r="Z218" s="37">
        <v>4.6482829442145643E-2</v>
      </c>
      <c r="AA218" s="32">
        <v>0</v>
      </c>
      <c r="AB218" s="32">
        <v>0</v>
      </c>
      <c r="AC218" s="37" t="s">
        <v>1253</v>
      </c>
      <c r="AD218" s="32">
        <v>185.16388888888889</v>
      </c>
      <c r="AE218" s="32">
        <v>7.4</v>
      </c>
      <c r="AF218" s="37">
        <v>3.9964595928531785E-2</v>
      </c>
      <c r="AG218" s="32">
        <v>0</v>
      </c>
      <c r="AH218" s="32">
        <v>0</v>
      </c>
      <c r="AI218" s="37" t="s">
        <v>1253</v>
      </c>
      <c r="AJ218" s="32">
        <v>0</v>
      </c>
      <c r="AK218" s="32">
        <v>0</v>
      </c>
      <c r="AL218" s="37" t="s">
        <v>1253</v>
      </c>
      <c r="AM218" t="s">
        <v>19</v>
      </c>
      <c r="AN218" s="34">
        <v>4</v>
      </c>
      <c r="AX218"/>
      <c r="AY218"/>
    </row>
    <row r="219" spans="1:51" x14ac:dyDescent="0.25">
      <c r="A219" t="s">
        <v>1149</v>
      </c>
      <c r="B219" t="s">
        <v>525</v>
      </c>
      <c r="C219" t="s">
        <v>942</v>
      </c>
      <c r="D219" t="s">
        <v>1088</v>
      </c>
      <c r="E219" s="32">
        <v>59.288888888888891</v>
      </c>
      <c r="F219" s="32">
        <v>212.37233333333333</v>
      </c>
      <c r="G219" s="32">
        <v>0</v>
      </c>
      <c r="H219" s="37">
        <v>0</v>
      </c>
      <c r="I219" s="32">
        <v>195.61666666666667</v>
      </c>
      <c r="J219" s="32">
        <v>0</v>
      </c>
      <c r="K219" s="37">
        <v>0</v>
      </c>
      <c r="L219" s="32">
        <v>54.663999999999994</v>
      </c>
      <c r="M219" s="32">
        <v>0</v>
      </c>
      <c r="N219" s="37">
        <v>0</v>
      </c>
      <c r="O219" s="32">
        <v>37.908333333333331</v>
      </c>
      <c r="P219" s="32">
        <v>0</v>
      </c>
      <c r="Q219" s="37">
        <v>0</v>
      </c>
      <c r="R219" s="32">
        <v>10.855666666666666</v>
      </c>
      <c r="S219" s="32">
        <v>0</v>
      </c>
      <c r="T219" s="37">
        <v>0</v>
      </c>
      <c r="U219" s="32">
        <v>5.9</v>
      </c>
      <c r="V219" s="32">
        <v>0</v>
      </c>
      <c r="W219" s="37">
        <v>0</v>
      </c>
      <c r="X219" s="32">
        <v>27.524999999999999</v>
      </c>
      <c r="Y219" s="32">
        <v>0</v>
      </c>
      <c r="Z219" s="37">
        <v>0</v>
      </c>
      <c r="AA219" s="32">
        <v>0</v>
      </c>
      <c r="AB219" s="32">
        <v>0</v>
      </c>
      <c r="AC219" s="37" t="s">
        <v>1253</v>
      </c>
      <c r="AD219" s="32">
        <v>130.18333333333334</v>
      </c>
      <c r="AE219" s="32">
        <v>0</v>
      </c>
      <c r="AF219" s="37">
        <v>0</v>
      </c>
      <c r="AG219" s="32">
        <v>0</v>
      </c>
      <c r="AH219" s="32">
        <v>0</v>
      </c>
      <c r="AI219" s="37" t="s">
        <v>1253</v>
      </c>
      <c r="AJ219" s="32">
        <v>0</v>
      </c>
      <c r="AK219" s="32">
        <v>0</v>
      </c>
      <c r="AL219" s="37" t="s">
        <v>1253</v>
      </c>
      <c r="AM219" t="s">
        <v>111</v>
      </c>
      <c r="AN219" s="34">
        <v>4</v>
      </c>
      <c r="AX219"/>
      <c r="AY219"/>
    </row>
    <row r="220" spans="1:51" x14ac:dyDescent="0.25">
      <c r="A220" t="s">
        <v>1149</v>
      </c>
      <c r="B220" t="s">
        <v>528</v>
      </c>
      <c r="C220" t="s">
        <v>879</v>
      </c>
      <c r="D220" t="s">
        <v>1059</v>
      </c>
      <c r="E220" s="32">
        <v>53.411111111111111</v>
      </c>
      <c r="F220" s="32">
        <v>221.42488888888892</v>
      </c>
      <c r="G220" s="32">
        <v>0</v>
      </c>
      <c r="H220" s="37">
        <v>0</v>
      </c>
      <c r="I220" s="32">
        <v>200.37755555555555</v>
      </c>
      <c r="J220" s="32">
        <v>0</v>
      </c>
      <c r="K220" s="37">
        <v>0</v>
      </c>
      <c r="L220" s="32">
        <v>34.405666666666669</v>
      </c>
      <c r="M220" s="32">
        <v>0</v>
      </c>
      <c r="N220" s="37">
        <v>0</v>
      </c>
      <c r="O220" s="32">
        <v>13.358333333333333</v>
      </c>
      <c r="P220" s="32">
        <v>0</v>
      </c>
      <c r="Q220" s="37">
        <v>0</v>
      </c>
      <c r="R220" s="32">
        <v>15.358444444444444</v>
      </c>
      <c r="S220" s="32">
        <v>0</v>
      </c>
      <c r="T220" s="37">
        <v>0</v>
      </c>
      <c r="U220" s="32">
        <v>5.6888888888888891</v>
      </c>
      <c r="V220" s="32">
        <v>0</v>
      </c>
      <c r="W220" s="37">
        <v>0</v>
      </c>
      <c r="X220" s="32">
        <v>64.826666666666668</v>
      </c>
      <c r="Y220" s="32">
        <v>0</v>
      </c>
      <c r="Z220" s="37">
        <v>0</v>
      </c>
      <c r="AA220" s="32">
        <v>0</v>
      </c>
      <c r="AB220" s="32">
        <v>0</v>
      </c>
      <c r="AC220" s="37" t="s">
        <v>1253</v>
      </c>
      <c r="AD220" s="32">
        <v>121.83088888888888</v>
      </c>
      <c r="AE220" s="32">
        <v>0</v>
      </c>
      <c r="AF220" s="37">
        <v>0</v>
      </c>
      <c r="AG220" s="32">
        <v>0.36166666666666664</v>
      </c>
      <c r="AH220" s="32">
        <v>0</v>
      </c>
      <c r="AI220" s="37">
        <v>0</v>
      </c>
      <c r="AJ220" s="32">
        <v>0</v>
      </c>
      <c r="AK220" s="32">
        <v>0</v>
      </c>
      <c r="AL220" s="37" t="s">
        <v>1253</v>
      </c>
      <c r="AM220" t="s">
        <v>114</v>
      </c>
      <c r="AN220" s="34">
        <v>4</v>
      </c>
      <c r="AX220"/>
      <c r="AY220"/>
    </row>
    <row r="221" spans="1:51" x14ac:dyDescent="0.25">
      <c r="A221" t="s">
        <v>1149</v>
      </c>
      <c r="B221" t="s">
        <v>523</v>
      </c>
      <c r="C221" t="s">
        <v>941</v>
      </c>
      <c r="D221" t="s">
        <v>1028</v>
      </c>
      <c r="E221" s="32">
        <v>83.36666666666666</v>
      </c>
      <c r="F221" s="32">
        <v>275.10277777777776</v>
      </c>
      <c r="G221" s="32">
        <v>0</v>
      </c>
      <c r="H221" s="37">
        <v>0</v>
      </c>
      <c r="I221" s="32">
        <v>240.29444444444442</v>
      </c>
      <c r="J221" s="32">
        <v>0</v>
      </c>
      <c r="K221" s="37">
        <v>0</v>
      </c>
      <c r="L221" s="32">
        <v>72.128888888888881</v>
      </c>
      <c r="M221" s="32">
        <v>0</v>
      </c>
      <c r="N221" s="37">
        <v>0</v>
      </c>
      <c r="O221" s="32">
        <v>44.995555555555548</v>
      </c>
      <c r="P221" s="32">
        <v>0</v>
      </c>
      <c r="Q221" s="37">
        <v>0</v>
      </c>
      <c r="R221" s="32">
        <v>21.533333333333335</v>
      </c>
      <c r="S221" s="32">
        <v>0</v>
      </c>
      <c r="T221" s="37">
        <v>0</v>
      </c>
      <c r="U221" s="32">
        <v>5.6</v>
      </c>
      <c r="V221" s="32">
        <v>0</v>
      </c>
      <c r="W221" s="37">
        <v>0</v>
      </c>
      <c r="X221" s="32">
        <v>48.370888888888878</v>
      </c>
      <c r="Y221" s="32">
        <v>0</v>
      </c>
      <c r="Z221" s="37">
        <v>0</v>
      </c>
      <c r="AA221" s="32">
        <v>7.6749999999999998</v>
      </c>
      <c r="AB221" s="32">
        <v>0</v>
      </c>
      <c r="AC221" s="37">
        <v>0</v>
      </c>
      <c r="AD221" s="32">
        <v>141.12688888888889</v>
      </c>
      <c r="AE221" s="32">
        <v>0</v>
      </c>
      <c r="AF221" s="37">
        <v>0</v>
      </c>
      <c r="AG221" s="32">
        <v>0</v>
      </c>
      <c r="AH221" s="32">
        <v>0</v>
      </c>
      <c r="AI221" s="37" t="s">
        <v>1253</v>
      </c>
      <c r="AJ221" s="32">
        <v>5.8011111111111129</v>
      </c>
      <c r="AK221" s="32">
        <v>0</v>
      </c>
      <c r="AL221" s="37">
        <v>0</v>
      </c>
      <c r="AM221" t="s">
        <v>109</v>
      </c>
      <c r="AN221" s="34">
        <v>4</v>
      </c>
      <c r="AX221"/>
      <c r="AY221"/>
    </row>
    <row r="222" spans="1:51" x14ac:dyDescent="0.25">
      <c r="A222" t="s">
        <v>1149</v>
      </c>
      <c r="B222" t="s">
        <v>750</v>
      </c>
      <c r="C222" t="s">
        <v>832</v>
      </c>
      <c r="D222" t="s">
        <v>1046</v>
      </c>
      <c r="E222" s="32">
        <v>110.45555555555555</v>
      </c>
      <c r="F222" s="32">
        <v>407.70800000000008</v>
      </c>
      <c r="G222" s="32">
        <v>0</v>
      </c>
      <c r="H222" s="37">
        <v>0</v>
      </c>
      <c r="I222" s="32">
        <v>379.53677777777784</v>
      </c>
      <c r="J222" s="32">
        <v>0</v>
      </c>
      <c r="K222" s="37">
        <v>0</v>
      </c>
      <c r="L222" s="32">
        <v>42.958666666666666</v>
      </c>
      <c r="M222" s="32">
        <v>0</v>
      </c>
      <c r="N222" s="37">
        <v>0</v>
      </c>
      <c r="O222" s="32">
        <v>24.838888888888889</v>
      </c>
      <c r="P222" s="32">
        <v>0</v>
      </c>
      <c r="Q222" s="37">
        <v>0</v>
      </c>
      <c r="R222" s="32">
        <v>11.497555555555556</v>
      </c>
      <c r="S222" s="32">
        <v>0</v>
      </c>
      <c r="T222" s="37">
        <v>0</v>
      </c>
      <c r="U222" s="32">
        <v>6.6222222222222218</v>
      </c>
      <c r="V222" s="32">
        <v>0</v>
      </c>
      <c r="W222" s="37">
        <v>0</v>
      </c>
      <c r="X222" s="32">
        <v>116.09133333333335</v>
      </c>
      <c r="Y222" s="32">
        <v>0</v>
      </c>
      <c r="Z222" s="37">
        <v>0</v>
      </c>
      <c r="AA222" s="32">
        <v>10.051444444444444</v>
      </c>
      <c r="AB222" s="32">
        <v>0</v>
      </c>
      <c r="AC222" s="37">
        <v>0</v>
      </c>
      <c r="AD222" s="32">
        <v>238.60655555555559</v>
      </c>
      <c r="AE222" s="32">
        <v>0</v>
      </c>
      <c r="AF222" s="37">
        <v>0</v>
      </c>
      <c r="AG222" s="32">
        <v>0</v>
      </c>
      <c r="AH222" s="32">
        <v>0</v>
      </c>
      <c r="AI222" s="37" t="s">
        <v>1253</v>
      </c>
      <c r="AJ222" s="32">
        <v>0</v>
      </c>
      <c r="AK222" s="32">
        <v>0</v>
      </c>
      <c r="AL222" s="37" t="s">
        <v>1253</v>
      </c>
      <c r="AM222" t="s">
        <v>337</v>
      </c>
      <c r="AN222" s="34">
        <v>4</v>
      </c>
      <c r="AX222"/>
      <c r="AY222"/>
    </row>
    <row r="223" spans="1:51" x14ac:dyDescent="0.25">
      <c r="A223" t="s">
        <v>1149</v>
      </c>
      <c r="B223" t="s">
        <v>781</v>
      </c>
      <c r="C223" t="s">
        <v>844</v>
      </c>
      <c r="D223" t="s">
        <v>1049</v>
      </c>
      <c r="E223" s="32">
        <v>69.733333333333334</v>
      </c>
      <c r="F223" s="32">
        <v>293.62433333333331</v>
      </c>
      <c r="G223" s="32">
        <v>0</v>
      </c>
      <c r="H223" s="37">
        <v>0</v>
      </c>
      <c r="I223" s="32">
        <v>258.99311111111115</v>
      </c>
      <c r="J223" s="32">
        <v>0</v>
      </c>
      <c r="K223" s="37">
        <v>0</v>
      </c>
      <c r="L223" s="32">
        <v>74.992333333333335</v>
      </c>
      <c r="M223" s="32">
        <v>0</v>
      </c>
      <c r="N223" s="37">
        <v>0</v>
      </c>
      <c r="O223" s="32">
        <v>40.361111111111114</v>
      </c>
      <c r="P223" s="32">
        <v>0</v>
      </c>
      <c r="Q223" s="37">
        <v>0</v>
      </c>
      <c r="R223" s="32">
        <v>28.942333333333334</v>
      </c>
      <c r="S223" s="32">
        <v>0</v>
      </c>
      <c r="T223" s="37">
        <v>0</v>
      </c>
      <c r="U223" s="32">
        <v>5.6888888888888891</v>
      </c>
      <c r="V223" s="32">
        <v>0</v>
      </c>
      <c r="W223" s="37">
        <v>0</v>
      </c>
      <c r="X223" s="32">
        <v>52.042777777777779</v>
      </c>
      <c r="Y223" s="32">
        <v>0</v>
      </c>
      <c r="Z223" s="37">
        <v>0</v>
      </c>
      <c r="AA223" s="32">
        <v>0</v>
      </c>
      <c r="AB223" s="32">
        <v>0</v>
      </c>
      <c r="AC223" s="37" t="s">
        <v>1253</v>
      </c>
      <c r="AD223" s="32">
        <v>166.58922222222222</v>
      </c>
      <c r="AE223" s="32">
        <v>0</v>
      </c>
      <c r="AF223" s="37">
        <v>0</v>
      </c>
      <c r="AG223" s="32">
        <v>0</v>
      </c>
      <c r="AH223" s="32">
        <v>0</v>
      </c>
      <c r="AI223" s="37" t="s">
        <v>1253</v>
      </c>
      <c r="AJ223" s="32">
        <v>0</v>
      </c>
      <c r="AK223" s="32">
        <v>0</v>
      </c>
      <c r="AL223" s="37" t="s">
        <v>1253</v>
      </c>
      <c r="AM223" t="s">
        <v>368</v>
      </c>
      <c r="AN223" s="34">
        <v>4</v>
      </c>
      <c r="AX223"/>
      <c r="AY223"/>
    </row>
    <row r="224" spans="1:51" x14ac:dyDescent="0.25">
      <c r="A224" t="s">
        <v>1149</v>
      </c>
      <c r="B224" t="s">
        <v>803</v>
      </c>
      <c r="C224" t="s">
        <v>905</v>
      </c>
      <c r="D224" t="s">
        <v>1058</v>
      </c>
      <c r="E224" s="32">
        <v>83.87777777777778</v>
      </c>
      <c r="F224" s="32">
        <v>309.74211111111111</v>
      </c>
      <c r="G224" s="32">
        <v>0</v>
      </c>
      <c r="H224" s="37">
        <v>0</v>
      </c>
      <c r="I224" s="32">
        <v>275.8443333333334</v>
      </c>
      <c r="J224" s="32">
        <v>0</v>
      </c>
      <c r="K224" s="37">
        <v>0</v>
      </c>
      <c r="L224" s="32">
        <v>101.37544444444445</v>
      </c>
      <c r="M224" s="32">
        <v>0</v>
      </c>
      <c r="N224" s="37">
        <v>0</v>
      </c>
      <c r="O224" s="32">
        <v>67.477666666666678</v>
      </c>
      <c r="P224" s="32">
        <v>0</v>
      </c>
      <c r="Q224" s="37">
        <v>0</v>
      </c>
      <c r="R224" s="32">
        <v>28.20888888888889</v>
      </c>
      <c r="S224" s="32">
        <v>0</v>
      </c>
      <c r="T224" s="37">
        <v>0</v>
      </c>
      <c r="U224" s="32">
        <v>5.6888888888888891</v>
      </c>
      <c r="V224" s="32">
        <v>0</v>
      </c>
      <c r="W224" s="37">
        <v>0</v>
      </c>
      <c r="X224" s="32">
        <v>64.408333333333331</v>
      </c>
      <c r="Y224" s="32">
        <v>0</v>
      </c>
      <c r="Z224" s="37">
        <v>0</v>
      </c>
      <c r="AA224" s="32">
        <v>0</v>
      </c>
      <c r="AB224" s="32">
        <v>0</v>
      </c>
      <c r="AC224" s="37" t="s">
        <v>1253</v>
      </c>
      <c r="AD224" s="32">
        <v>141.83055555555555</v>
      </c>
      <c r="AE224" s="32">
        <v>0</v>
      </c>
      <c r="AF224" s="37">
        <v>0</v>
      </c>
      <c r="AG224" s="32">
        <v>2.1277777777777778</v>
      </c>
      <c r="AH224" s="32">
        <v>0</v>
      </c>
      <c r="AI224" s="37">
        <v>0</v>
      </c>
      <c r="AJ224" s="32">
        <v>0</v>
      </c>
      <c r="AK224" s="32">
        <v>0</v>
      </c>
      <c r="AL224" s="37" t="s">
        <v>1253</v>
      </c>
      <c r="AM224" t="s">
        <v>390</v>
      </c>
      <c r="AN224" s="34">
        <v>4</v>
      </c>
      <c r="AX224"/>
      <c r="AY224"/>
    </row>
    <row r="225" spans="1:51" x14ac:dyDescent="0.25">
      <c r="A225" t="s">
        <v>1149</v>
      </c>
      <c r="B225" t="s">
        <v>805</v>
      </c>
      <c r="C225" t="s">
        <v>930</v>
      </c>
      <c r="D225" t="s">
        <v>1078</v>
      </c>
      <c r="E225" s="32">
        <v>77.74444444444444</v>
      </c>
      <c r="F225" s="32">
        <v>393.21322222222221</v>
      </c>
      <c r="G225" s="32">
        <v>0</v>
      </c>
      <c r="H225" s="37">
        <v>0</v>
      </c>
      <c r="I225" s="32">
        <v>355.8576666666666</v>
      </c>
      <c r="J225" s="32">
        <v>0</v>
      </c>
      <c r="K225" s="37">
        <v>0</v>
      </c>
      <c r="L225" s="32">
        <v>71.462888888888884</v>
      </c>
      <c r="M225" s="32">
        <v>0</v>
      </c>
      <c r="N225" s="37">
        <v>0</v>
      </c>
      <c r="O225" s="32">
        <v>38.948999999999998</v>
      </c>
      <c r="P225" s="32">
        <v>0</v>
      </c>
      <c r="Q225" s="37">
        <v>0</v>
      </c>
      <c r="R225" s="32">
        <v>27.358333333333334</v>
      </c>
      <c r="S225" s="32">
        <v>0</v>
      </c>
      <c r="T225" s="37">
        <v>0</v>
      </c>
      <c r="U225" s="32">
        <v>5.1555555555555559</v>
      </c>
      <c r="V225" s="32">
        <v>0</v>
      </c>
      <c r="W225" s="37">
        <v>0</v>
      </c>
      <c r="X225" s="32">
        <v>91.208333333333329</v>
      </c>
      <c r="Y225" s="32">
        <v>0</v>
      </c>
      <c r="Z225" s="37">
        <v>0</v>
      </c>
      <c r="AA225" s="32">
        <v>4.8416666666666668</v>
      </c>
      <c r="AB225" s="32">
        <v>0</v>
      </c>
      <c r="AC225" s="37">
        <v>0</v>
      </c>
      <c r="AD225" s="32">
        <v>199.92255555555553</v>
      </c>
      <c r="AE225" s="32">
        <v>0</v>
      </c>
      <c r="AF225" s="37">
        <v>0</v>
      </c>
      <c r="AG225" s="32">
        <v>25.777777777777779</v>
      </c>
      <c r="AH225" s="32">
        <v>0</v>
      </c>
      <c r="AI225" s="37">
        <v>0</v>
      </c>
      <c r="AJ225" s="32">
        <v>0</v>
      </c>
      <c r="AK225" s="32">
        <v>0</v>
      </c>
      <c r="AL225" s="37" t="s">
        <v>1253</v>
      </c>
      <c r="AM225" t="s">
        <v>392</v>
      </c>
      <c r="AN225" s="34">
        <v>4</v>
      </c>
      <c r="AX225"/>
      <c r="AY225"/>
    </row>
    <row r="226" spans="1:51" x14ac:dyDescent="0.25">
      <c r="A226" t="s">
        <v>1149</v>
      </c>
      <c r="B226" t="s">
        <v>618</v>
      </c>
      <c r="C226" t="s">
        <v>826</v>
      </c>
      <c r="D226" t="s">
        <v>1111</v>
      </c>
      <c r="E226" s="32">
        <v>67.844444444444449</v>
      </c>
      <c r="F226" s="32">
        <v>190.53833333333333</v>
      </c>
      <c r="G226" s="32">
        <v>34.172222222222224</v>
      </c>
      <c r="H226" s="37">
        <v>0.17934565514667508</v>
      </c>
      <c r="I226" s="32">
        <v>181.66055555555556</v>
      </c>
      <c r="J226" s="32">
        <v>34.172222222222224</v>
      </c>
      <c r="K226" s="37">
        <v>0.1881103034047017</v>
      </c>
      <c r="L226" s="32">
        <v>12.358333333333333</v>
      </c>
      <c r="M226" s="32">
        <v>10.969444444444445</v>
      </c>
      <c r="N226" s="37">
        <v>0.88761519442571379</v>
      </c>
      <c r="O226" s="32">
        <v>12.358333333333333</v>
      </c>
      <c r="P226" s="32">
        <v>10.969444444444445</v>
      </c>
      <c r="Q226" s="37">
        <v>0.88761519442571379</v>
      </c>
      <c r="R226" s="32">
        <v>0</v>
      </c>
      <c r="S226" s="32">
        <v>0</v>
      </c>
      <c r="T226" s="37" t="s">
        <v>1253</v>
      </c>
      <c r="U226" s="32">
        <v>0</v>
      </c>
      <c r="V226" s="32">
        <v>0</v>
      </c>
      <c r="W226" s="37" t="s">
        <v>1253</v>
      </c>
      <c r="X226" s="32">
        <v>55.466666666666669</v>
      </c>
      <c r="Y226" s="32">
        <v>9.1666666666666661</v>
      </c>
      <c r="Z226" s="37">
        <v>0.16526442307692307</v>
      </c>
      <c r="AA226" s="32">
        <v>8.8777777777777782</v>
      </c>
      <c r="AB226" s="32">
        <v>0</v>
      </c>
      <c r="AC226" s="37">
        <v>0</v>
      </c>
      <c r="AD226" s="32">
        <v>74.204999999999998</v>
      </c>
      <c r="AE226" s="32">
        <v>13.286111111111111</v>
      </c>
      <c r="AF226" s="37">
        <v>0.17904603613113823</v>
      </c>
      <c r="AG226" s="32">
        <v>28.697222222222223</v>
      </c>
      <c r="AH226" s="32">
        <v>0</v>
      </c>
      <c r="AI226" s="37">
        <v>0</v>
      </c>
      <c r="AJ226" s="32">
        <v>10.933333333333334</v>
      </c>
      <c r="AK226" s="32">
        <v>0.75</v>
      </c>
      <c r="AL226" s="37">
        <v>6.8597560975609762E-2</v>
      </c>
      <c r="AM226" t="s">
        <v>205</v>
      </c>
      <c r="AN226" s="34">
        <v>4</v>
      </c>
      <c r="AX226"/>
      <c r="AY226"/>
    </row>
    <row r="227" spans="1:51" x14ac:dyDescent="0.25">
      <c r="A227" t="s">
        <v>1149</v>
      </c>
      <c r="B227" t="s">
        <v>468</v>
      </c>
      <c r="C227" t="s">
        <v>847</v>
      </c>
      <c r="D227" t="s">
        <v>1053</v>
      </c>
      <c r="E227" s="32">
        <v>127.9</v>
      </c>
      <c r="F227" s="32">
        <v>453.26333333333332</v>
      </c>
      <c r="G227" s="32">
        <v>140.30555555555554</v>
      </c>
      <c r="H227" s="37">
        <v>0.30954534646281162</v>
      </c>
      <c r="I227" s="32">
        <v>406.7544444444444</v>
      </c>
      <c r="J227" s="32">
        <v>138.4388888888889</v>
      </c>
      <c r="K227" s="37">
        <v>0.34035003373588768</v>
      </c>
      <c r="L227" s="32">
        <v>61.906111111111116</v>
      </c>
      <c r="M227" s="32">
        <v>2.536111111111111</v>
      </c>
      <c r="N227" s="37">
        <v>4.0967055846218729E-2</v>
      </c>
      <c r="O227" s="32">
        <v>31.350777777777779</v>
      </c>
      <c r="P227" s="32">
        <v>0.6694444444444444</v>
      </c>
      <c r="Q227" s="37">
        <v>2.1353360008789429E-2</v>
      </c>
      <c r="R227" s="32">
        <v>26.183111111111117</v>
      </c>
      <c r="S227" s="32">
        <v>0</v>
      </c>
      <c r="T227" s="37">
        <v>0</v>
      </c>
      <c r="U227" s="32">
        <v>4.3722222222222218</v>
      </c>
      <c r="V227" s="32">
        <v>1.8666666666666667</v>
      </c>
      <c r="W227" s="37">
        <v>0.42693773824650577</v>
      </c>
      <c r="X227" s="32">
        <v>114.61311111111111</v>
      </c>
      <c r="Y227" s="32">
        <v>35.375</v>
      </c>
      <c r="Z227" s="37">
        <v>0.30864706190294305</v>
      </c>
      <c r="AA227" s="32">
        <v>15.953555555555555</v>
      </c>
      <c r="AB227" s="32">
        <v>0</v>
      </c>
      <c r="AC227" s="37">
        <v>0</v>
      </c>
      <c r="AD227" s="32">
        <v>159.26888888888888</v>
      </c>
      <c r="AE227" s="32">
        <v>71.730555555555554</v>
      </c>
      <c r="AF227" s="37">
        <v>0.45037393087859806</v>
      </c>
      <c r="AG227" s="32">
        <v>61.693888888888878</v>
      </c>
      <c r="AH227" s="32">
        <v>0</v>
      </c>
      <c r="AI227" s="37">
        <v>0</v>
      </c>
      <c r="AJ227" s="32">
        <v>39.827777777777776</v>
      </c>
      <c r="AK227" s="32">
        <v>30.663888888888888</v>
      </c>
      <c r="AL227" s="37">
        <v>0.76991212163481659</v>
      </c>
      <c r="AM227" t="s">
        <v>54</v>
      </c>
      <c r="AN227" s="34">
        <v>4</v>
      </c>
      <c r="AX227"/>
      <c r="AY227"/>
    </row>
    <row r="228" spans="1:51" x14ac:dyDescent="0.25">
      <c r="A228" t="s">
        <v>1149</v>
      </c>
      <c r="B228" t="s">
        <v>590</v>
      </c>
      <c r="C228" t="s">
        <v>881</v>
      </c>
      <c r="D228" t="s">
        <v>1070</v>
      </c>
      <c r="E228" s="32">
        <v>30.3</v>
      </c>
      <c r="F228" s="32">
        <v>146.24755555555555</v>
      </c>
      <c r="G228" s="32">
        <v>0</v>
      </c>
      <c r="H228" s="37">
        <v>0</v>
      </c>
      <c r="I228" s="32">
        <v>140.55866666666668</v>
      </c>
      <c r="J228" s="32">
        <v>0</v>
      </c>
      <c r="K228" s="37">
        <v>0</v>
      </c>
      <c r="L228" s="32">
        <v>44.619444444444447</v>
      </c>
      <c r="M228" s="32">
        <v>0</v>
      </c>
      <c r="N228" s="37">
        <v>0</v>
      </c>
      <c r="O228" s="32">
        <v>38.930555555555557</v>
      </c>
      <c r="P228" s="32">
        <v>0</v>
      </c>
      <c r="Q228" s="37">
        <v>0</v>
      </c>
      <c r="R228" s="32">
        <v>0</v>
      </c>
      <c r="S228" s="32">
        <v>0</v>
      </c>
      <c r="T228" s="37" t="s">
        <v>1253</v>
      </c>
      <c r="U228" s="32">
        <v>5.6888888888888891</v>
      </c>
      <c r="V228" s="32">
        <v>0</v>
      </c>
      <c r="W228" s="37">
        <v>0</v>
      </c>
      <c r="X228" s="32">
        <v>12.96111111111111</v>
      </c>
      <c r="Y228" s="32">
        <v>0</v>
      </c>
      <c r="Z228" s="37">
        <v>0</v>
      </c>
      <c r="AA228" s="32">
        <v>0</v>
      </c>
      <c r="AB228" s="32">
        <v>0</v>
      </c>
      <c r="AC228" s="37" t="s">
        <v>1253</v>
      </c>
      <c r="AD228" s="32">
        <v>88.667000000000002</v>
      </c>
      <c r="AE228" s="32">
        <v>0</v>
      </c>
      <c r="AF228" s="37">
        <v>0</v>
      </c>
      <c r="AG228" s="32">
        <v>0</v>
      </c>
      <c r="AH228" s="32">
        <v>0</v>
      </c>
      <c r="AI228" s="37" t="s">
        <v>1253</v>
      </c>
      <c r="AJ228" s="32">
        <v>0</v>
      </c>
      <c r="AK228" s="32">
        <v>0</v>
      </c>
      <c r="AL228" s="37" t="s">
        <v>1253</v>
      </c>
      <c r="AM228" t="s">
        <v>177</v>
      </c>
      <c r="AN228" s="34">
        <v>4</v>
      </c>
      <c r="AX228"/>
      <c r="AY228"/>
    </row>
    <row r="229" spans="1:51" x14ac:dyDescent="0.25">
      <c r="A229" t="s">
        <v>1149</v>
      </c>
      <c r="B229" t="s">
        <v>718</v>
      </c>
      <c r="C229" t="s">
        <v>963</v>
      </c>
      <c r="D229" t="s">
        <v>1044</v>
      </c>
      <c r="E229" s="32">
        <v>137.9</v>
      </c>
      <c r="F229" s="32">
        <v>466.0911111111111</v>
      </c>
      <c r="G229" s="32">
        <v>208.89444444444442</v>
      </c>
      <c r="H229" s="37">
        <v>0.44818371229278009</v>
      </c>
      <c r="I229" s="32">
        <v>438.6633333333333</v>
      </c>
      <c r="J229" s="32">
        <v>208.89444444444442</v>
      </c>
      <c r="K229" s="37">
        <v>0.47620675942319723</v>
      </c>
      <c r="L229" s="32">
        <v>49.033333333333331</v>
      </c>
      <c r="M229" s="32">
        <v>1.3455555555555554</v>
      </c>
      <c r="N229" s="37">
        <v>2.7441649671425331E-2</v>
      </c>
      <c r="O229" s="32">
        <v>21.605555555555558</v>
      </c>
      <c r="P229" s="32">
        <v>1.3455555555555554</v>
      </c>
      <c r="Q229" s="37">
        <v>6.227822062226792E-2</v>
      </c>
      <c r="R229" s="32">
        <v>20.68666666666666</v>
      </c>
      <c r="S229" s="32">
        <v>0</v>
      </c>
      <c r="T229" s="37">
        <v>0</v>
      </c>
      <c r="U229" s="32">
        <v>6.7411111111111106</v>
      </c>
      <c r="V229" s="32">
        <v>0</v>
      </c>
      <c r="W229" s="37">
        <v>0</v>
      </c>
      <c r="X229" s="32">
        <v>156.95555555555552</v>
      </c>
      <c r="Y229" s="32">
        <v>70.69</v>
      </c>
      <c r="Z229" s="37">
        <v>0.45038227382132245</v>
      </c>
      <c r="AA229" s="32">
        <v>0</v>
      </c>
      <c r="AB229" s="32">
        <v>0</v>
      </c>
      <c r="AC229" s="37" t="s">
        <v>1253</v>
      </c>
      <c r="AD229" s="32">
        <v>225.35444444444451</v>
      </c>
      <c r="AE229" s="32">
        <v>136.41333333333333</v>
      </c>
      <c r="AF229" s="37">
        <v>0.60532790320433472</v>
      </c>
      <c r="AG229" s="32">
        <v>6.0344444444444436</v>
      </c>
      <c r="AH229" s="32">
        <v>0</v>
      </c>
      <c r="AI229" s="37">
        <v>0</v>
      </c>
      <c r="AJ229" s="32">
        <v>28.713333333333335</v>
      </c>
      <c r="AK229" s="32">
        <v>0.44555555555555548</v>
      </c>
      <c r="AL229" s="37">
        <v>1.5517374816190694E-2</v>
      </c>
      <c r="AM229" t="s">
        <v>305</v>
      </c>
      <c r="AN229" s="34">
        <v>4</v>
      </c>
      <c r="AX229"/>
      <c r="AY229"/>
    </row>
    <row r="230" spans="1:51" x14ac:dyDescent="0.25">
      <c r="A230" t="s">
        <v>1149</v>
      </c>
      <c r="B230" t="s">
        <v>731</v>
      </c>
      <c r="C230" t="s">
        <v>908</v>
      </c>
      <c r="D230" t="s">
        <v>1067</v>
      </c>
      <c r="E230" s="32">
        <v>49.93333333333333</v>
      </c>
      <c r="F230" s="32">
        <v>154.31299999999999</v>
      </c>
      <c r="G230" s="32">
        <v>0</v>
      </c>
      <c r="H230" s="37">
        <v>0</v>
      </c>
      <c r="I230" s="32">
        <v>139.3351111111111</v>
      </c>
      <c r="J230" s="32">
        <v>0</v>
      </c>
      <c r="K230" s="37">
        <v>0</v>
      </c>
      <c r="L230" s="32">
        <v>18.323111111111114</v>
      </c>
      <c r="M230" s="32">
        <v>0</v>
      </c>
      <c r="N230" s="37">
        <v>0</v>
      </c>
      <c r="O230" s="32">
        <v>9.0036666666666676</v>
      </c>
      <c r="P230" s="32">
        <v>0</v>
      </c>
      <c r="Q230" s="37">
        <v>0</v>
      </c>
      <c r="R230" s="32">
        <v>3.6305555555555555</v>
      </c>
      <c r="S230" s="32">
        <v>0</v>
      </c>
      <c r="T230" s="37">
        <v>0</v>
      </c>
      <c r="U230" s="32">
        <v>5.6888888888888891</v>
      </c>
      <c r="V230" s="32">
        <v>0</v>
      </c>
      <c r="W230" s="37">
        <v>0</v>
      </c>
      <c r="X230" s="32">
        <v>45.577888888888872</v>
      </c>
      <c r="Y230" s="32">
        <v>0</v>
      </c>
      <c r="Z230" s="37">
        <v>0</v>
      </c>
      <c r="AA230" s="32">
        <v>5.6584444444444442</v>
      </c>
      <c r="AB230" s="32">
        <v>0</v>
      </c>
      <c r="AC230" s="37">
        <v>0</v>
      </c>
      <c r="AD230" s="32">
        <v>61.127555555555553</v>
      </c>
      <c r="AE230" s="32">
        <v>0</v>
      </c>
      <c r="AF230" s="37">
        <v>0</v>
      </c>
      <c r="AG230" s="32">
        <v>17.832999999999991</v>
      </c>
      <c r="AH230" s="32">
        <v>0</v>
      </c>
      <c r="AI230" s="37">
        <v>0</v>
      </c>
      <c r="AJ230" s="32">
        <v>5.793000000000001</v>
      </c>
      <c r="AK230" s="32">
        <v>0</v>
      </c>
      <c r="AL230" s="37">
        <v>0</v>
      </c>
      <c r="AM230" t="s">
        <v>318</v>
      </c>
      <c r="AN230" s="34">
        <v>4</v>
      </c>
      <c r="AX230"/>
      <c r="AY230"/>
    </row>
    <row r="231" spans="1:51" x14ac:dyDescent="0.25">
      <c r="A231" t="s">
        <v>1149</v>
      </c>
      <c r="B231" t="s">
        <v>787</v>
      </c>
      <c r="C231" t="s">
        <v>912</v>
      </c>
      <c r="D231" t="s">
        <v>1056</v>
      </c>
      <c r="E231" s="32">
        <v>78.099999999999994</v>
      </c>
      <c r="F231" s="32">
        <v>406.54711111111129</v>
      </c>
      <c r="G231" s="32">
        <v>137.50266666666661</v>
      </c>
      <c r="H231" s="37">
        <v>0.33822074467794327</v>
      </c>
      <c r="I231" s="32">
        <v>400.85822222222242</v>
      </c>
      <c r="J231" s="32">
        <v>137.50266666666661</v>
      </c>
      <c r="K231" s="37">
        <v>0.34302069670518004</v>
      </c>
      <c r="L231" s="32">
        <v>40.269999999999996</v>
      </c>
      <c r="M231" s="32">
        <v>7.8088888888888874</v>
      </c>
      <c r="N231" s="37">
        <v>0.19391330739729049</v>
      </c>
      <c r="O231" s="32">
        <v>34.581111111111106</v>
      </c>
      <c r="P231" s="32">
        <v>7.8088888888888874</v>
      </c>
      <c r="Q231" s="37">
        <v>0.22581370690486136</v>
      </c>
      <c r="R231" s="32">
        <v>0</v>
      </c>
      <c r="S231" s="32">
        <v>0</v>
      </c>
      <c r="T231" s="37" t="s">
        <v>1253</v>
      </c>
      <c r="U231" s="32">
        <v>5.6888888888888891</v>
      </c>
      <c r="V231" s="32">
        <v>0</v>
      </c>
      <c r="W231" s="37">
        <v>0</v>
      </c>
      <c r="X231" s="32">
        <v>128.53044444444447</v>
      </c>
      <c r="Y231" s="32">
        <v>57.502111111111098</v>
      </c>
      <c r="Z231" s="37">
        <v>0.44738125165330461</v>
      </c>
      <c r="AA231" s="32">
        <v>0</v>
      </c>
      <c r="AB231" s="32">
        <v>0</v>
      </c>
      <c r="AC231" s="37" t="s">
        <v>1253</v>
      </c>
      <c r="AD231" s="32">
        <v>237.39944444444458</v>
      </c>
      <c r="AE231" s="32">
        <v>72.052777777777763</v>
      </c>
      <c r="AF231" s="37">
        <v>0.30350862002391632</v>
      </c>
      <c r="AG231" s="32">
        <v>0</v>
      </c>
      <c r="AH231" s="32">
        <v>0</v>
      </c>
      <c r="AI231" s="37" t="s">
        <v>1253</v>
      </c>
      <c r="AJ231" s="32">
        <v>0.34722222222222221</v>
      </c>
      <c r="AK231" s="32">
        <v>0.1388888888888889</v>
      </c>
      <c r="AL231" s="37">
        <v>0.4</v>
      </c>
      <c r="AM231" t="s">
        <v>374</v>
      </c>
      <c r="AN231" s="34">
        <v>4</v>
      </c>
      <c r="AX231"/>
      <c r="AY231"/>
    </row>
    <row r="232" spans="1:51" x14ac:dyDescent="0.25">
      <c r="A232" t="s">
        <v>1149</v>
      </c>
      <c r="B232" t="s">
        <v>821</v>
      </c>
      <c r="C232" t="s">
        <v>944</v>
      </c>
      <c r="D232" t="s">
        <v>1052</v>
      </c>
      <c r="E232" s="32">
        <v>97.988888888888894</v>
      </c>
      <c r="F232" s="32">
        <v>270.65477777777778</v>
      </c>
      <c r="G232" s="32">
        <v>51.678666666666672</v>
      </c>
      <c r="H232" s="37">
        <v>0.19093942139494635</v>
      </c>
      <c r="I232" s="32">
        <v>263.25400000000002</v>
      </c>
      <c r="J232" s="32">
        <v>50.854555555555557</v>
      </c>
      <c r="K232" s="37">
        <v>0.19317676295727909</v>
      </c>
      <c r="L232" s="32">
        <v>12.852666666666668</v>
      </c>
      <c r="M232" s="32">
        <v>1.5387777777777778</v>
      </c>
      <c r="N232" s="37">
        <v>0.11972439787679166</v>
      </c>
      <c r="O232" s="32">
        <v>6.2760000000000007</v>
      </c>
      <c r="P232" s="32">
        <v>1.5387777777777778</v>
      </c>
      <c r="Q232" s="37">
        <v>0.24518447702004106</v>
      </c>
      <c r="R232" s="32">
        <v>0.35555555555555557</v>
      </c>
      <c r="S232" s="32">
        <v>0</v>
      </c>
      <c r="T232" s="37">
        <v>0</v>
      </c>
      <c r="U232" s="32">
        <v>6.2211111111111119</v>
      </c>
      <c r="V232" s="32">
        <v>0</v>
      </c>
      <c r="W232" s="37">
        <v>0</v>
      </c>
      <c r="X232" s="32">
        <v>99.548333333333318</v>
      </c>
      <c r="Y232" s="32">
        <v>26.489444444444437</v>
      </c>
      <c r="Z232" s="37">
        <v>0.26609631279054841</v>
      </c>
      <c r="AA232" s="32">
        <v>0.82411111111111113</v>
      </c>
      <c r="AB232" s="32">
        <v>0.82411111111111113</v>
      </c>
      <c r="AC232" s="37">
        <v>1</v>
      </c>
      <c r="AD232" s="32">
        <v>154.20966666666669</v>
      </c>
      <c r="AE232" s="32">
        <v>22.826333333333341</v>
      </c>
      <c r="AF232" s="37">
        <v>0.1480214167291718</v>
      </c>
      <c r="AG232" s="32">
        <v>3.2200000000000006</v>
      </c>
      <c r="AH232" s="32">
        <v>0</v>
      </c>
      <c r="AI232" s="37">
        <v>0</v>
      </c>
      <c r="AJ232" s="32">
        <v>0</v>
      </c>
      <c r="AK232" s="32">
        <v>0</v>
      </c>
      <c r="AL232" s="37" t="s">
        <v>1253</v>
      </c>
      <c r="AM232" t="s">
        <v>408</v>
      </c>
      <c r="AN232" s="34">
        <v>4</v>
      </c>
      <c r="AX232"/>
      <c r="AY232"/>
    </row>
    <row r="233" spans="1:51" x14ac:dyDescent="0.25">
      <c r="A233" t="s">
        <v>1149</v>
      </c>
      <c r="B233" t="s">
        <v>808</v>
      </c>
      <c r="C233" t="s">
        <v>897</v>
      </c>
      <c r="D233" t="s">
        <v>1056</v>
      </c>
      <c r="E233" s="32">
        <v>95.322222222222223</v>
      </c>
      <c r="F233" s="32">
        <v>272.54000000000002</v>
      </c>
      <c r="G233" s="32">
        <v>0</v>
      </c>
      <c r="H233" s="37">
        <v>0</v>
      </c>
      <c r="I233" s="32">
        <v>257.93666666666667</v>
      </c>
      <c r="J233" s="32">
        <v>0</v>
      </c>
      <c r="K233" s="37">
        <v>0</v>
      </c>
      <c r="L233" s="32">
        <v>60.148888888888905</v>
      </c>
      <c r="M233" s="32">
        <v>0</v>
      </c>
      <c r="N233" s="37">
        <v>0</v>
      </c>
      <c r="O233" s="32">
        <v>46.614444444444459</v>
      </c>
      <c r="P233" s="32">
        <v>0</v>
      </c>
      <c r="Q233" s="37">
        <v>0</v>
      </c>
      <c r="R233" s="32">
        <v>8.0833333333333339</v>
      </c>
      <c r="S233" s="32">
        <v>0</v>
      </c>
      <c r="T233" s="37">
        <v>0</v>
      </c>
      <c r="U233" s="32">
        <v>5.4511111111111106</v>
      </c>
      <c r="V233" s="32">
        <v>0</v>
      </c>
      <c r="W233" s="37">
        <v>0</v>
      </c>
      <c r="X233" s="32">
        <v>72.386666666666684</v>
      </c>
      <c r="Y233" s="32">
        <v>0</v>
      </c>
      <c r="Z233" s="37">
        <v>0</v>
      </c>
      <c r="AA233" s="32">
        <v>1.068888888888889</v>
      </c>
      <c r="AB233" s="32">
        <v>0</v>
      </c>
      <c r="AC233" s="37">
        <v>0</v>
      </c>
      <c r="AD233" s="32">
        <v>123.28999999999995</v>
      </c>
      <c r="AE233" s="32">
        <v>0</v>
      </c>
      <c r="AF233" s="37">
        <v>0</v>
      </c>
      <c r="AG233" s="32">
        <v>10.024444444444448</v>
      </c>
      <c r="AH233" s="32">
        <v>0</v>
      </c>
      <c r="AI233" s="37">
        <v>0</v>
      </c>
      <c r="AJ233" s="32">
        <v>5.6211111111111105</v>
      </c>
      <c r="AK233" s="32">
        <v>0</v>
      </c>
      <c r="AL233" s="37">
        <v>0</v>
      </c>
      <c r="AM233" t="s">
        <v>395</v>
      </c>
      <c r="AN233" s="34">
        <v>4</v>
      </c>
      <c r="AX233"/>
      <c r="AY233"/>
    </row>
    <row r="234" spans="1:51" x14ac:dyDescent="0.25">
      <c r="A234" t="s">
        <v>1149</v>
      </c>
      <c r="B234" t="s">
        <v>752</v>
      </c>
      <c r="C234" t="s">
        <v>932</v>
      </c>
      <c r="D234" t="s">
        <v>1079</v>
      </c>
      <c r="E234" s="32">
        <v>92.4</v>
      </c>
      <c r="F234" s="32">
        <v>266.28088888888891</v>
      </c>
      <c r="G234" s="32">
        <v>3.592111111111111</v>
      </c>
      <c r="H234" s="37">
        <v>1.3489932101773898E-2</v>
      </c>
      <c r="I234" s="32">
        <v>231.60844444444444</v>
      </c>
      <c r="J234" s="32">
        <v>3.592111111111111</v>
      </c>
      <c r="K234" s="37">
        <v>1.5509413396940046E-2</v>
      </c>
      <c r="L234" s="32">
        <v>33.374111111111112</v>
      </c>
      <c r="M234" s="32">
        <v>0</v>
      </c>
      <c r="N234" s="37">
        <v>0</v>
      </c>
      <c r="O234" s="32">
        <v>12.565555555555557</v>
      </c>
      <c r="P234" s="32">
        <v>0</v>
      </c>
      <c r="Q234" s="37">
        <v>0</v>
      </c>
      <c r="R234" s="32">
        <v>14.230777777777778</v>
      </c>
      <c r="S234" s="32">
        <v>0</v>
      </c>
      <c r="T234" s="37">
        <v>0</v>
      </c>
      <c r="U234" s="32">
        <v>6.5777777777777775</v>
      </c>
      <c r="V234" s="32">
        <v>0</v>
      </c>
      <c r="W234" s="37">
        <v>0</v>
      </c>
      <c r="X234" s="32">
        <v>62.896333333333331</v>
      </c>
      <c r="Y234" s="32">
        <v>0.83099999999999996</v>
      </c>
      <c r="Z234" s="37">
        <v>1.3212216928384802E-2</v>
      </c>
      <c r="AA234" s="32">
        <v>13.863888888888889</v>
      </c>
      <c r="AB234" s="32">
        <v>0</v>
      </c>
      <c r="AC234" s="37">
        <v>0</v>
      </c>
      <c r="AD234" s="32">
        <v>144.93766666666667</v>
      </c>
      <c r="AE234" s="32">
        <v>2.7611111111111111</v>
      </c>
      <c r="AF234" s="37">
        <v>1.9050335048246794E-2</v>
      </c>
      <c r="AG234" s="32">
        <v>0</v>
      </c>
      <c r="AH234" s="32">
        <v>0</v>
      </c>
      <c r="AI234" s="37" t="s">
        <v>1253</v>
      </c>
      <c r="AJ234" s="32">
        <v>11.208888888888888</v>
      </c>
      <c r="AK234" s="32">
        <v>0</v>
      </c>
      <c r="AL234" s="37">
        <v>0</v>
      </c>
      <c r="AM234" t="s">
        <v>339</v>
      </c>
      <c r="AN234" s="34">
        <v>4</v>
      </c>
      <c r="AX234"/>
      <c r="AY234"/>
    </row>
    <row r="235" spans="1:51" x14ac:dyDescent="0.25">
      <c r="A235" t="s">
        <v>1149</v>
      </c>
      <c r="B235" t="s">
        <v>636</v>
      </c>
      <c r="C235" t="s">
        <v>974</v>
      </c>
      <c r="D235" t="s">
        <v>1069</v>
      </c>
      <c r="E235" s="32">
        <v>124.76666666666667</v>
      </c>
      <c r="F235" s="32">
        <v>341.68899999999991</v>
      </c>
      <c r="G235" s="32">
        <v>104.78333333333333</v>
      </c>
      <c r="H235" s="37">
        <v>0.30666288154823057</v>
      </c>
      <c r="I235" s="32">
        <v>302.97811111111099</v>
      </c>
      <c r="J235" s="32">
        <v>103.19166666666668</v>
      </c>
      <c r="K235" s="37">
        <v>0.34059116115098909</v>
      </c>
      <c r="L235" s="32">
        <v>41.31366666666667</v>
      </c>
      <c r="M235" s="32">
        <v>0.6</v>
      </c>
      <c r="N235" s="37">
        <v>1.4523039188000741E-2</v>
      </c>
      <c r="O235" s="32">
        <v>10.297222222222222</v>
      </c>
      <c r="P235" s="32">
        <v>0.6</v>
      </c>
      <c r="Q235" s="37">
        <v>5.8268141354194766E-2</v>
      </c>
      <c r="R235" s="32">
        <v>25.594222222222221</v>
      </c>
      <c r="S235" s="32">
        <v>0</v>
      </c>
      <c r="T235" s="37">
        <v>0</v>
      </c>
      <c r="U235" s="32">
        <v>5.4222222222222225</v>
      </c>
      <c r="V235" s="32">
        <v>0</v>
      </c>
      <c r="W235" s="37">
        <v>0</v>
      </c>
      <c r="X235" s="32">
        <v>57.796999999999997</v>
      </c>
      <c r="Y235" s="32">
        <v>12.702111111111112</v>
      </c>
      <c r="Z235" s="37">
        <v>0.21977111460994711</v>
      </c>
      <c r="AA235" s="32">
        <v>7.6944444444444446</v>
      </c>
      <c r="AB235" s="32">
        <v>1.5916666666666666</v>
      </c>
      <c r="AC235" s="37">
        <v>0.20685920577617325</v>
      </c>
      <c r="AD235" s="32">
        <v>209.77999999999992</v>
      </c>
      <c r="AE235" s="32">
        <v>72.703111111111113</v>
      </c>
      <c r="AF235" s="37">
        <v>0.34656836262327745</v>
      </c>
      <c r="AG235" s="32">
        <v>0</v>
      </c>
      <c r="AH235" s="32">
        <v>0</v>
      </c>
      <c r="AI235" s="37" t="s">
        <v>1253</v>
      </c>
      <c r="AJ235" s="32">
        <v>25.103888888888893</v>
      </c>
      <c r="AK235" s="32">
        <v>17.186444444444444</v>
      </c>
      <c r="AL235" s="37">
        <v>0.68461283112399574</v>
      </c>
      <c r="AM235" t="s">
        <v>223</v>
      </c>
      <c r="AN235" s="34">
        <v>4</v>
      </c>
      <c r="AX235"/>
      <c r="AY235"/>
    </row>
    <row r="236" spans="1:51" x14ac:dyDescent="0.25">
      <c r="A236" t="s">
        <v>1149</v>
      </c>
      <c r="B236" t="s">
        <v>715</v>
      </c>
      <c r="C236" t="s">
        <v>892</v>
      </c>
      <c r="D236" t="s">
        <v>1035</v>
      </c>
      <c r="E236" s="32">
        <v>71.25555555555556</v>
      </c>
      <c r="F236" s="32">
        <v>224.92455555555557</v>
      </c>
      <c r="G236" s="32">
        <v>34.922333333333327</v>
      </c>
      <c r="H236" s="37">
        <v>0.15526243120532757</v>
      </c>
      <c r="I236" s="32">
        <v>174.87655555555557</v>
      </c>
      <c r="J236" s="32">
        <v>34.922333333333327</v>
      </c>
      <c r="K236" s="37">
        <v>0.19969705614563665</v>
      </c>
      <c r="L236" s="32">
        <v>45.701444444444448</v>
      </c>
      <c r="M236" s="32">
        <v>0</v>
      </c>
      <c r="N236" s="37">
        <v>0</v>
      </c>
      <c r="O236" s="32">
        <v>11.72088888888889</v>
      </c>
      <c r="P236" s="32">
        <v>0</v>
      </c>
      <c r="Q236" s="37">
        <v>0</v>
      </c>
      <c r="R236" s="32">
        <v>28.736111111111111</v>
      </c>
      <c r="S236" s="32">
        <v>0</v>
      </c>
      <c r="T236" s="37">
        <v>0</v>
      </c>
      <c r="U236" s="32">
        <v>5.2444444444444445</v>
      </c>
      <c r="V236" s="32">
        <v>0</v>
      </c>
      <c r="W236" s="37">
        <v>0</v>
      </c>
      <c r="X236" s="32">
        <v>51.323666666666668</v>
      </c>
      <c r="Y236" s="32">
        <v>0.13333333333333333</v>
      </c>
      <c r="Z236" s="37">
        <v>2.5978918107955394E-3</v>
      </c>
      <c r="AA236" s="32">
        <v>16.067444444444444</v>
      </c>
      <c r="AB236" s="32">
        <v>0</v>
      </c>
      <c r="AC236" s="37">
        <v>0</v>
      </c>
      <c r="AD236" s="32">
        <v>106.089</v>
      </c>
      <c r="AE236" s="32">
        <v>34.788999999999994</v>
      </c>
      <c r="AF236" s="37">
        <v>0.32792278181526824</v>
      </c>
      <c r="AG236" s="32">
        <v>0</v>
      </c>
      <c r="AH236" s="32">
        <v>0</v>
      </c>
      <c r="AI236" s="37" t="s">
        <v>1253</v>
      </c>
      <c r="AJ236" s="32">
        <v>5.7430000000000003</v>
      </c>
      <c r="AK236" s="32">
        <v>0</v>
      </c>
      <c r="AL236" s="37">
        <v>0</v>
      </c>
      <c r="AM236" t="s">
        <v>302</v>
      </c>
      <c r="AN236" s="34">
        <v>4</v>
      </c>
      <c r="AX236"/>
      <c r="AY236"/>
    </row>
    <row r="237" spans="1:51" x14ac:dyDescent="0.25">
      <c r="A237" t="s">
        <v>1149</v>
      </c>
      <c r="B237" t="s">
        <v>424</v>
      </c>
      <c r="C237" t="s">
        <v>897</v>
      </c>
      <c r="D237" t="s">
        <v>1056</v>
      </c>
      <c r="E237" s="32">
        <v>118.45555555555555</v>
      </c>
      <c r="F237" s="32">
        <v>293.46977777777784</v>
      </c>
      <c r="G237" s="32">
        <v>3.350888888888889</v>
      </c>
      <c r="H237" s="37">
        <v>1.1418173667703051E-2</v>
      </c>
      <c r="I237" s="32">
        <v>246.34944444444449</v>
      </c>
      <c r="J237" s="32">
        <v>3.350888888888889</v>
      </c>
      <c r="K237" s="37">
        <v>1.3602177575214971E-2</v>
      </c>
      <c r="L237" s="32">
        <v>43.000888888888895</v>
      </c>
      <c r="M237" s="32">
        <v>0</v>
      </c>
      <c r="N237" s="37">
        <v>0</v>
      </c>
      <c r="O237" s="32">
        <v>1.9833333333333334</v>
      </c>
      <c r="P237" s="32">
        <v>0</v>
      </c>
      <c r="Q237" s="37">
        <v>0</v>
      </c>
      <c r="R237" s="32">
        <v>35.00277777777778</v>
      </c>
      <c r="S237" s="32">
        <v>0</v>
      </c>
      <c r="T237" s="37">
        <v>0</v>
      </c>
      <c r="U237" s="32">
        <v>6.0147777777777769</v>
      </c>
      <c r="V237" s="32">
        <v>0</v>
      </c>
      <c r="W237" s="37">
        <v>0</v>
      </c>
      <c r="X237" s="32">
        <v>67.050777777777782</v>
      </c>
      <c r="Y237" s="32">
        <v>0.93333333333333335</v>
      </c>
      <c r="Z237" s="37">
        <v>1.3919798759480791E-2</v>
      </c>
      <c r="AA237" s="32">
        <v>6.1027777777777779</v>
      </c>
      <c r="AB237" s="32">
        <v>0</v>
      </c>
      <c r="AC237" s="37">
        <v>0</v>
      </c>
      <c r="AD237" s="32">
        <v>151.25466666666671</v>
      </c>
      <c r="AE237" s="32">
        <v>2.4175555555555559</v>
      </c>
      <c r="AF237" s="37">
        <v>1.5983345233792599E-2</v>
      </c>
      <c r="AG237" s="32">
        <v>0</v>
      </c>
      <c r="AH237" s="32">
        <v>0</v>
      </c>
      <c r="AI237" s="37" t="s">
        <v>1253</v>
      </c>
      <c r="AJ237" s="32">
        <v>26.060666666666666</v>
      </c>
      <c r="AK237" s="32">
        <v>0</v>
      </c>
      <c r="AL237" s="37">
        <v>0</v>
      </c>
      <c r="AM237" t="s">
        <v>10</v>
      </c>
      <c r="AN237" s="34">
        <v>4</v>
      </c>
      <c r="AX237"/>
      <c r="AY237"/>
    </row>
    <row r="238" spans="1:51" x14ac:dyDescent="0.25">
      <c r="A238" t="s">
        <v>1149</v>
      </c>
      <c r="B238" t="s">
        <v>708</v>
      </c>
      <c r="C238" t="s">
        <v>885</v>
      </c>
      <c r="D238" t="s">
        <v>1061</v>
      </c>
      <c r="E238" s="32">
        <v>80.088888888888889</v>
      </c>
      <c r="F238" s="32">
        <v>233.80055555555558</v>
      </c>
      <c r="G238" s="32">
        <v>4.4249999999999998</v>
      </c>
      <c r="H238" s="37">
        <v>1.8926387875706024E-2</v>
      </c>
      <c r="I238" s="32">
        <v>212.20055555555555</v>
      </c>
      <c r="J238" s="32">
        <v>4.4249999999999998</v>
      </c>
      <c r="K238" s="37">
        <v>2.0852914302769129E-2</v>
      </c>
      <c r="L238" s="32">
        <v>26.855555555555558</v>
      </c>
      <c r="M238" s="32">
        <v>0</v>
      </c>
      <c r="N238" s="37">
        <v>0</v>
      </c>
      <c r="O238" s="32">
        <v>5.2555555555555555</v>
      </c>
      <c r="P238" s="32">
        <v>0</v>
      </c>
      <c r="Q238" s="37">
        <v>0</v>
      </c>
      <c r="R238" s="32">
        <v>16.622222222222224</v>
      </c>
      <c r="S238" s="32">
        <v>0</v>
      </c>
      <c r="T238" s="37">
        <v>0</v>
      </c>
      <c r="U238" s="32">
        <v>4.9777777777777779</v>
      </c>
      <c r="V238" s="32">
        <v>0</v>
      </c>
      <c r="W238" s="37">
        <v>0</v>
      </c>
      <c r="X238" s="32">
        <v>58.602999999999987</v>
      </c>
      <c r="Y238" s="32">
        <v>2.0138888888888888</v>
      </c>
      <c r="Z238" s="37">
        <v>3.4364945291007101E-2</v>
      </c>
      <c r="AA238" s="32">
        <v>0</v>
      </c>
      <c r="AB238" s="32">
        <v>0</v>
      </c>
      <c r="AC238" s="37" t="s">
        <v>1253</v>
      </c>
      <c r="AD238" s="32">
        <v>133.80500000000001</v>
      </c>
      <c r="AE238" s="32">
        <v>2.411111111111111</v>
      </c>
      <c r="AF238" s="37">
        <v>1.801958903711454E-2</v>
      </c>
      <c r="AG238" s="32">
        <v>0</v>
      </c>
      <c r="AH238" s="32">
        <v>0</v>
      </c>
      <c r="AI238" s="37" t="s">
        <v>1253</v>
      </c>
      <c r="AJ238" s="32">
        <v>14.536999999999999</v>
      </c>
      <c r="AK238" s="32">
        <v>0</v>
      </c>
      <c r="AL238" s="37">
        <v>0</v>
      </c>
      <c r="AM238" t="s">
        <v>295</v>
      </c>
      <c r="AN238" s="34">
        <v>4</v>
      </c>
      <c r="AX238"/>
      <c r="AY238"/>
    </row>
    <row r="239" spans="1:51" x14ac:dyDescent="0.25">
      <c r="A239" t="s">
        <v>1149</v>
      </c>
      <c r="B239" t="s">
        <v>556</v>
      </c>
      <c r="C239" t="s">
        <v>886</v>
      </c>
      <c r="D239" t="s">
        <v>1034</v>
      </c>
      <c r="E239" s="32">
        <v>59.18888888888889</v>
      </c>
      <c r="F239" s="32">
        <v>217.48988888888883</v>
      </c>
      <c r="G239" s="32">
        <v>59.30466666666667</v>
      </c>
      <c r="H239" s="37">
        <v>0.27267781030944488</v>
      </c>
      <c r="I239" s="32">
        <v>191.97111111111104</v>
      </c>
      <c r="J239" s="32">
        <v>53.374111111111112</v>
      </c>
      <c r="K239" s="37">
        <v>0.27803199555488683</v>
      </c>
      <c r="L239" s="32">
        <v>19.888111111111108</v>
      </c>
      <c r="M239" s="32">
        <v>7.9805555555555552</v>
      </c>
      <c r="N239" s="37">
        <v>0.40127267546775575</v>
      </c>
      <c r="O239" s="32">
        <v>5.9547777777777773</v>
      </c>
      <c r="P239" s="32">
        <v>2.0499999999999998</v>
      </c>
      <c r="Q239" s="37">
        <v>0.34426137741869273</v>
      </c>
      <c r="R239" s="32">
        <v>8.4749999999999996</v>
      </c>
      <c r="S239" s="32">
        <v>5.9305555555555554</v>
      </c>
      <c r="T239" s="37">
        <v>0.69977056702720419</v>
      </c>
      <c r="U239" s="32">
        <v>5.458333333333333</v>
      </c>
      <c r="V239" s="32">
        <v>0</v>
      </c>
      <c r="W239" s="37">
        <v>0</v>
      </c>
      <c r="X239" s="32">
        <v>49.303999999999995</v>
      </c>
      <c r="Y239" s="32">
        <v>1.1722222222222223</v>
      </c>
      <c r="Z239" s="37">
        <v>2.3775397984387117E-2</v>
      </c>
      <c r="AA239" s="32">
        <v>11.585444444444445</v>
      </c>
      <c r="AB239" s="32">
        <v>0</v>
      </c>
      <c r="AC239" s="37">
        <v>0</v>
      </c>
      <c r="AD239" s="32">
        <v>125.22633333333329</v>
      </c>
      <c r="AE239" s="32">
        <v>50.151888888888891</v>
      </c>
      <c r="AF239" s="37">
        <v>0.40048995729510228</v>
      </c>
      <c r="AG239" s="32">
        <v>0</v>
      </c>
      <c r="AH239" s="32">
        <v>0</v>
      </c>
      <c r="AI239" s="37" t="s">
        <v>1253</v>
      </c>
      <c r="AJ239" s="32">
        <v>11.486000000000001</v>
      </c>
      <c r="AK239" s="32">
        <v>0</v>
      </c>
      <c r="AL239" s="37">
        <v>0</v>
      </c>
      <c r="AM239" t="s">
        <v>143</v>
      </c>
      <c r="AN239" s="34">
        <v>4</v>
      </c>
      <c r="AX239"/>
      <c r="AY239"/>
    </row>
    <row r="240" spans="1:51" x14ac:dyDescent="0.25">
      <c r="A240" t="s">
        <v>1149</v>
      </c>
      <c r="B240" t="s">
        <v>681</v>
      </c>
      <c r="C240" t="s">
        <v>955</v>
      </c>
      <c r="D240" t="s">
        <v>1079</v>
      </c>
      <c r="E240" s="32">
        <v>61.5</v>
      </c>
      <c r="F240" s="32">
        <v>255.36111111111111</v>
      </c>
      <c r="G240" s="32">
        <v>0</v>
      </c>
      <c r="H240" s="37">
        <v>0</v>
      </c>
      <c r="I240" s="32">
        <v>217.82500000000002</v>
      </c>
      <c r="J240" s="32">
        <v>0</v>
      </c>
      <c r="K240" s="37">
        <v>0</v>
      </c>
      <c r="L240" s="32">
        <v>29.254000000000001</v>
      </c>
      <c r="M240" s="32">
        <v>0</v>
      </c>
      <c r="N240" s="37">
        <v>0</v>
      </c>
      <c r="O240" s="32">
        <v>3.3873333333333333</v>
      </c>
      <c r="P240" s="32">
        <v>0</v>
      </c>
      <c r="Q240" s="37">
        <v>0</v>
      </c>
      <c r="R240" s="32">
        <v>20.622222222222224</v>
      </c>
      <c r="S240" s="32">
        <v>0</v>
      </c>
      <c r="T240" s="37">
        <v>0</v>
      </c>
      <c r="U240" s="32">
        <v>5.2444444444444445</v>
      </c>
      <c r="V240" s="32">
        <v>0</v>
      </c>
      <c r="W240" s="37">
        <v>0</v>
      </c>
      <c r="X240" s="32">
        <v>64.068111111111108</v>
      </c>
      <c r="Y240" s="32">
        <v>0</v>
      </c>
      <c r="Z240" s="37">
        <v>0</v>
      </c>
      <c r="AA240" s="32">
        <v>11.669444444444444</v>
      </c>
      <c r="AB240" s="32">
        <v>0</v>
      </c>
      <c r="AC240" s="37">
        <v>0</v>
      </c>
      <c r="AD240" s="32">
        <v>140.71955555555556</v>
      </c>
      <c r="AE240" s="32">
        <v>0</v>
      </c>
      <c r="AF240" s="37">
        <v>0</v>
      </c>
      <c r="AG240" s="32">
        <v>0</v>
      </c>
      <c r="AH240" s="32">
        <v>0</v>
      </c>
      <c r="AI240" s="37" t="s">
        <v>1253</v>
      </c>
      <c r="AJ240" s="32">
        <v>9.65</v>
      </c>
      <c r="AK240" s="32">
        <v>0</v>
      </c>
      <c r="AL240" s="37">
        <v>0</v>
      </c>
      <c r="AM240" t="s">
        <v>268</v>
      </c>
      <c r="AN240" s="34">
        <v>4</v>
      </c>
      <c r="AX240"/>
      <c r="AY240"/>
    </row>
    <row r="241" spans="1:51" x14ac:dyDescent="0.25">
      <c r="A241" t="s">
        <v>1149</v>
      </c>
      <c r="B241" t="s">
        <v>553</v>
      </c>
      <c r="C241" t="s">
        <v>951</v>
      </c>
      <c r="D241" t="s">
        <v>1095</v>
      </c>
      <c r="E241" s="32">
        <v>76.87777777777778</v>
      </c>
      <c r="F241" s="32">
        <v>223.01155555555556</v>
      </c>
      <c r="G241" s="32">
        <v>0</v>
      </c>
      <c r="H241" s="37">
        <v>0</v>
      </c>
      <c r="I241" s="32">
        <v>194.79222222222222</v>
      </c>
      <c r="J241" s="32">
        <v>0</v>
      </c>
      <c r="K241" s="37">
        <v>0</v>
      </c>
      <c r="L241" s="32">
        <v>57.464999999999996</v>
      </c>
      <c r="M241" s="32">
        <v>0</v>
      </c>
      <c r="N241" s="37">
        <v>0</v>
      </c>
      <c r="O241" s="32">
        <v>29.245666666666668</v>
      </c>
      <c r="P241" s="32">
        <v>0</v>
      </c>
      <c r="Q241" s="37">
        <v>0</v>
      </c>
      <c r="R241" s="32">
        <v>23.374888888888886</v>
      </c>
      <c r="S241" s="32">
        <v>0</v>
      </c>
      <c r="T241" s="37">
        <v>0</v>
      </c>
      <c r="U241" s="32">
        <v>4.8444444444444441</v>
      </c>
      <c r="V241" s="32">
        <v>0</v>
      </c>
      <c r="W241" s="37">
        <v>0</v>
      </c>
      <c r="X241" s="32">
        <v>41.717888888888893</v>
      </c>
      <c r="Y241" s="32">
        <v>0</v>
      </c>
      <c r="Z241" s="37">
        <v>0</v>
      </c>
      <c r="AA241" s="32">
        <v>0</v>
      </c>
      <c r="AB241" s="32">
        <v>0</v>
      </c>
      <c r="AC241" s="37" t="s">
        <v>1253</v>
      </c>
      <c r="AD241" s="32">
        <v>123.82866666666666</v>
      </c>
      <c r="AE241" s="32">
        <v>0</v>
      </c>
      <c r="AF241" s="37">
        <v>0</v>
      </c>
      <c r="AG241" s="32">
        <v>0</v>
      </c>
      <c r="AH241" s="32">
        <v>0</v>
      </c>
      <c r="AI241" s="37" t="s">
        <v>1253</v>
      </c>
      <c r="AJ241" s="32">
        <v>0</v>
      </c>
      <c r="AK241" s="32">
        <v>0</v>
      </c>
      <c r="AL241" s="37" t="s">
        <v>1253</v>
      </c>
      <c r="AM241" t="s">
        <v>140</v>
      </c>
      <c r="AN241" s="34">
        <v>4</v>
      </c>
      <c r="AX241"/>
      <c r="AY241"/>
    </row>
    <row r="242" spans="1:51" x14ac:dyDescent="0.25">
      <c r="A242" t="s">
        <v>1149</v>
      </c>
      <c r="B242" t="s">
        <v>785</v>
      </c>
      <c r="C242" t="s">
        <v>847</v>
      </c>
      <c r="D242" t="s">
        <v>1053</v>
      </c>
      <c r="E242" s="32">
        <v>84.74444444444444</v>
      </c>
      <c r="F242" s="32">
        <v>258.8268888888889</v>
      </c>
      <c r="G242" s="32">
        <v>0</v>
      </c>
      <c r="H242" s="37">
        <v>0</v>
      </c>
      <c r="I242" s="32">
        <v>229.71566666666664</v>
      </c>
      <c r="J242" s="32">
        <v>0</v>
      </c>
      <c r="K242" s="37">
        <v>0</v>
      </c>
      <c r="L242" s="32">
        <v>31.752777777777776</v>
      </c>
      <c r="M242" s="32">
        <v>0</v>
      </c>
      <c r="N242" s="37">
        <v>0</v>
      </c>
      <c r="O242" s="32">
        <v>13.352777777777778</v>
      </c>
      <c r="P242" s="32">
        <v>0</v>
      </c>
      <c r="Q242" s="37">
        <v>0</v>
      </c>
      <c r="R242" s="32">
        <v>13.6</v>
      </c>
      <c r="S242" s="32">
        <v>0</v>
      </c>
      <c r="T242" s="37">
        <v>0</v>
      </c>
      <c r="U242" s="32">
        <v>4.8</v>
      </c>
      <c r="V242" s="32">
        <v>0</v>
      </c>
      <c r="W242" s="37">
        <v>0</v>
      </c>
      <c r="X242" s="32">
        <v>71.728888888888889</v>
      </c>
      <c r="Y242" s="32">
        <v>0</v>
      </c>
      <c r="Z242" s="37">
        <v>0</v>
      </c>
      <c r="AA242" s="32">
        <v>10.711222222222222</v>
      </c>
      <c r="AB242" s="32">
        <v>0</v>
      </c>
      <c r="AC242" s="37">
        <v>0</v>
      </c>
      <c r="AD242" s="32">
        <v>122.12544444444444</v>
      </c>
      <c r="AE242" s="32">
        <v>0</v>
      </c>
      <c r="AF242" s="37">
        <v>0</v>
      </c>
      <c r="AG242" s="32">
        <v>0</v>
      </c>
      <c r="AH242" s="32">
        <v>0</v>
      </c>
      <c r="AI242" s="37" t="s">
        <v>1253</v>
      </c>
      <c r="AJ242" s="32">
        <v>22.508555555555557</v>
      </c>
      <c r="AK242" s="32">
        <v>0</v>
      </c>
      <c r="AL242" s="37">
        <v>0</v>
      </c>
      <c r="AM242" t="s">
        <v>372</v>
      </c>
      <c r="AN242" s="34">
        <v>4</v>
      </c>
      <c r="AX242"/>
      <c r="AY242"/>
    </row>
    <row r="243" spans="1:51" x14ac:dyDescent="0.25">
      <c r="A243" t="s">
        <v>1149</v>
      </c>
      <c r="B243" t="s">
        <v>700</v>
      </c>
      <c r="C243" t="s">
        <v>994</v>
      </c>
      <c r="D243" t="s">
        <v>1058</v>
      </c>
      <c r="E243" s="32">
        <v>89.344444444444449</v>
      </c>
      <c r="F243" s="32">
        <v>221.17544444444445</v>
      </c>
      <c r="G243" s="32">
        <v>138.5273333333333</v>
      </c>
      <c r="H243" s="37">
        <v>0.62632329588526736</v>
      </c>
      <c r="I243" s="32">
        <v>202.22422222222224</v>
      </c>
      <c r="J243" s="32">
        <v>138.20511111111108</v>
      </c>
      <c r="K243" s="37">
        <v>0.68342510898243847</v>
      </c>
      <c r="L243" s="32">
        <v>32.012111111111111</v>
      </c>
      <c r="M243" s="32">
        <v>22.836111111111105</v>
      </c>
      <c r="N243" s="37">
        <v>0.71335848585084105</v>
      </c>
      <c r="O243" s="32">
        <v>24.655555555555555</v>
      </c>
      <c r="P243" s="32">
        <v>22.513888888888882</v>
      </c>
      <c r="Q243" s="37">
        <v>0.91313654799459187</v>
      </c>
      <c r="R243" s="32">
        <v>6.3232222222222214</v>
      </c>
      <c r="S243" s="32">
        <v>0</v>
      </c>
      <c r="T243" s="37">
        <v>0</v>
      </c>
      <c r="U243" s="32">
        <v>1.0333333333333334</v>
      </c>
      <c r="V243" s="32">
        <v>0.32222222222222224</v>
      </c>
      <c r="W243" s="37">
        <v>0.31182795698924731</v>
      </c>
      <c r="X243" s="32">
        <v>34.093666666666657</v>
      </c>
      <c r="Y243" s="32">
        <v>21.511777777777773</v>
      </c>
      <c r="Z243" s="37">
        <v>0.63096111040499547</v>
      </c>
      <c r="AA243" s="32">
        <v>11.594666666666662</v>
      </c>
      <c r="AB243" s="32">
        <v>0</v>
      </c>
      <c r="AC243" s="37">
        <v>0</v>
      </c>
      <c r="AD243" s="32">
        <v>131.08644444444448</v>
      </c>
      <c r="AE243" s="32">
        <v>81.790888888888887</v>
      </c>
      <c r="AF243" s="37">
        <v>0.62394620004780543</v>
      </c>
      <c r="AG243" s="32">
        <v>0</v>
      </c>
      <c r="AH243" s="32">
        <v>0</v>
      </c>
      <c r="AI243" s="37" t="s">
        <v>1253</v>
      </c>
      <c r="AJ243" s="32">
        <v>12.388555555555554</v>
      </c>
      <c r="AK243" s="32">
        <v>12.388555555555554</v>
      </c>
      <c r="AL243" s="37">
        <v>1</v>
      </c>
      <c r="AM243" t="s">
        <v>287</v>
      </c>
      <c r="AN243" s="34">
        <v>4</v>
      </c>
      <c r="AX243"/>
      <c r="AY243"/>
    </row>
    <row r="244" spans="1:51" x14ac:dyDescent="0.25">
      <c r="A244" t="s">
        <v>1149</v>
      </c>
      <c r="B244" t="s">
        <v>532</v>
      </c>
      <c r="C244" t="s">
        <v>897</v>
      </c>
      <c r="D244" t="s">
        <v>1056</v>
      </c>
      <c r="E244" s="32">
        <v>87.777777777777771</v>
      </c>
      <c r="F244" s="32">
        <v>221.95388888888886</v>
      </c>
      <c r="G244" s="32">
        <v>120.40633333333335</v>
      </c>
      <c r="H244" s="37">
        <v>0.54248354888527917</v>
      </c>
      <c r="I244" s="32">
        <v>209.96611111111108</v>
      </c>
      <c r="J244" s="32">
        <v>115.96188888888892</v>
      </c>
      <c r="K244" s="37">
        <v>0.552288596837056</v>
      </c>
      <c r="L244" s="32">
        <v>23.148777777777774</v>
      </c>
      <c r="M244" s="32">
        <v>12.256111111111112</v>
      </c>
      <c r="N244" s="37">
        <v>0.52944959897090815</v>
      </c>
      <c r="O244" s="32">
        <v>11.161</v>
      </c>
      <c r="P244" s="32">
        <v>7.8116666666666674</v>
      </c>
      <c r="Q244" s="37">
        <v>0.69990741570349146</v>
      </c>
      <c r="R244" s="32">
        <v>6.41</v>
      </c>
      <c r="S244" s="32">
        <v>0</v>
      </c>
      <c r="T244" s="37">
        <v>0</v>
      </c>
      <c r="U244" s="32">
        <v>5.5777777777777775</v>
      </c>
      <c r="V244" s="32">
        <v>4.4444444444444446</v>
      </c>
      <c r="W244" s="37">
        <v>0.79681274900398413</v>
      </c>
      <c r="X244" s="32">
        <v>76.778222222222212</v>
      </c>
      <c r="Y244" s="32">
        <v>45.725555555555559</v>
      </c>
      <c r="Z244" s="37">
        <v>0.59555371604216489</v>
      </c>
      <c r="AA244" s="32">
        <v>0</v>
      </c>
      <c r="AB244" s="32">
        <v>0</v>
      </c>
      <c r="AC244" s="37" t="s">
        <v>1253</v>
      </c>
      <c r="AD244" s="32">
        <v>122.02688888888886</v>
      </c>
      <c r="AE244" s="32">
        <v>62.424666666666688</v>
      </c>
      <c r="AF244" s="37">
        <v>0.51156484636355226</v>
      </c>
      <c r="AG244" s="32">
        <v>0</v>
      </c>
      <c r="AH244" s="32">
        <v>0</v>
      </c>
      <c r="AI244" s="37" t="s">
        <v>1253</v>
      </c>
      <c r="AJ244" s="32">
        <v>0</v>
      </c>
      <c r="AK244" s="32">
        <v>0</v>
      </c>
      <c r="AL244" s="37" t="s">
        <v>1253</v>
      </c>
      <c r="AM244" t="s">
        <v>118</v>
      </c>
      <c r="AN244" s="34">
        <v>4</v>
      </c>
      <c r="AX244"/>
      <c r="AY244"/>
    </row>
    <row r="245" spans="1:51" x14ac:dyDescent="0.25">
      <c r="A245" t="s">
        <v>1149</v>
      </c>
      <c r="B245" t="s">
        <v>642</v>
      </c>
      <c r="C245" t="s">
        <v>872</v>
      </c>
      <c r="D245" t="s">
        <v>1112</v>
      </c>
      <c r="E245" s="32">
        <v>52.266666666666666</v>
      </c>
      <c r="F245" s="32">
        <v>180.11833333333328</v>
      </c>
      <c r="G245" s="32">
        <v>83.407555555555547</v>
      </c>
      <c r="H245" s="37">
        <v>0.46307088241372191</v>
      </c>
      <c r="I245" s="32">
        <v>157.89277777777772</v>
      </c>
      <c r="J245" s="32">
        <v>83.407555555555547</v>
      </c>
      <c r="K245" s="37">
        <v>0.52825440611948349</v>
      </c>
      <c r="L245" s="32">
        <v>16.972333333333335</v>
      </c>
      <c r="M245" s="32">
        <v>5.198666666666667</v>
      </c>
      <c r="N245" s="37">
        <v>0.30630241373215233</v>
      </c>
      <c r="O245" s="32">
        <v>9.7153333333333336</v>
      </c>
      <c r="P245" s="32">
        <v>5.198666666666667</v>
      </c>
      <c r="Q245" s="37">
        <v>0.53509915597337543</v>
      </c>
      <c r="R245" s="32">
        <v>1.4792222222222222</v>
      </c>
      <c r="S245" s="32">
        <v>0</v>
      </c>
      <c r="T245" s="37">
        <v>0</v>
      </c>
      <c r="U245" s="32">
        <v>5.7777777777777777</v>
      </c>
      <c r="V245" s="32">
        <v>0</v>
      </c>
      <c r="W245" s="37">
        <v>0</v>
      </c>
      <c r="X245" s="32">
        <v>46.408111111111118</v>
      </c>
      <c r="Y245" s="32">
        <v>35.590555555555561</v>
      </c>
      <c r="Z245" s="37">
        <v>0.76690377400502308</v>
      </c>
      <c r="AA245" s="32">
        <v>14.968555555555554</v>
      </c>
      <c r="AB245" s="32">
        <v>0</v>
      </c>
      <c r="AC245" s="37">
        <v>0</v>
      </c>
      <c r="AD245" s="32">
        <v>101.76933333333326</v>
      </c>
      <c r="AE245" s="32">
        <v>42.618333333333325</v>
      </c>
      <c r="AF245" s="37">
        <v>0.41877382839624266</v>
      </c>
      <c r="AG245" s="32">
        <v>0</v>
      </c>
      <c r="AH245" s="32">
        <v>0</v>
      </c>
      <c r="AI245" s="37" t="s">
        <v>1253</v>
      </c>
      <c r="AJ245" s="32">
        <v>0</v>
      </c>
      <c r="AK245" s="32">
        <v>0</v>
      </c>
      <c r="AL245" s="37" t="s">
        <v>1253</v>
      </c>
      <c r="AM245" t="s">
        <v>229</v>
      </c>
      <c r="AN245" s="34">
        <v>4</v>
      </c>
      <c r="AX245"/>
      <c r="AY245"/>
    </row>
    <row r="246" spans="1:51" x14ac:dyDescent="0.25">
      <c r="A246" t="s">
        <v>1149</v>
      </c>
      <c r="B246" t="s">
        <v>479</v>
      </c>
      <c r="C246" t="s">
        <v>897</v>
      </c>
      <c r="D246" t="s">
        <v>1056</v>
      </c>
      <c r="E246" s="32">
        <v>80.13333333333334</v>
      </c>
      <c r="F246" s="32">
        <v>199.70266666666663</v>
      </c>
      <c r="G246" s="32">
        <v>108.755</v>
      </c>
      <c r="H246" s="37">
        <v>0.54458461579548267</v>
      </c>
      <c r="I246" s="32">
        <v>175.25044444444441</v>
      </c>
      <c r="J246" s="32">
        <v>108.755</v>
      </c>
      <c r="K246" s="37">
        <v>0.62056903960934651</v>
      </c>
      <c r="L246" s="32">
        <v>35.476666666666667</v>
      </c>
      <c r="M246" s="32">
        <v>11.267555555555553</v>
      </c>
      <c r="N246" s="37">
        <v>0.31760468539572168</v>
      </c>
      <c r="O246" s="32">
        <v>12.365666666666662</v>
      </c>
      <c r="P246" s="32">
        <v>11.267555555555553</v>
      </c>
      <c r="Q246" s="37">
        <v>0.91119677242544339</v>
      </c>
      <c r="R246" s="32">
        <v>17.422111111111118</v>
      </c>
      <c r="S246" s="32">
        <v>0</v>
      </c>
      <c r="T246" s="37">
        <v>0</v>
      </c>
      <c r="U246" s="32">
        <v>5.6888888888888891</v>
      </c>
      <c r="V246" s="32">
        <v>0</v>
      </c>
      <c r="W246" s="37">
        <v>0</v>
      </c>
      <c r="X246" s="32">
        <v>43.795888888888882</v>
      </c>
      <c r="Y246" s="32">
        <v>35.367222222222225</v>
      </c>
      <c r="Z246" s="37">
        <v>0.80754662411235978</v>
      </c>
      <c r="AA246" s="32">
        <v>1.3412222222222221</v>
      </c>
      <c r="AB246" s="32">
        <v>0</v>
      </c>
      <c r="AC246" s="37">
        <v>0</v>
      </c>
      <c r="AD246" s="32">
        <v>90.363666666666646</v>
      </c>
      <c r="AE246" s="32">
        <v>57.631333333333323</v>
      </c>
      <c r="AF246" s="37">
        <v>0.63777108055966447</v>
      </c>
      <c r="AG246" s="32">
        <v>0</v>
      </c>
      <c r="AH246" s="32">
        <v>0</v>
      </c>
      <c r="AI246" s="37" t="s">
        <v>1253</v>
      </c>
      <c r="AJ246" s="32">
        <v>28.725222222222222</v>
      </c>
      <c r="AK246" s="32">
        <v>4.4888888888888889</v>
      </c>
      <c r="AL246" s="37">
        <v>0.15626994472530917</v>
      </c>
      <c r="AM246" t="s">
        <v>65</v>
      </c>
      <c r="AN246" s="34">
        <v>4</v>
      </c>
      <c r="AX246"/>
      <c r="AY246"/>
    </row>
    <row r="247" spans="1:51" x14ac:dyDescent="0.25">
      <c r="A247" t="s">
        <v>1149</v>
      </c>
      <c r="B247" t="s">
        <v>554</v>
      </c>
      <c r="C247" t="s">
        <v>856</v>
      </c>
      <c r="D247" t="s">
        <v>1051</v>
      </c>
      <c r="E247" s="32">
        <v>90.355555555555554</v>
      </c>
      <c r="F247" s="32">
        <v>269.69422222222215</v>
      </c>
      <c r="G247" s="32">
        <v>83.698444444444434</v>
      </c>
      <c r="H247" s="37">
        <v>0.31034570839073722</v>
      </c>
      <c r="I247" s="32">
        <v>242.18177777777763</v>
      </c>
      <c r="J247" s="32">
        <v>83.698444444444434</v>
      </c>
      <c r="K247" s="37">
        <v>0.34560174267630023</v>
      </c>
      <c r="L247" s="32">
        <v>28.744777777777784</v>
      </c>
      <c r="M247" s="32">
        <v>7.5379999999999985</v>
      </c>
      <c r="N247" s="37">
        <v>0.26223893808730464</v>
      </c>
      <c r="O247" s="32">
        <v>12.787333333333338</v>
      </c>
      <c r="P247" s="32">
        <v>7.5379999999999985</v>
      </c>
      <c r="Q247" s="37">
        <v>0.58948959908242493</v>
      </c>
      <c r="R247" s="32">
        <v>10.268555555555555</v>
      </c>
      <c r="S247" s="32">
        <v>0</v>
      </c>
      <c r="T247" s="37">
        <v>0</v>
      </c>
      <c r="U247" s="32">
        <v>5.6888888888888891</v>
      </c>
      <c r="V247" s="32">
        <v>0</v>
      </c>
      <c r="W247" s="37">
        <v>0</v>
      </c>
      <c r="X247" s="32">
        <v>63.991555555555522</v>
      </c>
      <c r="Y247" s="32">
        <v>9.6823333333333323</v>
      </c>
      <c r="Z247" s="37">
        <v>0.15130642237517455</v>
      </c>
      <c r="AA247" s="32">
        <v>11.555</v>
      </c>
      <c r="AB247" s="32">
        <v>0</v>
      </c>
      <c r="AC247" s="37">
        <v>0</v>
      </c>
      <c r="AD247" s="32">
        <v>154.59344444444434</v>
      </c>
      <c r="AE247" s="32">
        <v>66.039222222222222</v>
      </c>
      <c r="AF247" s="37">
        <v>0.42717996522779128</v>
      </c>
      <c r="AG247" s="32">
        <v>0</v>
      </c>
      <c r="AH247" s="32">
        <v>0</v>
      </c>
      <c r="AI247" s="37" t="s">
        <v>1253</v>
      </c>
      <c r="AJ247" s="32">
        <v>10.809444444444443</v>
      </c>
      <c r="AK247" s="32">
        <v>0.43888888888888888</v>
      </c>
      <c r="AL247" s="37">
        <v>4.0602353908619014E-2</v>
      </c>
      <c r="AM247" t="s">
        <v>141</v>
      </c>
      <c r="AN247" s="34">
        <v>4</v>
      </c>
      <c r="AX247"/>
      <c r="AY247"/>
    </row>
    <row r="248" spans="1:51" x14ac:dyDescent="0.25">
      <c r="A248" t="s">
        <v>1149</v>
      </c>
      <c r="B248" t="s">
        <v>774</v>
      </c>
      <c r="C248" t="s">
        <v>829</v>
      </c>
      <c r="D248" t="s">
        <v>1059</v>
      </c>
      <c r="E248" s="32">
        <v>82.277777777777771</v>
      </c>
      <c r="F248" s="32">
        <v>299.65477777777772</v>
      </c>
      <c r="G248" s="32">
        <v>134.83822222222219</v>
      </c>
      <c r="H248" s="37">
        <v>0.44997854938998316</v>
      </c>
      <c r="I248" s="32">
        <v>288.36388888888882</v>
      </c>
      <c r="J248" s="32">
        <v>134.62655555555554</v>
      </c>
      <c r="K248" s="37">
        <v>0.46686343451079371</v>
      </c>
      <c r="L248" s="32">
        <v>26.177</v>
      </c>
      <c r="M248" s="32">
        <v>6.969777777777777</v>
      </c>
      <c r="N248" s="37">
        <v>0.26625578858455046</v>
      </c>
      <c r="O248" s="32">
        <v>20.276444444444444</v>
      </c>
      <c r="P248" s="32">
        <v>6.7581111111111101</v>
      </c>
      <c r="Q248" s="37">
        <v>0.33329862785498221</v>
      </c>
      <c r="R248" s="32">
        <v>0.21166666666666667</v>
      </c>
      <c r="S248" s="32">
        <v>0.21166666666666667</v>
      </c>
      <c r="T248" s="37">
        <v>1</v>
      </c>
      <c r="U248" s="32">
        <v>5.6888888888888891</v>
      </c>
      <c r="V248" s="32">
        <v>0</v>
      </c>
      <c r="W248" s="37">
        <v>0</v>
      </c>
      <c r="X248" s="32">
        <v>49.664888888888889</v>
      </c>
      <c r="Y248" s="32">
        <v>40.428333333333327</v>
      </c>
      <c r="Z248" s="37">
        <v>0.81402242585864359</v>
      </c>
      <c r="AA248" s="32">
        <v>5.3903333333333343</v>
      </c>
      <c r="AB248" s="32">
        <v>0</v>
      </c>
      <c r="AC248" s="37">
        <v>0</v>
      </c>
      <c r="AD248" s="32">
        <v>191.03211111111108</v>
      </c>
      <c r="AE248" s="32">
        <v>73.072777777777759</v>
      </c>
      <c r="AF248" s="37">
        <v>0.3825156794465619</v>
      </c>
      <c r="AG248" s="32">
        <v>0</v>
      </c>
      <c r="AH248" s="32">
        <v>0</v>
      </c>
      <c r="AI248" s="37" t="s">
        <v>1253</v>
      </c>
      <c r="AJ248" s="32">
        <v>27.390444444444437</v>
      </c>
      <c r="AK248" s="32">
        <v>14.367333333333333</v>
      </c>
      <c r="AL248" s="37">
        <v>0.52453816010449728</v>
      </c>
      <c r="AM248" t="s">
        <v>361</v>
      </c>
      <c r="AN248" s="34">
        <v>4</v>
      </c>
      <c r="AX248"/>
      <c r="AY248"/>
    </row>
    <row r="249" spans="1:51" x14ac:dyDescent="0.25">
      <c r="A249" t="s">
        <v>1149</v>
      </c>
      <c r="B249" t="s">
        <v>691</v>
      </c>
      <c r="C249" t="s">
        <v>876</v>
      </c>
      <c r="D249" t="s">
        <v>1064</v>
      </c>
      <c r="E249" s="32">
        <v>75.355555555555554</v>
      </c>
      <c r="F249" s="32">
        <v>202.37811111111108</v>
      </c>
      <c r="G249" s="32">
        <v>26.503333333333341</v>
      </c>
      <c r="H249" s="37">
        <v>0.13095948562728846</v>
      </c>
      <c r="I249" s="32">
        <v>187.0645555555555</v>
      </c>
      <c r="J249" s="32">
        <v>25.32533333333334</v>
      </c>
      <c r="K249" s="37">
        <v>0.13538285357223687</v>
      </c>
      <c r="L249" s="32">
        <v>15.739999999999998</v>
      </c>
      <c r="M249" s="32">
        <v>3.977444444444445</v>
      </c>
      <c r="N249" s="37">
        <v>0.25269659748694062</v>
      </c>
      <c r="O249" s="32">
        <v>5.8425555555555544</v>
      </c>
      <c r="P249" s="32">
        <v>2.7994444444444451</v>
      </c>
      <c r="Q249" s="37">
        <v>0.47914725291444021</v>
      </c>
      <c r="R249" s="32">
        <v>4.2974444444444444</v>
      </c>
      <c r="S249" s="32">
        <v>1.1779999999999999</v>
      </c>
      <c r="T249" s="37">
        <v>0.27411639992760556</v>
      </c>
      <c r="U249" s="32">
        <v>5.6</v>
      </c>
      <c r="V249" s="32">
        <v>0</v>
      </c>
      <c r="W249" s="37">
        <v>0</v>
      </c>
      <c r="X249" s="32">
        <v>59.550111111111121</v>
      </c>
      <c r="Y249" s="32">
        <v>22.525888888888897</v>
      </c>
      <c r="Z249" s="37">
        <v>0.37826778940612116</v>
      </c>
      <c r="AA249" s="32">
        <v>5.4161111111111113</v>
      </c>
      <c r="AB249" s="32">
        <v>0</v>
      </c>
      <c r="AC249" s="37">
        <v>0</v>
      </c>
      <c r="AD249" s="32">
        <v>121.67188888888884</v>
      </c>
      <c r="AE249" s="32">
        <v>0</v>
      </c>
      <c r="AF249" s="37">
        <v>0</v>
      </c>
      <c r="AG249" s="32">
        <v>0</v>
      </c>
      <c r="AH249" s="32">
        <v>0</v>
      </c>
      <c r="AI249" s="37" t="s">
        <v>1253</v>
      </c>
      <c r="AJ249" s="32">
        <v>0</v>
      </c>
      <c r="AK249" s="32">
        <v>0</v>
      </c>
      <c r="AL249" s="37" t="s">
        <v>1253</v>
      </c>
      <c r="AM249" t="s">
        <v>278</v>
      </c>
      <c r="AN249" s="34">
        <v>4</v>
      </c>
      <c r="AX249"/>
      <c r="AY249"/>
    </row>
    <row r="250" spans="1:51" x14ac:dyDescent="0.25">
      <c r="A250" t="s">
        <v>1149</v>
      </c>
      <c r="B250" t="s">
        <v>568</v>
      </c>
      <c r="C250" t="s">
        <v>953</v>
      </c>
      <c r="D250" t="s">
        <v>1096</v>
      </c>
      <c r="E250" s="32">
        <v>27.4</v>
      </c>
      <c r="F250" s="32">
        <v>150.27822222222221</v>
      </c>
      <c r="G250" s="32">
        <v>0</v>
      </c>
      <c r="H250" s="37">
        <v>0</v>
      </c>
      <c r="I250" s="32">
        <v>138.94033333333334</v>
      </c>
      <c r="J250" s="32">
        <v>0</v>
      </c>
      <c r="K250" s="37">
        <v>0</v>
      </c>
      <c r="L250" s="32">
        <v>36.768666666666661</v>
      </c>
      <c r="M250" s="32">
        <v>0</v>
      </c>
      <c r="N250" s="37">
        <v>0</v>
      </c>
      <c r="O250" s="32">
        <v>30.421555555555546</v>
      </c>
      <c r="P250" s="32">
        <v>0</v>
      </c>
      <c r="Q250" s="37">
        <v>0</v>
      </c>
      <c r="R250" s="32">
        <v>6.3471111111111114</v>
      </c>
      <c r="S250" s="32">
        <v>0</v>
      </c>
      <c r="T250" s="37">
        <v>0</v>
      </c>
      <c r="U250" s="32">
        <v>0</v>
      </c>
      <c r="V250" s="32">
        <v>0</v>
      </c>
      <c r="W250" s="37" t="s">
        <v>1253</v>
      </c>
      <c r="X250" s="32">
        <v>23.606666666666669</v>
      </c>
      <c r="Y250" s="32">
        <v>0</v>
      </c>
      <c r="Z250" s="37">
        <v>0</v>
      </c>
      <c r="AA250" s="32">
        <v>4.9907777777777786</v>
      </c>
      <c r="AB250" s="32">
        <v>0</v>
      </c>
      <c r="AC250" s="37">
        <v>0</v>
      </c>
      <c r="AD250" s="32">
        <v>84.912111111111116</v>
      </c>
      <c r="AE250" s="32">
        <v>0</v>
      </c>
      <c r="AF250" s="37">
        <v>0</v>
      </c>
      <c r="AG250" s="32">
        <v>0</v>
      </c>
      <c r="AH250" s="32">
        <v>0</v>
      </c>
      <c r="AI250" s="37" t="s">
        <v>1253</v>
      </c>
      <c r="AJ250" s="32">
        <v>0</v>
      </c>
      <c r="AK250" s="32">
        <v>0</v>
      </c>
      <c r="AL250" s="37" t="s">
        <v>1253</v>
      </c>
      <c r="AM250" t="s">
        <v>155</v>
      </c>
      <c r="AN250" s="34">
        <v>4</v>
      </c>
      <c r="AX250"/>
      <c r="AY250"/>
    </row>
    <row r="251" spans="1:51" x14ac:dyDescent="0.25">
      <c r="A251" t="s">
        <v>1149</v>
      </c>
      <c r="B251" t="s">
        <v>464</v>
      </c>
      <c r="C251" t="s">
        <v>412</v>
      </c>
      <c r="D251" t="s">
        <v>1061</v>
      </c>
      <c r="E251" s="32">
        <v>33.200000000000003</v>
      </c>
      <c r="F251" s="32">
        <v>121.06666666666662</v>
      </c>
      <c r="G251" s="32">
        <v>8.3548888888888904</v>
      </c>
      <c r="H251" s="37">
        <v>6.9010646108663767E-2</v>
      </c>
      <c r="I251" s="32">
        <v>97.732888888888837</v>
      </c>
      <c r="J251" s="32">
        <v>8.3548888888888904</v>
      </c>
      <c r="K251" s="37">
        <v>8.5486973565136778E-2</v>
      </c>
      <c r="L251" s="32">
        <v>15.017222222222223</v>
      </c>
      <c r="M251" s="32">
        <v>1.4196666666666666</v>
      </c>
      <c r="N251" s="37">
        <v>9.4535903222226325E-2</v>
      </c>
      <c r="O251" s="32">
        <v>1.7756666666666667</v>
      </c>
      <c r="P251" s="32">
        <v>1.4196666666666666</v>
      </c>
      <c r="Q251" s="37">
        <v>0.79951192040548147</v>
      </c>
      <c r="R251" s="32">
        <v>6.6804444444444444</v>
      </c>
      <c r="S251" s="32">
        <v>0</v>
      </c>
      <c r="T251" s="37">
        <v>0</v>
      </c>
      <c r="U251" s="32">
        <v>6.5611111111111109</v>
      </c>
      <c r="V251" s="32">
        <v>0</v>
      </c>
      <c r="W251" s="37">
        <v>0</v>
      </c>
      <c r="X251" s="32">
        <v>20.932222222222212</v>
      </c>
      <c r="Y251" s="32">
        <v>0</v>
      </c>
      <c r="Z251" s="37">
        <v>0</v>
      </c>
      <c r="AA251" s="32">
        <v>10.092222222222221</v>
      </c>
      <c r="AB251" s="32">
        <v>0</v>
      </c>
      <c r="AC251" s="37">
        <v>0</v>
      </c>
      <c r="AD251" s="32">
        <v>75.024999999999963</v>
      </c>
      <c r="AE251" s="32">
        <v>6.9352222222222233</v>
      </c>
      <c r="AF251" s="37">
        <v>9.2438816690732784E-2</v>
      </c>
      <c r="AG251" s="32">
        <v>0</v>
      </c>
      <c r="AH251" s="32">
        <v>0</v>
      </c>
      <c r="AI251" s="37" t="s">
        <v>1253</v>
      </c>
      <c r="AJ251" s="32">
        <v>0</v>
      </c>
      <c r="AK251" s="32">
        <v>0</v>
      </c>
      <c r="AL251" s="37" t="s">
        <v>1253</v>
      </c>
      <c r="AM251" t="s">
        <v>50</v>
      </c>
      <c r="AN251" s="34">
        <v>4</v>
      </c>
      <c r="AX251"/>
      <c r="AY251"/>
    </row>
    <row r="252" spans="1:51" x14ac:dyDescent="0.25">
      <c r="A252" t="s">
        <v>1149</v>
      </c>
      <c r="B252" t="s">
        <v>780</v>
      </c>
      <c r="C252" t="s">
        <v>856</v>
      </c>
      <c r="D252" t="s">
        <v>1051</v>
      </c>
      <c r="E252" s="32">
        <v>67.811111111111117</v>
      </c>
      <c r="F252" s="32">
        <v>257.14377777777776</v>
      </c>
      <c r="G252" s="32">
        <v>0</v>
      </c>
      <c r="H252" s="37">
        <v>0</v>
      </c>
      <c r="I252" s="32">
        <v>230.45144444444441</v>
      </c>
      <c r="J252" s="32">
        <v>0</v>
      </c>
      <c r="K252" s="37">
        <v>0</v>
      </c>
      <c r="L252" s="32">
        <v>35.879333333333335</v>
      </c>
      <c r="M252" s="32">
        <v>0</v>
      </c>
      <c r="N252" s="37">
        <v>0</v>
      </c>
      <c r="O252" s="32">
        <v>13.923777777777776</v>
      </c>
      <c r="P252" s="32">
        <v>0</v>
      </c>
      <c r="Q252" s="37">
        <v>0</v>
      </c>
      <c r="R252" s="32">
        <v>10.933333333333334</v>
      </c>
      <c r="S252" s="32">
        <v>0</v>
      </c>
      <c r="T252" s="37">
        <v>0</v>
      </c>
      <c r="U252" s="32">
        <v>11.022222222222222</v>
      </c>
      <c r="V252" s="32">
        <v>0</v>
      </c>
      <c r="W252" s="37">
        <v>0</v>
      </c>
      <c r="X252" s="32">
        <v>70.394444444444431</v>
      </c>
      <c r="Y252" s="32">
        <v>0</v>
      </c>
      <c r="Z252" s="37">
        <v>0</v>
      </c>
      <c r="AA252" s="32">
        <v>4.7367777777777782</v>
      </c>
      <c r="AB252" s="32">
        <v>0</v>
      </c>
      <c r="AC252" s="37">
        <v>0</v>
      </c>
      <c r="AD252" s="32">
        <v>146.1332222222222</v>
      </c>
      <c r="AE252" s="32">
        <v>0</v>
      </c>
      <c r="AF252" s="37">
        <v>0</v>
      </c>
      <c r="AG252" s="32">
        <v>0</v>
      </c>
      <c r="AH252" s="32">
        <v>0</v>
      </c>
      <c r="AI252" s="37" t="s">
        <v>1253</v>
      </c>
      <c r="AJ252" s="32">
        <v>0</v>
      </c>
      <c r="AK252" s="32">
        <v>0</v>
      </c>
      <c r="AL252" s="37" t="s">
        <v>1253</v>
      </c>
      <c r="AM252" t="s">
        <v>367</v>
      </c>
      <c r="AN252" s="34">
        <v>4</v>
      </c>
      <c r="AX252"/>
      <c r="AY252"/>
    </row>
    <row r="253" spans="1:51" x14ac:dyDescent="0.25">
      <c r="A253" t="s">
        <v>1149</v>
      </c>
      <c r="B253" t="s">
        <v>418</v>
      </c>
      <c r="C253" t="s">
        <v>896</v>
      </c>
      <c r="D253" t="s">
        <v>1054</v>
      </c>
      <c r="E253" s="32">
        <v>52.93333333333333</v>
      </c>
      <c r="F253" s="32">
        <v>165.68055555555554</v>
      </c>
      <c r="G253" s="32">
        <v>41.136111111111106</v>
      </c>
      <c r="H253" s="37">
        <v>0.24828569033447898</v>
      </c>
      <c r="I253" s="32">
        <v>161.44722222222222</v>
      </c>
      <c r="J253" s="32">
        <v>36.902777777777779</v>
      </c>
      <c r="K253" s="37">
        <v>0.22857486966845031</v>
      </c>
      <c r="L253" s="32">
        <v>27.488888888888891</v>
      </c>
      <c r="M253" s="32">
        <v>9.9777777777777779</v>
      </c>
      <c r="N253" s="37">
        <v>0.3629749393694422</v>
      </c>
      <c r="O253" s="32">
        <v>23.255555555555556</v>
      </c>
      <c r="P253" s="32">
        <v>5.7444444444444445</v>
      </c>
      <c r="Q253" s="37">
        <v>0.24701385570950787</v>
      </c>
      <c r="R253" s="32">
        <v>0</v>
      </c>
      <c r="S253" s="32">
        <v>0</v>
      </c>
      <c r="T253" s="37" t="s">
        <v>1253</v>
      </c>
      <c r="U253" s="32">
        <v>4.2333333333333334</v>
      </c>
      <c r="V253" s="32">
        <v>4.2333333333333334</v>
      </c>
      <c r="W253" s="37">
        <v>1</v>
      </c>
      <c r="X253" s="32">
        <v>52.791666666666664</v>
      </c>
      <c r="Y253" s="32">
        <v>30.355555555555554</v>
      </c>
      <c r="Z253" s="37">
        <v>0.57500657721652193</v>
      </c>
      <c r="AA253" s="32">
        <v>0</v>
      </c>
      <c r="AB253" s="32">
        <v>0</v>
      </c>
      <c r="AC253" s="37" t="s">
        <v>1253</v>
      </c>
      <c r="AD253" s="32">
        <v>85.4</v>
      </c>
      <c r="AE253" s="32">
        <v>0.80277777777777781</v>
      </c>
      <c r="AF253" s="37">
        <v>9.4002081706999734E-3</v>
      </c>
      <c r="AG253" s="32">
        <v>0</v>
      </c>
      <c r="AH253" s="32">
        <v>0</v>
      </c>
      <c r="AI253" s="37" t="s">
        <v>1253</v>
      </c>
      <c r="AJ253" s="32">
        <v>0</v>
      </c>
      <c r="AK253" s="32">
        <v>0</v>
      </c>
      <c r="AL253" s="37" t="s">
        <v>1253</v>
      </c>
      <c r="AM253" t="s">
        <v>4</v>
      </c>
      <c r="AN253" s="34">
        <v>4</v>
      </c>
      <c r="AX253"/>
      <c r="AY253"/>
    </row>
    <row r="254" spans="1:51" x14ac:dyDescent="0.25">
      <c r="A254" t="s">
        <v>1149</v>
      </c>
      <c r="B254" t="s">
        <v>437</v>
      </c>
      <c r="C254" t="s">
        <v>846</v>
      </c>
      <c r="D254" t="s">
        <v>1052</v>
      </c>
      <c r="E254" s="32">
        <v>85.155555555555551</v>
      </c>
      <c r="F254" s="32">
        <v>268.74166666666667</v>
      </c>
      <c r="G254" s="32">
        <v>6.7611111111111111</v>
      </c>
      <c r="H254" s="37">
        <v>2.5158402844532645E-2</v>
      </c>
      <c r="I254" s="32">
        <v>252.83333333333331</v>
      </c>
      <c r="J254" s="32">
        <v>2.2333333333333334</v>
      </c>
      <c r="K254" s="37">
        <v>8.8332234673698089E-3</v>
      </c>
      <c r="L254" s="32">
        <v>41.574999999999996</v>
      </c>
      <c r="M254" s="32">
        <v>6.7611111111111111</v>
      </c>
      <c r="N254" s="37">
        <v>0.16262444043562505</v>
      </c>
      <c r="O254" s="32">
        <v>29.263888888888889</v>
      </c>
      <c r="P254" s="32">
        <v>2.2333333333333334</v>
      </c>
      <c r="Q254" s="37">
        <v>7.6317038443284288E-2</v>
      </c>
      <c r="R254" s="32">
        <v>5.6527777777777777</v>
      </c>
      <c r="S254" s="32">
        <v>2.2694444444444444</v>
      </c>
      <c r="T254" s="37">
        <v>0.40147420147420149</v>
      </c>
      <c r="U254" s="32">
        <v>6.6583333333333332</v>
      </c>
      <c r="V254" s="32">
        <v>2.2583333333333333</v>
      </c>
      <c r="W254" s="37">
        <v>0.33917396745932415</v>
      </c>
      <c r="X254" s="32">
        <v>68.316666666666663</v>
      </c>
      <c r="Y254" s="32">
        <v>0</v>
      </c>
      <c r="Z254" s="37">
        <v>0</v>
      </c>
      <c r="AA254" s="32">
        <v>3.5972222222222223</v>
      </c>
      <c r="AB254" s="32">
        <v>0</v>
      </c>
      <c r="AC254" s="37">
        <v>0</v>
      </c>
      <c r="AD254" s="32">
        <v>155.25277777777777</v>
      </c>
      <c r="AE254" s="32">
        <v>0</v>
      </c>
      <c r="AF254" s="37">
        <v>0</v>
      </c>
      <c r="AG254" s="32">
        <v>0</v>
      </c>
      <c r="AH254" s="32">
        <v>0</v>
      </c>
      <c r="AI254" s="37" t="s">
        <v>1253</v>
      </c>
      <c r="AJ254" s="32">
        <v>0</v>
      </c>
      <c r="AK254" s="32">
        <v>0</v>
      </c>
      <c r="AL254" s="37" t="s">
        <v>1253</v>
      </c>
      <c r="AM254" t="s">
        <v>23</v>
      </c>
      <c r="AN254" s="34">
        <v>4</v>
      </c>
      <c r="AX254"/>
      <c r="AY254"/>
    </row>
    <row r="255" spans="1:51" x14ac:dyDescent="0.25">
      <c r="A255" t="s">
        <v>1149</v>
      </c>
      <c r="B255" t="s">
        <v>615</v>
      </c>
      <c r="C255" t="s">
        <v>829</v>
      </c>
      <c r="D255" t="s">
        <v>1059</v>
      </c>
      <c r="E255" s="32">
        <v>65.511111111111106</v>
      </c>
      <c r="F255" s="32">
        <v>350.36277777777781</v>
      </c>
      <c r="G255" s="32">
        <v>0</v>
      </c>
      <c r="H255" s="37">
        <v>0</v>
      </c>
      <c r="I255" s="32">
        <v>325.50855555555557</v>
      </c>
      <c r="J255" s="32">
        <v>0</v>
      </c>
      <c r="K255" s="37">
        <v>0</v>
      </c>
      <c r="L255" s="32">
        <v>61.025666666666666</v>
      </c>
      <c r="M255" s="32">
        <v>0</v>
      </c>
      <c r="N255" s="37">
        <v>0</v>
      </c>
      <c r="O255" s="32">
        <v>36.171444444444447</v>
      </c>
      <c r="P255" s="32">
        <v>0</v>
      </c>
      <c r="Q255" s="37">
        <v>0</v>
      </c>
      <c r="R255" s="32">
        <v>20.676444444444446</v>
      </c>
      <c r="S255" s="32">
        <v>0</v>
      </c>
      <c r="T255" s="37">
        <v>0</v>
      </c>
      <c r="U255" s="32">
        <v>4.177777777777778</v>
      </c>
      <c r="V255" s="32">
        <v>0</v>
      </c>
      <c r="W255" s="37">
        <v>0</v>
      </c>
      <c r="X255" s="32">
        <v>101.62777777777778</v>
      </c>
      <c r="Y255" s="32">
        <v>0</v>
      </c>
      <c r="Z255" s="37">
        <v>0</v>
      </c>
      <c r="AA255" s="32">
        <v>0</v>
      </c>
      <c r="AB255" s="32">
        <v>0</v>
      </c>
      <c r="AC255" s="37" t="s">
        <v>1253</v>
      </c>
      <c r="AD255" s="32">
        <v>163.50955555555555</v>
      </c>
      <c r="AE255" s="32">
        <v>0</v>
      </c>
      <c r="AF255" s="37">
        <v>0</v>
      </c>
      <c r="AG255" s="32">
        <v>0</v>
      </c>
      <c r="AH255" s="32">
        <v>0</v>
      </c>
      <c r="AI255" s="37" t="s">
        <v>1253</v>
      </c>
      <c r="AJ255" s="32">
        <v>24.199777777777779</v>
      </c>
      <c r="AK255" s="32">
        <v>0</v>
      </c>
      <c r="AL255" s="37">
        <v>0</v>
      </c>
      <c r="AM255" t="s">
        <v>202</v>
      </c>
      <c r="AN255" s="34">
        <v>4</v>
      </c>
      <c r="AX255"/>
      <c r="AY255"/>
    </row>
    <row r="256" spans="1:51" x14ac:dyDescent="0.25">
      <c r="A256" t="s">
        <v>1149</v>
      </c>
      <c r="B256" t="s">
        <v>485</v>
      </c>
      <c r="C256" t="s">
        <v>829</v>
      </c>
      <c r="D256" t="s">
        <v>1059</v>
      </c>
      <c r="E256" s="32">
        <v>80.511111111111106</v>
      </c>
      <c r="F256" s="32">
        <v>439.48244444444441</v>
      </c>
      <c r="G256" s="32">
        <v>309.46666666666664</v>
      </c>
      <c r="H256" s="37">
        <v>0.70416161232075503</v>
      </c>
      <c r="I256" s="32">
        <v>424.32966666666664</v>
      </c>
      <c r="J256" s="32">
        <v>300.89444444444445</v>
      </c>
      <c r="K256" s="37">
        <v>0.70910536802229507</v>
      </c>
      <c r="L256" s="32">
        <v>38.974444444444444</v>
      </c>
      <c r="M256" s="32">
        <v>28.230555555555558</v>
      </c>
      <c r="N256" s="37">
        <v>0.72433503435299496</v>
      </c>
      <c r="O256" s="32">
        <v>23.821666666666665</v>
      </c>
      <c r="P256" s="32">
        <v>19.658333333333335</v>
      </c>
      <c r="Q256" s="37">
        <v>0.82522913314209767</v>
      </c>
      <c r="R256" s="32">
        <v>9.4638888888888886</v>
      </c>
      <c r="S256" s="32">
        <v>8.5722222222222229</v>
      </c>
      <c r="T256" s="37">
        <v>0.90578221309069573</v>
      </c>
      <c r="U256" s="32">
        <v>5.6888888888888891</v>
      </c>
      <c r="V256" s="32">
        <v>0</v>
      </c>
      <c r="W256" s="37">
        <v>0</v>
      </c>
      <c r="X256" s="32">
        <v>83.589666666666673</v>
      </c>
      <c r="Y256" s="32">
        <v>51.95</v>
      </c>
      <c r="Z256" s="37">
        <v>0.62148830198310001</v>
      </c>
      <c r="AA256" s="32">
        <v>0</v>
      </c>
      <c r="AB256" s="32">
        <v>0</v>
      </c>
      <c r="AC256" s="37" t="s">
        <v>1253</v>
      </c>
      <c r="AD256" s="32">
        <v>307.87588888888888</v>
      </c>
      <c r="AE256" s="32">
        <v>225.99166666666667</v>
      </c>
      <c r="AF256" s="37">
        <v>0.73403496286201908</v>
      </c>
      <c r="AG256" s="32">
        <v>0.38055555555555554</v>
      </c>
      <c r="AH256" s="32">
        <v>0</v>
      </c>
      <c r="AI256" s="37">
        <v>0</v>
      </c>
      <c r="AJ256" s="32">
        <v>8.661888888888889</v>
      </c>
      <c r="AK256" s="32">
        <v>3.2944444444444443</v>
      </c>
      <c r="AL256" s="37">
        <v>0.38033787857408569</v>
      </c>
      <c r="AM256" t="s">
        <v>71</v>
      </c>
      <c r="AN256" s="34">
        <v>4</v>
      </c>
      <c r="AX256"/>
      <c r="AY256"/>
    </row>
    <row r="257" spans="1:51" x14ac:dyDescent="0.25">
      <c r="A257" t="s">
        <v>1149</v>
      </c>
      <c r="B257" t="s">
        <v>661</v>
      </c>
      <c r="C257" t="s">
        <v>903</v>
      </c>
      <c r="D257" t="s">
        <v>1061</v>
      </c>
      <c r="E257" s="32">
        <v>98.988888888888894</v>
      </c>
      <c r="F257" s="32">
        <v>278.64555555555552</v>
      </c>
      <c r="G257" s="32">
        <v>68.465555555555554</v>
      </c>
      <c r="H257" s="37">
        <v>0.24570840693672968</v>
      </c>
      <c r="I257" s="32">
        <v>264.10222222222222</v>
      </c>
      <c r="J257" s="32">
        <v>68.465555555555554</v>
      </c>
      <c r="K257" s="37">
        <v>0.2592388469111287</v>
      </c>
      <c r="L257" s="32">
        <v>41.375555555555557</v>
      </c>
      <c r="M257" s="32">
        <v>0</v>
      </c>
      <c r="N257" s="37">
        <v>0</v>
      </c>
      <c r="O257" s="32">
        <v>26.832222222222224</v>
      </c>
      <c r="P257" s="32">
        <v>0</v>
      </c>
      <c r="Q257" s="37">
        <v>0</v>
      </c>
      <c r="R257" s="32">
        <v>8.5722222222222193</v>
      </c>
      <c r="S257" s="32">
        <v>0</v>
      </c>
      <c r="T257" s="37">
        <v>0</v>
      </c>
      <c r="U257" s="32">
        <v>5.971111111111111</v>
      </c>
      <c r="V257" s="32">
        <v>0</v>
      </c>
      <c r="W257" s="37">
        <v>0</v>
      </c>
      <c r="X257" s="32">
        <v>58.505555555555553</v>
      </c>
      <c r="Y257" s="32">
        <v>7.4777777777777787</v>
      </c>
      <c r="Z257" s="37">
        <v>0.12781312316019375</v>
      </c>
      <c r="AA257" s="32">
        <v>0</v>
      </c>
      <c r="AB257" s="32">
        <v>0</v>
      </c>
      <c r="AC257" s="37" t="s">
        <v>1253</v>
      </c>
      <c r="AD257" s="32">
        <v>168.90222222222221</v>
      </c>
      <c r="AE257" s="32">
        <v>60.987777777777772</v>
      </c>
      <c r="AF257" s="37">
        <v>0.36108333552614269</v>
      </c>
      <c r="AG257" s="32">
        <v>0</v>
      </c>
      <c r="AH257" s="32">
        <v>0</v>
      </c>
      <c r="AI257" s="37" t="s">
        <v>1253</v>
      </c>
      <c r="AJ257" s="32">
        <v>9.862222222222222</v>
      </c>
      <c r="AK257" s="32">
        <v>0</v>
      </c>
      <c r="AL257" s="37">
        <v>0</v>
      </c>
      <c r="AM257" t="s">
        <v>248</v>
      </c>
      <c r="AN257" s="34">
        <v>4</v>
      </c>
      <c r="AX257"/>
      <c r="AY257"/>
    </row>
    <row r="258" spans="1:51" x14ac:dyDescent="0.25">
      <c r="A258" t="s">
        <v>1149</v>
      </c>
      <c r="B258" t="s">
        <v>697</v>
      </c>
      <c r="C258" t="s">
        <v>873</v>
      </c>
      <c r="D258" t="s">
        <v>1056</v>
      </c>
      <c r="E258" s="32">
        <v>71.588888888888889</v>
      </c>
      <c r="F258" s="32">
        <v>237.33822222222227</v>
      </c>
      <c r="G258" s="32">
        <v>50.897222222222226</v>
      </c>
      <c r="H258" s="37">
        <v>0.21445017050210574</v>
      </c>
      <c r="I258" s="32">
        <v>188.38266666666669</v>
      </c>
      <c r="J258" s="32">
        <v>31.447222222222226</v>
      </c>
      <c r="K258" s="37">
        <v>0.16693267368311782</v>
      </c>
      <c r="L258" s="32">
        <v>43.515444444444441</v>
      </c>
      <c r="M258" s="32">
        <v>9.4543333333333344</v>
      </c>
      <c r="N258" s="37">
        <v>0.2172638577874012</v>
      </c>
      <c r="O258" s="32">
        <v>15.704333333333327</v>
      </c>
      <c r="P258" s="32">
        <v>1.3821111111111111</v>
      </c>
      <c r="Q258" s="37">
        <v>8.8008263819611035E-2</v>
      </c>
      <c r="R258" s="32">
        <v>24.344444444444445</v>
      </c>
      <c r="S258" s="32">
        <v>8.0722222222222229</v>
      </c>
      <c r="T258" s="37">
        <v>0.33158375171154725</v>
      </c>
      <c r="U258" s="32">
        <v>3.4666666666666668</v>
      </c>
      <c r="V258" s="32">
        <v>0</v>
      </c>
      <c r="W258" s="37">
        <v>0</v>
      </c>
      <c r="X258" s="32">
        <v>61.723222222222248</v>
      </c>
      <c r="Y258" s="32">
        <v>5.9018888888888883</v>
      </c>
      <c r="Z258" s="37">
        <v>9.5618612839755923E-2</v>
      </c>
      <c r="AA258" s="32">
        <v>21.144444444444442</v>
      </c>
      <c r="AB258" s="32">
        <v>11.377777777777778</v>
      </c>
      <c r="AC258" s="37">
        <v>0.53809774040987923</v>
      </c>
      <c r="AD258" s="32">
        <v>110.95511111111114</v>
      </c>
      <c r="AE258" s="32">
        <v>24.163222222222227</v>
      </c>
      <c r="AF258" s="37">
        <v>0.21777475575708294</v>
      </c>
      <c r="AG258" s="32">
        <v>0</v>
      </c>
      <c r="AH258" s="32">
        <v>0</v>
      </c>
      <c r="AI258" s="37" t="s">
        <v>1253</v>
      </c>
      <c r="AJ258" s="32">
        <v>0</v>
      </c>
      <c r="AK258" s="32">
        <v>0</v>
      </c>
      <c r="AL258" s="37" t="s">
        <v>1253</v>
      </c>
      <c r="AM258" t="s">
        <v>284</v>
      </c>
      <c r="AN258" s="34">
        <v>4</v>
      </c>
      <c r="AX258"/>
      <c r="AY258"/>
    </row>
    <row r="259" spans="1:51" x14ac:dyDescent="0.25">
      <c r="A259" t="s">
        <v>1149</v>
      </c>
      <c r="B259" t="s">
        <v>649</v>
      </c>
      <c r="C259" t="s">
        <v>902</v>
      </c>
      <c r="D259" t="s">
        <v>1044</v>
      </c>
      <c r="E259" s="32">
        <v>73.7</v>
      </c>
      <c r="F259" s="32">
        <v>261.06411111111112</v>
      </c>
      <c r="G259" s="32">
        <v>99.030555555555566</v>
      </c>
      <c r="H259" s="37">
        <v>0.37933423760957824</v>
      </c>
      <c r="I259" s="32">
        <v>245.65577777777779</v>
      </c>
      <c r="J259" s="32">
        <v>93.63333333333334</v>
      </c>
      <c r="K259" s="37">
        <v>0.38115665009122973</v>
      </c>
      <c r="L259" s="32">
        <v>52.699999999999996</v>
      </c>
      <c r="M259" s="32">
        <v>16.772222222222222</v>
      </c>
      <c r="N259" s="37">
        <v>0.31825848619017499</v>
      </c>
      <c r="O259" s="32">
        <v>37.291666666666664</v>
      </c>
      <c r="P259" s="32">
        <v>11.375</v>
      </c>
      <c r="Q259" s="37">
        <v>0.30502793296089387</v>
      </c>
      <c r="R259" s="32">
        <v>11.975</v>
      </c>
      <c r="S259" s="32">
        <v>1.9638888888888888</v>
      </c>
      <c r="T259" s="37">
        <v>0.16399907214103457</v>
      </c>
      <c r="U259" s="32">
        <v>3.4333333333333331</v>
      </c>
      <c r="V259" s="32">
        <v>3.4333333333333331</v>
      </c>
      <c r="W259" s="37">
        <v>1</v>
      </c>
      <c r="X259" s="32">
        <v>56.166888888888892</v>
      </c>
      <c r="Y259" s="32">
        <v>19.455555555555556</v>
      </c>
      <c r="Z259" s="37">
        <v>0.34638834267718027</v>
      </c>
      <c r="AA259" s="32">
        <v>0</v>
      </c>
      <c r="AB259" s="32">
        <v>0</v>
      </c>
      <c r="AC259" s="37" t="s">
        <v>1253</v>
      </c>
      <c r="AD259" s="32">
        <v>122.14444444444445</v>
      </c>
      <c r="AE259" s="32">
        <v>58.119444444444447</v>
      </c>
      <c r="AF259" s="37">
        <v>0.47582552533430367</v>
      </c>
      <c r="AG259" s="32">
        <v>22.06111111111111</v>
      </c>
      <c r="AH259" s="32">
        <v>0</v>
      </c>
      <c r="AI259" s="37">
        <v>0</v>
      </c>
      <c r="AJ259" s="32">
        <v>7.9916666666666663</v>
      </c>
      <c r="AK259" s="32">
        <v>4.6833333333333336</v>
      </c>
      <c r="AL259" s="37">
        <v>0.58602711157455689</v>
      </c>
      <c r="AM259" t="s">
        <v>236</v>
      </c>
      <c r="AN259" s="34">
        <v>4</v>
      </c>
      <c r="AX259"/>
      <c r="AY259"/>
    </row>
    <row r="260" spans="1:51" x14ac:dyDescent="0.25">
      <c r="A260" t="s">
        <v>1149</v>
      </c>
      <c r="B260" t="s">
        <v>679</v>
      </c>
      <c r="C260" t="s">
        <v>988</v>
      </c>
      <c r="D260" t="s">
        <v>1058</v>
      </c>
      <c r="E260" s="32">
        <v>104.9</v>
      </c>
      <c r="F260" s="32">
        <v>266.56833333333338</v>
      </c>
      <c r="G260" s="32">
        <v>9.5033333333333356</v>
      </c>
      <c r="H260" s="37">
        <v>3.5650646175777317E-2</v>
      </c>
      <c r="I260" s="32">
        <v>238.63777777777784</v>
      </c>
      <c r="J260" s="32">
        <v>9.5033333333333356</v>
      </c>
      <c r="K260" s="37">
        <v>3.9823256073826439E-2</v>
      </c>
      <c r="L260" s="32">
        <v>85.51944444444446</v>
      </c>
      <c r="M260" s="32">
        <v>0</v>
      </c>
      <c r="N260" s="37">
        <v>0</v>
      </c>
      <c r="O260" s="32">
        <v>57.58888888888891</v>
      </c>
      <c r="P260" s="32">
        <v>0</v>
      </c>
      <c r="Q260" s="37">
        <v>0</v>
      </c>
      <c r="R260" s="32">
        <v>16.758333333333333</v>
      </c>
      <c r="S260" s="32">
        <v>0</v>
      </c>
      <c r="T260" s="37">
        <v>0</v>
      </c>
      <c r="U260" s="32">
        <v>11.172222222222222</v>
      </c>
      <c r="V260" s="32">
        <v>0</v>
      </c>
      <c r="W260" s="37">
        <v>0</v>
      </c>
      <c r="X260" s="32">
        <v>35.72999999999999</v>
      </c>
      <c r="Y260" s="32">
        <v>0</v>
      </c>
      <c r="Z260" s="37">
        <v>0</v>
      </c>
      <c r="AA260" s="32">
        <v>0</v>
      </c>
      <c r="AB260" s="32">
        <v>0</v>
      </c>
      <c r="AC260" s="37" t="s">
        <v>1253</v>
      </c>
      <c r="AD260" s="32">
        <v>132.49111111111117</v>
      </c>
      <c r="AE260" s="32">
        <v>9.5033333333333356</v>
      </c>
      <c r="AF260" s="37">
        <v>7.1728082387078368E-2</v>
      </c>
      <c r="AG260" s="32">
        <v>0</v>
      </c>
      <c r="AH260" s="32">
        <v>0</v>
      </c>
      <c r="AI260" s="37" t="s">
        <v>1253</v>
      </c>
      <c r="AJ260" s="32">
        <v>12.827777777777778</v>
      </c>
      <c r="AK260" s="32">
        <v>0</v>
      </c>
      <c r="AL260" s="37">
        <v>0</v>
      </c>
      <c r="AM260" t="s">
        <v>266</v>
      </c>
      <c r="AN260" s="34">
        <v>4</v>
      </c>
      <c r="AX260"/>
      <c r="AY260"/>
    </row>
    <row r="261" spans="1:51" x14ac:dyDescent="0.25">
      <c r="A261" t="s">
        <v>1149</v>
      </c>
      <c r="B261" t="s">
        <v>520</v>
      </c>
      <c r="C261" t="s">
        <v>939</v>
      </c>
      <c r="D261" t="s">
        <v>1087</v>
      </c>
      <c r="E261" s="32">
        <v>60.522222222222226</v>
      </c>
      <c r="F261" s="32">
        <v>210.47622222222225</v>
      </c>
      <c r="G261" s="32">
        <v>0</v>
      </c>
      <c r="H261" s="37">
        <v>0</v>
      </c>
      <c r="I261" s="32">
        <v>190.67555555555555</v>
      </c>
      <c r="J261" s="32">
        <v>0</v>
      </c>
      <c r="K261" s="37">
        <v>0</v>
      </c>
      <c r="L261" s="32">
        <v>25.236666666666672</v>
      </c>
      <c r="M261" s="32">
        <v>0</v>
      </c>
      <c r="N261" s="37">
        <v>0</v>
      </c>
      <c r="O261" s="32">
        <v>5.4360000000000008</v>
      </c>
      <c r="P261" s="32">
        <v>0</v>
      </c>
      <c r="Q261" s="37">
        <v>0</v>
      </c>
      <c r="R261" s="32">
        <v>13.995111111111116</v>
      </c>
      <c r="S261" s="32">
        <v>0</v>
      </c>
      <c r="T261" s="37">
        <v>0</v>
      </c>
      <c r="U261" s="32">
        <v>5.8055555555555554</v>
      </c>
      <c r="V261" s="32">
        <v>0</v>
      </c>
      <c r="W261" s="37">
        <v>0</v>
      </c>
      <c r="X261" s="32">
        <v>63.367666666666658</v>
      </c>
      <c r="Y261" s="32">
        <v>0</v>
      </c>
      <c r="Z261" s="37">
        <v>0</v>
      </c>
      <c r="AA261" s="32">
        <v>0</v>
      </c>
      <c r="AB261" s="32">
        <v>0</v>
      </c>
      <c r="AC261" s="37" t="s">
        <v>1253</v>
      </c>
      <c r="AD261" s="32">
        <v>121.8718888888889</v>
      </c>
      <c r="AE261" s="32">
        <v>0</v>
      </c>
      <c r="AF261" s="37">
        <v>0</v>
      </c>
      <c r="AG261" s="32">
        <v>0</v>
      </c>
      <c r="AH261" s="32">
        <v>0</v>
      </c>
      <c r="AI261" s="37" t="s">
        <v>1253</v>
      </c>
      <c r="AJ261" s="32">
        <v>0</v>
      </c>
      <c r="AK261" s="32">
        <v>0</v>
      </c>
      <c r="AL261" s="37" t="s">
        <v>1253</v>
      </c>
      <c r="AM261" t="s">
        <v>106</v>
      </c>
      <c r="AN261" s="34">
        <v>4</v>
      </c>
      <c r="AX261"/>
      <c r="AY261"/>
    </row>
    <row r="262" spans="1:51" x14ac:dyDescent="0.25">
      <c r="A262" t="s">
        <v>1149</v>
      </c>
      <c r="B262" t="s">
        <v>546</v>
      </c>
      <c r="C262" t="s">
        <v>836</v>
      </c>
      <c r="D262" t="s">
        <v>1065</v>
      </c>
      <c r="E262" s="32">
        <v>133.42222222222222</v>
      </c>
      <c r="F262" s="32">
        <v>377.04522222222221</v>
      </c>
      <c r="G262" s="32">
        <v>0</v>
      </c>
      <c r="H262" s="37">
        <v>0</v>
      </c>
      <c r="I262" s="32">
        <v>343.46644444444445</v>
      </c>
      <c r="J262" s="32">
        <v>0</v>
      </c>
      <c r="K262" s="37">
        <v>0</v>
      </c>
      <c r="L262" s="32">
        <v>32.022222222222226</v>
      </c>
      <c r="M262" s="32">
        <v>0</v>
      </c>
      <c r="N262" s="37">
        <v>0</v>
      </c>
      <c r="O262" s="32">
        <v>17.808333333333334</v>
      </c>
      <c r="P262" s="32">
        <v>0</v>
      </c>
      <c r="Q262" s="37">
        <v>0</v>
      </c>
      <c r="R262" s="32">
        <v>9.405555555555555</v>
      </c>
      <c r="S262" s="32">
        <v>0</v>
      </c>
      <c r="T262" s="37">
        <v>0</v>
      </c>
      <c r="U262" s="32">
        <v>4.8083333333333336</v>
      </c>
      <c r="V262" s="32">
        <v>0</v>
      </c>
      <c r="W262" s="37">
        <v>0</v>
      </c>
      <c r="X262" s="32">
        <v>73.2</v>
      </c>
      <c r="Y262" s="32">
        <v>0</v>
      </c>
      <c r="Z262" s="37">
        <v>0</v>
      </c>
      <c r="AA262" s="32">
        <v>19.364888888888888</v>
      </c>
      <c r="AB262" s="32">
        <v>0</v>
      </c>
      <c r="AC262" s="37">
        <v>0</v>
      </c>
      <c r="AD262" s="32">
        <v>168.87911111111111</v>
      </c>
      <c r="AE262" s="32">
        <v>0</v>
      </c>
      <c r="AF262" s="37">
        <v>0</v>
      </c>
      <c r="AG262" s="32">
        <v>41.844444444444441</v>
      </c>
      <c r="AH262" s="32">
        <v>0</v>
      </c>
      <c r="AI262" s="37">
        <v>0</v>
      </c>
      <c r="AJ262" s="32">
        <v>41.734555555555559</v>
      </c>
      <c r="AK262" s="32">
        <v>0</v>
      </c>
      <c r="AL262" s="37">
        <v>0</v>
      </c>
      <c r="AM262" t="s">
        <v>133</v>
      </c>
      <c r="AN262" s="34">
        <v>4</v>
      </c>
      <c r="AX262"/>
      <c r="AY262"/>
    </row>
    <row r="263" spans="1:51" x14ac:dyDescent="0.25">
      <c r="A263" t="s">
        <v>1149</v>
      </c>
      <c r="B263" t="s">
        <v>765</v>
      </c>
      <c r="C263" t="s">
        <v>943</v>
      </c>
      <c r="D263" t="s">
        <v>1076</v>
      </c>
      <c r="E263" s="32">
        <v>94.75555555555556</v>
      </c>
      <c r="F263" s="32">
        <v>411.01499999999987</v>
      </c>
      <c r="G263" s="32">
        <v>92.867555555555555</v>
      </c>
      <c r="H263" s="37">
        <v>0.22594687676983952</v>
      </c>
      <c r="I263" s="32">
        <v>391.69277777777768</v>
      </c>
      <c r="J263" s="32">
        <v>92.867555555555555</v>
      </c>
      <c r="K263" s="37">
        <v>0.23709284629251673</v>
      </c>
      <c r="L263" s="32">
        <v>57.220111111111116</v>
      </c>
      <c r="M263" s="32">
        <v>11.777666666666667</v>
      </c>
      <c r="N263" s="37">
        <v>0.20583089473203864</v>
      </c>
      <c r="O263" s="32">
        <v>37.897888888888893</v>
      </c>
      <c r="P263" s="32">
        <v>11.777666666666667</v>
      </c>
      <c r="Q263" s="37">
        <v>0.3107736871886736</v>
      </c>
      <c r="R263" s="32">
        <v>14.361111111111114</v>
      </c>
      <c r="S263" s="32">
        <v>0</v>
      </c>
      <c r="T263" s="37">
        <v>0</v>
      </c>
      <c r="U263" s="32">
        <v>4.9611111111111112</v>
      </c>
      <c r="V263" s="32">
        <v>0</v>
      </c>
      <c r="W263" s="37">
        <v>0</v>
      </c>
      <c r="X263" s="32">
        <v>77.044111111111107</v>
      </c>
      <c r="Y263" s="32">
        <v>16.395222222222223</v>
      </c>
      <c r="Z263" s="37">
        <v>0.2128030551040746</v>
      </c>
      <c r="AA263" s="32">
        <v>0</v>
      </c>
      <c r="AB263" s="32">
        <v>0</v>
      </c>
      <c r="AC263" s="37" t="s">
        <v>1253</v>
      </c>
      <c r="AD263" s="32">
        <v>272.13966666666659</v>
      </c>
      <c r="AE263" s="32">
        <v>64.694666666666663</v>
      </c>
      <c r="AF263" s="37">
        <v>0.23772597159056813</v>
      </c>
      <c r="AG263" s="32">
        <v>0</v>
      </c>
      <c r="AH263" s="32">
        <v>0</v>
      </c>
      <c r="AI263" s="37" t="s">
        <v>1253</v>
      </c>
      <c r="AJ263" s="32">
        <v>4.6111111111111107</v>
      </c>
      <c r="AK263" s="32">
        <v>0</v>
      </c>
      <c r="AL263" s="37">
        <v>0</v>
      </c>
      <c r="AM263" t="s">
        <v>352</v>
      </c>
      <c r="AN263" s="34">
        <v>4</v>
      </c>
      <c r="AX263"/>
      <c r="AY263"/>
    </row>
    <row r="264" spans="1:51" x14ac:dyDescent="0.25">
      <c r="A264" t="s">
        <v>1149</v>
      </c>
      <c r="B264" t="s">
        <v>796</v>
      </c>
      <c r="C264" t="s">
        <v>846</v>
      </c>
      <c r="D264" t="s">
        <v>1052</v>
      </c>
      <c r="E264" s="32">
        <v>78.611111111111114</v>
      </c>
      <c r="F264" s="32">
        <v>255.04944444444439</v>
      </c>
      <c r="G264" s="32">
        <v>0</v>
      </c>
      <c r="H264" s="37">
        <v>0</v>
      </c>
      <c r="I264" s="32">
        <v>237.79188888888882</v>
      </c>
      <c r="J264" s="32">
        <v>0</v>
      </c>
      <c r="K264" s="37">
        <v>0</v>
      </c>
      <c r="L264" s="32">
        <v>28.669222222222224</v>
      </c>
      <c r="M264" s="32">
        <v>0</v>
      </c>
      <c r="N264" s="37">
        <v>0</v>
      </c>
      <c r="O264" s="32">
        <v>15.628333333333332</v>
      </c>
      <c r="P264" s="32">
        <v>0</v>
      </c>
      <c r="Q264" s="37">
        <v>0</v>
      </c>
      <c r="R264" s="32">
        <v>7.807555555555556</v>
      </c>
      <c r="S264" s="32">
        <v>0</v>
      </c>
      <c r="T264" s="37">
        <v>0</v>
      </c>
      <c r="U264" s="32">
        <v>5.2333333333333334</v>
      </c>
      <c r="V264" s="32">
        <v>0</v>
      </c>
      <c r="W264" s="37">
        <v>0</v>
      </c>
      <c r="X264" s="32">
        <v>84.122444444444426</v>
      </c>
      <c r="Y264" s="32">
        <v>0</v>
      </c>
      <c r="Z264" s="37">
        <v>0</v>
      </c>
      <c r="AA264" s="32">
        <v>4.2166666666666668</v>
      </c>
      <c r="AB264" s="32">
        <v>0</v>
      </c>
      <c r="AC264" s="37">
        <v>0</v>
      </c>
      <c r="AD264" s="32">
        <v>125.88477777777774</v>
      </c>
      <c r="AE264" s="32">
        <v>0</v>
      </c>
      <c r="AF264" s="37">
        <v>0</v>
      </c>
      <c r="AG264" s="32">
        <v>12.156333333333333</v>
      </c>
      <c r="AH264" s="32">
        <v>0</v>
      </c>
      <c r="AI264" s="37">
        <v>0</v>
      </c>
      <c r="AJ264" s="32">
        <v>0</v>
      </c>
      <c r="AK264" s="32">
        <v>0</v>
      </c>
      <c r="AL264" s="37" t="s">
        <v>1253</v>
      </c>
      <c r="AM264" t="s">
        <v>383</v>
      </c>
      <c r="AN264" s="34">
        <v>4</v>
      </c>
      <c r="AX264"/>
      <c r="AY264"/>
    </row>
    <row r="265" spans="1:51" x14ac:dyDescent="0.25">
      <c r="A265" t="s">
        <v>1149</v>
      </c>
      <c r="B265" t="s">
        <v>439</v>
      </c>
      <c r="C265" t="s">
        <v>846</v>
      </c>
      <c r="D265" t="s">
        <v>1052</v>
      </c>
      <c r="E265" s="32">
        <v>76.922222222222217</v>
      </c>
      <c r="F265" s="32">
        <v>251.01177777777778</v>
      </c>
      <c r="G265" s="32">
        <v>0</v>
      </c>
      <c r="H265" s="37">
        <v>0</v>
      </c>
      <c r="I265" s="32">
        <v>237.09100000000001</v>
      </c>
      <c r="J265" s="32">
        <v>0</v>
      </c>
      <c r="K265" s="37">
        <v>0</v>
      </c>
      <c r="L265" s="32">
        <v>19.436555555555554</v>
      </c>
      <c r="M265" s="32">
        <v>0</v>
      </c>
      <c r="N265" s="37">
        <v>0</v>
      </c>
      <c r="O265" s="32">
        <v>11.302777777777777</v>
      </c>
      <c r="P265" s="32">
        <v>0</v>
      </c>
      <c r="Q265" s="37">
        <v>0</v>
      </c>
      <c r="R265" s="32">
        <v>5.0226666666666659</v>
      </c>
      <c r="S265" s="32">
        <v>0</v>
      </c>
      <c r="T265" s="37">
        <v>0</v>
      </c>
      <c r="U265" s="32">
        <v>3.1111111111111112</v>
      </c>
      <c r="V265" s="32">
        <v>0</v>
      </c>
      <c r="W265" s="37">
        <v>0</v>
      </c>
      <c r="X265" s="32">
        <v>83.551111111111112</v>
      </c>
      <c r="Y265" s="32">
        <v>0</v>
      </c>
      <c r="Z265" s="37">
        <v>0</v>
      </c>
      <c r="AA265" s="32">
        <v>5.786999999999999</v>
      </c>
      <c r="AB265" s="32">
        <v>0</v>
      </c>
      <c r="AC265" s="37">
        <v>0</v>
      </c>
      <c r="AD265" s="32">
        <v>131.20855555555556</v>
      </c>
      <c r="AE265" s="32">
        <v>0</v>
      </c>
      <c r="AF265" s="37">
        <v>0</v>
      </c>
      <c r="AG265" s="32">
        <v>11.028555555555556</v>
      </c>
      <c r="AH265" s="32">
        <v>0</v>
      </c>
      <c r="AI265" s="37">
        <v>0</v>
      </c>
      <c r="AJ265" s="32">
        <v>0</v>
      </c>
      <c r="AK265" s="32">
        <v>0</v>
      </c>
      <c r="AL265" s="37" t="s">
        <v>1253</v>
      </c>
      <c r="AM265" t="s">
        <v>25</v>
      </c>
      <c r="AN265" s="34">
        <v>4</v>
      </c>
      <c r="AX265"/>
      <c r="AY265"/>
    </row>
    <row r="266" spans="1:51" x14ac:dyDescent="0.25">
      <c r="A266" t="s">
        <v>1149</v>
      </c>
      <c r="B266" t="s">
        <v>470</v>
      </c>
      <c r="C266" t="s">
        <v>911</v>
      </c>
      <c r="D266" t="s">
        <v>1070</v>
      </c>
      <c r="E266" s="32">
        <v>92.63333333333334</v>
      </c>
      <c r="F266" s="32">
        <v>287.58755555555547</v>
      </c>
      <c r="G266" s="32">
        <v>0</v>
      </c>
      <c r="H266" s="37">
        <v>0</v>
      </c>
      <c r="I266" s="32">
        <v>267.85888888888883</v>
      </c>
      <c r="J266" s="32">
        <v>0</v>
      </c>
      <c r="K266" s="37">
        <v>0</v>
      </c>
      <c r="L266" s="32">
        <v>49.144444444444446</v>
      </c>
      <c r="M266" s="32">
        <v>0</v>
      </c>
      <c r="N266" s="37">
        <v>0</v>
      </c>
      <c r="O266" s="32">
        <v>29.415777777777784</v>
      </c>
      <c r="P266" s="32">
        <v>0</v>
      </c>
      <c r="Q266" s="37">
        <v>0</v>
      </c>
      <c r="R266" s="32">
        <v>15.461999999999996</v>
      </c>
      <c r="S266" s="32">
        <v>0</v>
      </c>
      <c r="T266" s="37">
        <v>0</v>
      </c>
      <c r="U266" s="32">
        <v>4.2666666666666666</v>
      </c>
      <c r="V266" s="32">
        <v>0</v>
      </c>
      <c r="W266" s="37">
        <v>0</v>
      </c>
      <c r="X266" s="32">
        <v>80.325222222222223</v>
      </c>
      <c r="Y266" s="32">
        <v>0</v>
      </c>
      <c r="Z266" s="37">
        <v>0</v>
      </c>
      <c r="AA266" s="32">
        <v>0</v>
      </c>
      <c r="AB266" s="32">
        <v>0</v>
      </c>
      <c r="AC266" s="37" t="s">
        <v>1253</v>
      </c>
      <c r="AD266" s="32">
        <v>137.15677777777771</v>
      </c>
      <c r="AE266" s="32">
        <v>0</v>
      </c>
      <c r="AF266" s="37">
        <v>0</v>
      </c>
      <c r="AG266" s="32">
        <v>20.961111111111112</v>
      </c>
      <c r="AH266" s="32">
        <v>0</v>
      </c>
      <c r="AI266" s="37">
        <v>0</v>
      </c>
      <c r="AJ266" s="32">
        <v>0</v>
      </c>
      <c r="AK266" s="32">
        <v>0</v>
      </c>
      <c r="AL266" s="37" t="s">
        <v>1253</v>
      </c>
      <c r="AM266" t="s">
        <v>56</v>
      </c>
      <c r="AN266" s="34">
        <v>4</v>
      </c>
      <c r="AX266"/>
      <c r="AY266"/>
    </row>
    <row r="267" spans="1:51" x14ac:dyDescent="0.25">
      <c r="A267" t="s">
        <v>1149</v>
      </c>
      <c r="B267" t="s">
        <v>652</v>
      </c>
      <c r="C267" t="s">
        <v>948</v>
      </c>
      <c r="D267" t="s">
        <v>1092</v>
      </c>
      <c r="E267" s="32">
        <v>71.74444444444444</v>
      </c>
      <c r="F267" s="32">
        <v>235.17566666666664</v>
      </c>
      <c r="G267" s="32">
        <v>0</v>
      </c>
      <c r="H267" s="37">
        <v>0</v>
      </c>
      <c r="I267" s="32">
        <v>212.48711111111109</v>
      </c>
      <c r="J267" s="32">
        <v>0</v>
      </c>
      <c r="K267" s="37">
        <v>0</v>
      </c>
      <c r="L267" s="32">
        <v>40.795111111111112</v>
      </c>
      <c r="M267" s="32">
        <v>0</v>
      </c>
      <c r="N267" s="37">
        <v>0</v>
      </c>
      <c r="O267" s="32">
        <v>21.122444444444447</v>
      </c>
      <c r="P267" s="32">
        <v>0</v>
      </c>
      <c r="Q267" s="37">
        <v>0</v>
      </c>
      <c r="R267" s="32">
        <v>14.872666666666671</v>
      </c>
      <c r="S267" s="32">
        <v>0</v>
      </c>
      <c r="T267" s="37">
        <v>0</v>
      </c>
      <c r="U267" s="32">
        <v>4.8</v>
      </c>
      <c r="V267" s="32">
        <v>0</v>
      </c>
      <c r="W267" s="37">
        <v>0</v>
      </c>
      <c r="X267" s="32">
        <v>64.615666666666641</v>
      </c>
      <c r="Y267" s="32">
        <v>0</v>
      </c>
      <c r="Z267" s="37">
        <v>0</v>
      </c>
      <c r="AA267" s="32">
        <v>3.0158888888888891</v>
      </c>
      <c r="AB267" s="32">
        <v>0</v>
      </c>
      <c r="AC267" s="37">
        <v>0</v>
      </c>
      <c r="AD267" s="32">
        <v>126.749</v>
      </c>
      <c r="AE267" s="32">
        <v>0</v>
      </c>
      <c r="AF267" s="37">
        <v>0</v>
      </c>
      <c r="AG267" s="32">
        <v>0</v>
      </c>
      <c r="AH267" s="32">
        <v>0</v>
      </c>
      <c r="AI267" s="37" t="s">
        <v>1253</v>
      </c>
      <c r="AJ267" s="32">
        <v>0</v>
      </c>
      <c r="AK267" s="32">
        <v>0</v>
      </c>
      <c r="AL267" s="37" t="s">
        <v>1253</v>
      </c>
      <c r="AM267" t="s">
        <v>239</v>
      </c>
      <c r="AN267" s="34">
        <v>4</v>
      </c>
      <c r="AX267"/>
      <c r="AY267"/>
    </row>
    <row r="268" spans="1:51" x14ac:dyDescent="0.25">
      <c r="A268" t="s">
        <v>1149</v>
      </c>
      <c r="B268" t="s">
        <v>786</v>
      </c>
      <c r="C268" t="s">
        <v>888</v>
      </c>
      <c r="D268" t="s">
        <v>1057</v>
      </c>
      <c r="E268" s="32">
        <v>90.888888888888886</v>
      </c>
      <c r="F268" s="32">
        <v>328.86222222222204</v>
      </c>
      <c r="G268" s="32">
        <v>0</v>
      </c>
      <c r="H268" s="37">
        <v>0</v>
      </c>
      <c r="I268" s="32">
        <v>308.0926666666665</v>
      </c>
      <c r="J268" s="32">
        <v>0</v>
      </c>
      <c r="K268" s="37">
        <v>0</v>
      </c>
      <c r="L268" s="32">
        <v>25.677888888888887</v>
      </c>
      <c r="M268" s="32">
        <v>0</v>
      </c>
      <c r="N268" s="37">
        <v>0</v>
      </c>
      <c r="O268" s="32">
        <v>6.2166666666666668</v>
      </c>
      <c r="P268" s="32">
        <v>0</v>
      </c>
      <c r="Q268" s="37">
        <v>0</v>
      </c>
      <c r="R268" s="32">
        <v>9.6675555555555555</v>
      </c>
      <c r="S268" s="32">
        <v>0</v>
      </c>
      <c r="T268" s="37">
        <v>0</v>
      </c>
      <c r="U268" s="32">
        <v>9.7936666666666632</v>
      </c>
      <c r="V268" s="32">
        <v>0</v>
      </c>
      <c r="W268" s="37">
        <v>0</v>
      </c>
      <c r="X268" s="32">
        <v>130.05688888888881</v>
      </c>
      <c r="Y268" s="32">
        <v>0</v>
      </c>
      <c r="Z268" s="37">
        <v>0</v>
      </c>
      <c r="AA268" s="32">
        <v>1.3083333333333333</v>
      </c>
      <c r="AB268" s="32">
        <v>0</v>
      </c>
      <c r="AC268" s="37">
        <v>0</v>
      </c>
      <c r="AD268" s="32">
        <v>169.22744444444436</v>
      </c>
      <c r="AE268" s="32">
        <v>0</v>
      </c>
      <c r="AF268" s="37">
        <v>0</v>
      </c>
      <c r="AG268" s="32">
        <v>2.5916666666666668</v>
      </c>
      <c r="AH268" s="32">
        <v>0</v>
      </c>
      <c r="AI268" s="37">
        <v>0</v>
      </c>
      <c r="AJ268" s="32">
        <v>0</v>
      </c>
      <c r="AK268" s="32">
        <v>0</v>
      </c>
      <c r="AL268" s="37" t="s">
        <v>1253</v>
      </c>
      <c r="AM268" t="s">
        <v>373</v>
      </c>
      <c r="AN268" s="34">
        <v>4</v>
      </c>
      <c r="AX268"/>
      <c r="AY268"/>
    </row>
    <row r="269" spans="1:51" x14ac:dyDescent="0.25">
      <c r="A269" t="s">
        <v>1149</v>
      </c>
      <c r="B269" t="s">
        <v>667</v>
      </c>
      <c r="C269" t="s">
        <v>983</v>
      </c>
      <c r="D269" t="s">
        <v>1037</v>
      </c>
      <c r="E269" s="32">
        <v>57.533333333333331</v>
      </c>
      <c r="F269" s="32">
        <v>172.70222222222219</v>
      </c>
      <c r="G269" s="32">
        <v>0</v>
      </c>
      <c r="H269" s="37">
        <v>0</v>
      </c>
      <c r="I269" s="32">
        <v>153.22011111111107</v>
      </c>
      <c r="J269" s="32">
        <v>0</v>
      </c>
      <c r="K269" s="37">
        <v>0</v>
      </c>
      <c r="L269" s="32">
        <v>20.70922222222222</v>
      </c>
      <c r="M269" s="32">
        <v>0</v>
      </c>
      <c r="N269" s="37">
        <v>0</v>
      </c>
      <c r="O269" s="32">
        <v>4.6912222222222226</v>
      </c>
      <c r="P269" s="32">
        <v>0</v>
      </c>
      <c r="Q269" s="37">
        <v>0</v>
      </c>
      <c r="R269" s="32">
        <v>12.906888888888888</v>
      </c>
      <c r="S269" s="32">
        <v>0</v>
      </c>
      <c r="T269" s="37">
        <v>0</v>
      </c>
      <c r="U269" s="32">
        <v>3.1111111111111112</v>
      </c>
      <c r="V269" s="32">
        <v>0</v>
      </c>
      <c r="W269" s="37">
        <v>0</v>
      </c>
      <c r="X269" s="32">
        <v>48.82844444444445</v>
      </c>
      <c r="Y269" s="32">
        <v>0</v>
      </c>
      <c r="Z269" s="37">
        <v>0</v>
      </c>
      <c r="AA269" s="32">
        <v>3.4641111111111109</v>
      </c>
      <c r="AB269" s="32">
        <v>0</v>
      </c>
      <c r="AC269" s="37">
        <v>0</v>
      </c>
      <c r="AD269" s="32">
        <v>93.855999999999966</v>
      </c>
      <c r="AE269" s="32">
        <v>0</v>
      </c>
      <c r="AF269" s="37">
        <v>0</v>
      </c>
      <c r="AG269" s="32">
        <v>5.8444444444444441</v>
      </c>
      <c r="AH269" s="32">
        <v>0</v>
      </c>
      <c r="AI269" s="37">
        <v>0</v>
      </c>
      <c r="AJ269" s="32">
        <v>0</v>
      </c>
      <c r="AK269" s="32">
        <v>0</v>
      </c>
      <c r="AL269" s="37" t="s">
        <v>1253</v>
      </c>
      <c r="AM269" t="s">
        <v>254</v>
      </c>
      <c r="AN269" s="34">
        <v>4</v>
      </c>
      <c r="AX269"/>
      <c r="AY269"/>
    </row>
    <row r="270" spans="1:51" x14ac:dyDescent="0.25">
      <c r="A270" t="s">
        <v>1149</v>
      </c>
      <c r="B270" t="s">
        <v>517</v>
      </c>
      <c r="C270" t="s">
        <v>938</v>
      </c>
      <c r="D270" t="s">
        <v>1084</v>
      </c>
      <c r="E270" s="32">
        <v>54.344444444444441</v>
      </c>
      <c r="F270" s="32">
        <v>151.67366666666666</v>
      </c>
      <c r="G270" s="32">
        <v>0</v>
      </c>
      <c r="H270" s="37">
        <v>0</v>
      </c>
      <c r="I270" s="32">
        <v>132.36166666666668</v>
      </c>
      <c r="J270" s="32">
        <v>0</v>
      </c>
      <c r="K270" s="37">
        <v>0</v>
      </c>
      <c r="L270" s="32">
        <v>35.353666666666669</v>
      </c>
      <c r="M270" s="32">
        <v>0</v>
      </c>
      <c r="N270" s="37">
        <v>0</v>
      </c>
      <c r="O270" s="32">
        <v>16.041666666666668</v>
      </c>
      <c r="P270" s="32">
        <v>0</v>
      </c>
      <c r="Q270" s="37">
        <v>0</v>
      </c>
      <c r="R270" s="32">
        <v>14.778666666666666</v>
      </c>
      <c r="S270" s="32">
        <v>0</v>
      </c>
      <c r="T270" s="37">
        <v>0</v>
      </c>
      <c r="U270" s="32">
        <v>4.5333333333333332</v>
      </c>
      <c r="V270" s="32">
        <v>0</v>
      </c>
      <c r="W270" s="37">
        <v>0</v>
      </c>
      <c r="X270" s="32">
        <v>32.44166666666667</v>
      </c>
      <c r="Y270" s="32">
        <v>0</v>
      </c>
      <c r="Z270" s="37">
        <v>0</v>
      </c>
      <c r="AA270" s="32">
        <v>0</v>
      </c>
      <c r="AB270" s="32">
        <v>0</v>
      </c>
      <c r="AC270" s="37" t="s">
        <v>1253</v>
      </c>
      <c r="AD270" s="32">
        <v>83.87833333333333</v>
      </c>
      <c r="AE270" s="32">
        <v>0</v>
      </c>
      <c r="AF270" s="37">
        <v>0</v>
      </c>
      <c r="AG270" s="32">
        <v>0</v>
      </c>
      <c r="AH270" s="32">
        <v>0</v>
      </c>
      <c r="AI270" s="37" t="s">
        <v>1253</v>
      </c>
      <c r="AJ270" s="32">
        <v>0</v>
      </c>
      <c r="AK270" s="32">
        <v>0</v>
      </c>
      <c r="AL270" s="37" t="s">
        <v>1253</v>
      </c>
      <c r="AM270" t="s">
        <v>103</v>
      </c>
      <c r="AN270" s="34">
        <v>4</v>
      </c>
      <c r="AX270"/>
      <c r="AY270"/>
    </row>
    <row r="271" spans="1:51" x14ac:dyDescent="0.25">
      <c r="A271" t="s">
        <v>1149</v>
      </c>
      <c r="B271" t="s">
        <v>770</v>
      </c>
      <c r="C271" t="s">
        <v>837</v>
      </c>
      <c r="D271" t="s">
        <v>1075</v>
      </c>
      <c r="E271" s="32">
        <v>58.43333333333333</v>
      </c>
      <c r="F271" s="32">
        <v>222.81944444444443</v>
      </c>
      <c r="G271" s="32">
        <v>0</v>
      </c>
      <c r="H271" s="37">
        <v>0</v>
      </c>
      <c r="I271" s="32">
        <v>202.11222222222219</v>
      </c>
      <c r="J271" s="32">
        <v>0</v>
      </c>
      <c r="K271" s="37">
        <v>0</v>
      </c>
      <c r="L271" s="32">
        <v>46.204444444444448</v>
      </c>
      <c r="M271" s="32">
        <v>0</v>
      </c>
      <c r="N271" s="37">
        <v>0</v>
      </c>
      <c r="O271" s="32">
        <v>30.786111111111111</v>
      </c>
      <c r="P271" s="32">
        <v>0</v>
      </c>
      <c r="Q271" s="37">
        <v>0</v>
      </c>
      <c r="R271" s="32">
        <v>10.084999999999999</v>
      </c>
      <c r="S271" s="32">
        <v>0</v>
      </c>
      <c r="T271" s="37">
        <v>0</v>
      </c>
      <c r="U271" s="32">
        <v>5.333333333333333</v>
      </c>
      <c r="V271" s="32">
        <v>0</v>
      </c>
      <c r="W271" s="37">
        <v>0</v>
      </c>
      <c r="X271" s="32">
        <v>86.828666666666649</v>
      </c>
      <c r="Y271" s="32">
        <v>0</v>
      </c>
      <c r="Z271" s="37">
        <v>0</v>
      </c>
      <c r="AA271" s="32">
        <v>5.2888888888888888</v>
      </c>
      <c r="AB271" s="32">
        <v>0</v>
      </c>
      <c r="AC271" s="37">
        <v>0</v>
      </c>
      <c r="AD271" s="32">
        <v>84.497444444444426</v>
      </c>
      <c r="AE271" s="32">
        <v>0</v>
      </c>
      <c r="AF271" s="37">
        <v>0</v>
      </c>
      <c r="AG271" s="32">
        <v>0</v>
      </c>
      <c r="AH271" s="32">
        <v>0</v>
      </c>
      <c r="AI271" s="37" t="s">
        <v>1253</v>
      </c>
      <c r="AJ271" s="32">
        <v>0</v>
      </c>
      <c r="AK271" s="32">
        <v>0</v>
      </c>
      <c r="AL271" s="37" t="s">
        <v>1253</v>
      </c>
      <c r="AM271" t="s">
        <v>357</v>
      </c>
      <c r="AN271" s="34">
        <v>4</v>
      </c>
      <c r="AX271"/>
      <c r="AY271"/>
    </row>
    <row r="272" spans="1:51" x14ac:dyDescent="0.25">
      <c r="A272" t="s">
        <v>1149</v>
      </c>
      <c r="B272" t="s">
        <v>662</v>
      </c>
      <c r="C272" t="s">
        <v>948</v>
      </c>
      <c r="D272" t="s">
        <v>1092</v>
      </c>
      <c r="E272" s="32">
        <v>99.13333333333334</v>
      </c>
      <c r="F272" s="32">
        <v>308.98644444444443</v>
      </c>
      <c r="G272" s="32">
        <v>0</v>
      </c>
      <c r="H272" s="37">
        <v>0</v>
      </c>
      <c r="I272" s="32">
        <v>269.91055555555556</v>
      </c>
      <c r="J272" s="32">
        <v>0</v>
      </c>
      <c r="K272" s="37">
        <v>0</v>
      </c>
      <c r="L272" s="32">
        <v>61.759222222222228</v>
      </c>
      <c r="M272" s="32">
        <v>0</v>
      </c>
      <c r="N272" s="37">
        <v>0</v>
      </c>
      <c r="O272" s="32">
        <v>33.93888888888889</v>
      </c>
      <c r="P272" s="32">
        <v>0</v>
      </c>
      <c r="Q272" s="37">
        <v>0</v>
      </c>
      <c r="R272" s="32">
        <v>22.220333333333333</v>
      </c>
      <c r="S272" s="32">
        <v>0</v>
      </c>
      <c r="T272" s="37">
        <v>0</v>
      </c>
      <c r="U272" s="32">
        <v>5.6</v>
      </c>
      <c r="V272" s="32">
        <v>0</v>
      </c>
      <c r="W272" s="37">
        <v>0</v>
      </c>
      <c r="X272" s="32">
        <v>63.375888888888888</v>
      </c>
      <c r="Y272" s="32">
        <v>0</v>
      </c>
      <c r="Z272" s="37">
        <v>0</v>
      </c>
      <c r="AA272" s="32">
        <v>11.255555555555556</v>
      </c>
      <c r="AB272" s="32">
        <v>0</v>
      </c>
      <c r="AC272" s="37">
        <v>0</v>
      </c>
      <c r="AD272" s="32">
        <v>164.2</v>
      </c>
      <c r="AE272" s="32">
        <v>0</v>
      </c>
      <c r="AF272" s="37">
        <v>0</v>
      </c>
      <c r="AG272" s="32">
        <v>8.3957777777777771</v>
      </c>
      <c r="AH272" s="32">
        <v>0</v>
      </c>
      <c r="AI272" s="37">
        <v>0</v>
      </c>
      <c r="AJ272" s="32">
        <v>0</v>
      </c>
      <c r="AK272" s="32">
        <v>0</v>
      </c>
      <c r="AL272" s="37" t="s">
        <v>1253</v>
      </c>
      <c r="AM272" t="s">
        <v>249</v>
      </c>
      <c r="AN272" s="34">
        <v>4</v>
      </c>
      <c r="AX272"/>
      <c r="AY272"/>
    </row>
    <row r="273" spans="1:51" x14ac:dyDescent="0.25">
      <c r="A273" t="s">
        <v>1149</v>
      </c>
      <c r="B273" t="s">
        <v>811</v>
      </c>
      <c r="C273" t="s">
        <v>851</v>
      </c>
      <c r="D273" t="s">
        <v>1031</v>
      </c>
      <c r="E273" s="32">
        <v>60.488888888888887</v>
      </c>
      <c r="F273" s="32">
        <v>242.12755555555552</v>
      </c>
      <c r="G273" s="32">
        <v>0</v>
      </c>
      <c r="H273" s="37">
        <v>0</v>
      </c>
      <c r="I273" s="32">
        <v>221.4253333333333</v>
      </c>
      <c r="J273" s="32">
        <v>0</v>
      </c>
      <c r="K273" s="37">
        <v>0</v>
      </c>
      <c r="L273" s="32">
        <v>32.434888888888885</v>
      </c>
      <c r="M273" s="32">
        <v>0</v>
      </c>
      <c r="N273" s="37">
        <v>0</v>
      </c>
      <c r="O273" s="32">
        <v>11.732666666666667</v>
      </c>
      <c r="P273" s="32">
        <v>0</v>
      </c>
      <c r="Q273" s="37">
        <v>0</v>
      </c>
      <c r="R273" s="32">
        <v>15.10222222222222</v>
      </c>
      <c r="S273" s="32">
        <v>0</v>
      </c>
      <c r="T273" s="37">
        <v>0</v>
      </c>
      <c r="U273" s="32">
        <v>5.6</v>
      </c>
      <c r="V273" s="32">
        <v>0</v>
      </c>
      <c r="W273" s="37">
        <v>0</v>
      </c>
      <c r="X273" s="32">
        <v>61.974777777777774</v>
      </c>
      <c r="Y273" s="32">
        <v>0</v>
      </c>
      <c r="Z273" s="37">
        <v>0</v>
      </c>
      <c r="AA273" s="32">
        <v>0</v>
      </c>
      <c r="AB273" s="32">
        <v>0</v>
      </c>
      <c r="AC273" s="37" t="s">
        <v>1253</v>
      </c>
      <c r="AD273" s="32">
        <v>131.17899999999997</v>
      </c>
      <c r="AE273" s="32">
        <v>0</v>
      </c>
      <c r="AF273" s="37">
        <v>0</v>
      </c>
      <c r="AG273" s="32">
        <v>16.538888888888888</v>
      </c>
      <c r="AH273" s="32">
        <v>0</v>
      </c>
      <c r="AI273" s="37">
        <v>0</v>
      </c>
      <c r="AJ273" s="32">
        <v>0</v>
      </c>
      <c r="AK273" s="32">
        <v>0</v>
      </c>
      <c r="AL273" s="37" t="s">
        <v>1253</v>
      </c>
      <c r="AM273" t="s">
        <v>398</v>
      </c>
      <c r="AN273" s="34">
        <v>4</v>
      </c>
      <c r="AX273"/>
      <c r="AY273"/>
    </row>
    <row r="274" spans="1:51" x14ac:dyDescent="0.25">
      <c r="A274" t="s">
        <v>1149</v>
      </c>
      <c r="B274" t="s">
        <v>671</v>
      </c>
      <c r="C274" t="s">
        <v>985</v>
      </c>
      <c r="D274" t="s">
        <v>1083</v>
      </c>
      <c r="E274" s="32">
        <v>48.8</v>
      </c>
      <c r="F274" s="32">
        <v>148.1778888888889</v>
      </c>
      <c r="G274" s="32">
        <v>0</v>
      </c>
      <c r="H274" s="37">
        <v>0</v>
      </c>
      <c r="I274" s="32">
        <v>135.2237777777778</v>
      </c>
      <c r="J274" s="32">
        <v>0</v>
      </c>
      <c r="K274" s="37">
        <v>0</v>
      </c>
      <c r="L274" s="32">
        <v>23.694444444444443</v>
      </c>
      <c r="M274" s="32">
        <v>0</v>
      </c>
      <c r="N274" s="37">
        <v>0</v>
      </c>
      <c r="O274" s="32">
        <v>16.766666666666666</v>
      </c>
      <c r="P274" s="32">
        <v>0</v>
      </c>
      <c r="Q274" s="37">
        <v>0</v>
      </c>
      <c r="R274" s="32">
        <v>5.1472222222222221</v>
      </c>
      <c r="S274" s="32">
        <v>0</v>
      </c>
      <c r="T274" s="37">
        <v>0</v>
      </c>
      <c r="U274" s="32">
        <v>1.7805555555555554</v>
      </c>
      <c r="V274" s="32">
        <v>0</v>
      </c>
      <c r="W274" s="37">
        <v>0</v>
      </c>
      <c r="X274" s="32">
        <v>28.333333333333332</v>
      </c>
      <c r="Y274" s="32">
        <v>0</v>
      </c>
      <c r="Z274" s="37">
        <v>0</v>
      </c>
      <c r="AA274" s="32">
        <v>6.0263333333333335</v>
      </c>
      <c r="AB274" s="32">
        <v>0</v>
      </c>
      <c r="AC274" s="37">
        <v>0</v>
      </c>
      <c r="AD274" s="32">
        <v>86.632111111111115</v>
      </c>
      <c r="AE274" s="32">
        <v>0</v>
      </c>
      <c r="AF274" s="37">
        <v>0</v>
      </c>
      <c r="AG274" s="32">
        <v>3.4916666666666667</v>
      </c>
      <c r="AH274" s="32">
        <v>0</v>
      </c>
      <c r="AI274" s="37">
        <v>0</v>
      </c>
      <c r="AJ274" s="32">
        <v>0</v>
      </c>
      <c r="AK274" s="32">
        <v>0</v>
      </c>
      <c r="AL274" s="37" t="s">
        <v>1253</v>
      </c>
      <c r="AM274" t="s">
        <v>258</v>
      </c>
      <c r="AN274" s="34">
        <v>4</v>
      </c>
      <c r="AX274"/>
      <c r="AY274"/>
    </row>
    <row r="275" spans="1:51" x14ac:dyDescent="0.25">
      <c r="A275" t="s">
        <v>1149</v>
      </c>
      <c r="B275" t="s">
        <v>434</v>
      </c>
      <c r="C275" t="s">
        <v>888</v>
      </c>
      <c r="D275" t="s">
        <v>1057</v>
      </c>
      <c r="E275" s="32">
        <v>98.333333333333329</v>
      </c>
      <c r="F275" s="32">
        <v>318.46111111111111</v>
      </c>
      <c r="G275" s="32">
        <v>0</v>
      </c>
      <c r="H275" s="37">
        <v>0</v>
      </c>
      <c r="I275" s="32">
        <v>290.62777777777774</v>
      </c>
      <c r="J275" s="32">
        <v>0</v>
      </c>
      <c r="K275" s="37">
        <v>0</v>
      </c>
      <c r="L275" s="32">
        <v>48.87222222222222</v>
      </c>
      <c r="M275" s="32">
        <v>0</v>
      </c>
      <c r="N275" s="37">
        <v>0</v>
      </c>
      <c r="O275" s="32">
        <v>21.958333333333332</v>
      </c>
      <c r="P275" s="32">
        <v>0</v>
      </c>
      <c r="Q275" s="37">
        <v>0</v>
      </c>
      <c r="R275" s="32">
        <v>21.466666666666665</v>
      </c>
      <c r="S275" s="32">
        <v>0</v>
      </c>
      <c r="T275" s="37">
        <v>0</v>
      </c>
      <c r="U275" s="32">
        <v>5.447222222222222</v>
      </c>
      <c r="V275" s="32">
        <v>0</v>
      </c>
      <c r="W275" s="37">
        <v>0</v>
      </c>
      <c r="X275" s="32">
        <v>96.483333333333334</v>
      </c>
      <c r="Y275" s="32">
        <v>0</v>
      </c>
      <c r="Z275" s="37">
        <v>0</v>
      </c>
      <c r="AA275" s="32">
        <v>0.9194444444444444</v>
      </c>
      <c r="AB275" s="32">
        <v>0</v>
      </c>
      <c r="AC275" s="37">
        <v>0</v>
      </c>
      <c r="AD275" s="32">
        <v>172.1861111111111</v>
      </c>
      <c r="AE275" s="32">
        <v>0</v>
      </c>
      <c r="AF275" s="37">
        <v>0</v>
      </c>
      <c r="AG275" s="32">
        <v>0</v>
      </c>
      <c r="AH275" s="32">
        <v>0</v>
      </c>
      <c r="AI275" s="37" t="s">
        <v>1253</v>
      </c>
      <c r="AJ275" s="32">
        <v>0</v>
      </c>
      <c r="AK275" s="32">
        <v>0</v>
      </c>
      <c r="AL275" s="37" t="s">
        <v>1253</v>
      </c>
      <c r="AM275" t="s">
        <v>20</v>
      </c>
      <c r="AN275" s="34">
        <v>4</v>
      </c>
      <c r="AX275"/>
      <c r="AY275"/>
    </row>
    <row r="276" spans="1:51" x14ac:dyDescent="0.25">
      <c r="A276" t="s">
        <v>1149</v>
      </c>
      <c r="B276" t="s">
        <v>660</v>
      </c>
      <c r="C276" t="s">
        <v>888</v>
      </c>
      <c r="D276" t="s">
        <v>1057</v>
      </c>
      <c r="E276" s="32">
        <v>84.477777777777774</v>
      </c>
      <c r="F276" s="32">
        <v>9.5494444444444468</v>
      </c>
      <c r="G276" s="32">
        <v>9.5494444444444468</v>
      </c>
      <c r="H276" s="37">
        <v>1</v>
      </c>
      <c r="I276" s="32">
        <v>9.5494444444444468</v>
      </c>
      <c r="J276" s="32">
        <v>9.5494444444444468</v>
      </c>
      <c r="K276" s="37">
        <v>1</v>
      </c>
      <c r="L276" s="32">
        <v>4.3691111111111116</v>
      </c>
      <c r="M276" s="32">
        <v>4.3691111111111116</v>
      </c>
      <c r="N276" s="37">
        <v>1</v>
      </c>
      <c r="O276" s="32">
        <v>4.3691111111111116</v>
      </c>
      <c r="P276" s="32">
        <v>4.3691111111111116</v>
      </c>
      <c r="Q276" s="37">
        <v>1</v>
      </c>
      <c r="R276" s="32">
        <v>0</v>
      </c>
      <c r="S276" s="32">
        <v>0</v>
      </c>
      <c r="T276" s="37" t="s">
        <v>1253</v>
      </c>
      <c r="U276" s="32">
        <v>0</v>
      </c>
      <c r="V276" s="32">
        <v>0</v>
      </c>
      <c r="W276" s="37" t="s">
        <v>1253</v>
      </c>
      <c r="X276" s="32">
        <v>0</v>
      </c>
      <c r="Y276" s="32">
        <v>0</v>
      </c>
      <c r="Z276" s="37" t="s">
        <v>1253</v>
      </c>
      <c r="AA276" s="32">
        <v>0</v>
      </c>
      <c r="AB276" s="32">
        <v>0</v>
      </c>
      <c r="AC276" s="37" t="s">
        <v>1253</v>
      </c>
      <c r="AD276" s="32">
        <v>5.1803333333333352</v>
      </c>
      <c r="AE276" s="32">
        <v>5.1803333333333352</v>
      </c>
      <c r="AF276" s="37">
        <v>1</v>
      </c>
      <c r="AG276" s="32">
        <v>0</v>
      </c>
      <c r="AH276" s="32">
        <v>0</v>
      </c>
      <c r="AI276" s="37" t="s">
        <v>1253</v>
      </c>
      <c r="AJ276" s="32">
        <v>0</v>
      </c>
      <c r="AK276" s="32">
        <v>0</v>
      </c>
      <c r="AL276" s="37" t="s">
        <v>1253</v>
      </c>
      <c r="AM276" t="s">
        <v>247</v>
      </c>
      <c r="AN276" s="34">
        <v>4</v>
      </c>
      <c r="AX276"/>
      <c r="AY276"/>
    </row>
    <row r="277" spans="1:51" x14ac:dyDescent="0.25">
      <c r="A277" t="s">
        <v>1149</v>
      </c>
      <c r="B277" t="s">
        <v>651</v>
      </c>
      <c r="C277" t="s">
        <v>978</v>
      </c>
      <c r="D277" t="s">
        <v>1111</v>
      </c>
      <c r="E277" s="32">
        <v>63.077777777777776</v>
      </c>
      <c r="F277" s="32">
        <v>224.66477777777777</v>
      </c>
      <c r="G277" s="32">
        <v>4.072222222222222</v>
      </c>
      <c r="H277" s="37">
        <v>1.8125770592532182E-2</v>
      </c>
      <c r="I277" s="32">
        <v>207.40644444444445</v>
      </c>
      <c r="J277" s="32">
        <v>4.072222222222222</v>
      </c>
      <c r="K277" s="37">
        <v>1.9634019729377315E-2</v>
      </c>
      <c r="L277" s="32">
        <v>32.756444444444448</v>
      </c>
      <c r="M277" s="32">
        <v>0.81388888888888888</v>
      </c>
      <c r="N277" s="37">
        <v>2.4846679873002087E-2</v>
      </c>
      <c r="O277" s="32">
        <v>15.498111111111111</v>
      </c>
      <c r="P277" s="32">
        <v>0.81388888888888888</v>
      </c>
      <c r="Q277" s="37">
        <v>5.251536029480295E-2</v>
      </c>
      <c r="R277" s="32">
        <v>12.311111111111112</v>
      </c>
      <c r="S277" s="32">
        <v>0</v>
      </c>
      <c r="T277" s="37">
        <v>0</v>
      </c>
      <c r="U277" s="32">
        <v>4.947222222222222</v>
      </c>
      <c r="V277" s="32">
        <v>0</v>
      </c>
      <c r="W277" s="37">
        <v>0</v>
      </c>
      <c r="X277" s="32">
        <v>44.383333333333333</v>
      </c>
      <c r="Y277" s="32">
        <v>0.76111111111111107</v>
      </c>
      <c r="Z277" s="37">
        <v>1.7148579296532733E-2</v>
      </c>
      <c r="AA277" s="32">
        <v>0</v>
      </c>
      <c r="AB277" s="32">
        <v>0</v>
      </c>
      <c r="AC277" s="37" t="s">
        <v>1253</v>
      </c>
      <c r="AD277" s="32">
        <v>137.98888888888888</v>
      </c>
      <c r="AE277" s="32">
        <v>2.4972222222222222</v>
      </c>
      <c r="AF277" s="37">
        <v>1.8097270311619295E-2</v>
      </c>
      <c r="AG277" s="32">
        <v>0</v>
      </c>
      <c r="AH277" s="32">
        <v>0</v>
      </c>
      <c r="AI277" s="37" t="s">
        <v>1253</v>
      </c>
      <c r="AJ277" s="32">
        <v>9.5361111111111114</v>
      </c>
      <c r="AK277" s="32">
        <v>0</v>
      </c>
      <c r="AL277" s="37">
        <v>0</v>
      </c>
      <c r="AM277" t="s">
        <v>238</v>
      </c>
      <c r="AN277" s="34">
        <v>4</v>
      </c>
      <c r="AX277"/>
      <c r="AY277"/>
    </row>
    <row r="278" spans="1:51" x14ac:dyDescent="0.25">
      <c r="A278" t="s">
        <v>1149</v>
      </c>
      <c r="B278" t="s">
        <v>602</v>
      </c>
      <c r="C278" t="s">
        <v>966</v>
      </c>
      <c r="D278" t="s">
        <v>1037</v>
      </c>
      <c r="E278" s="32">
        <v>83.777777777777771</v>
      </c>
      <c r="F278" s="32">
        <v>254.67022222222224</v>
      </c>
      <c r="G278" s="32">
        <v>21.486111111111111</v>
      </c>
      <c r="H278" s="37">
        <v>8.436836832993605E-2</v>
      </c>
      <c r="I278" s="32">
        <v>236.79522222222224</v>
      </c>
      <c r="J278" s="32">
        <v>21.486111111111111</v>
      </c>
      <c r="K278" s="37">
        <v>9.0737097266883657E-2</v>
      </c>
      <c r="L278" s="32">
        <v>37.106111111111112</v>
      </c>
      <c r="M278" s="32">
        <v>2.1777777777777776</v>
      </c>
      <c r="N278" s="37">
        <v>5.8690542138910923E-2</v>
      </c>
      <c r="O278" s="32">
        <v>19.231111111111112</v>
      </c>
      <c r="P278" s="32">
        <v>2.1777777777777776</v>
      </c>
      <c r="Q278" s="37">
        <v>0.11324243124566673</v>
      </c>
      <c r="R278" s="32">
        <v>8.8083333333333336</v>
      </c>
      <c r="S278" s="32">
        <v>0</v>
      </c>
      <c r="T278" s="37">
        <v>0</v>
      </c>
      <c r="U278" s="32">
        <v>9.0666666666666664</v>
      </c>
      <c r="V278" s="32">
        <v>0</v>
      </c>
      <c r="W278" s="37">
        <v>0</v>
      </c>
      <c r="X278" s="32">
        <v>47.322555555555553</v>
      </c>
      <c r="Y278" s="32">
        <v>4.1277777777777782</v>
      </c>
      <c r="Z278" s="37">
        <v>8.7226434188066304E-2</v>
      </c>
      <c r="AA278" s="32">
        <v>0</v>
      </c>
      <c r="AB278" s="32">
        <v>0</v>
      </c>
      <c r="AC278" s="37" t="s">
        <v>1253</v>
      </c>
      <c r="AD278" s="32">
        <v>147.15822222222224</v>
      </c>
      <c r="AE278" s="32">
        <v>15.180555555555555</v>
      </c>
      <c r="AF278" s="37">
        <v>0.10315805210415999</v>
      </c>
      <c r="AG278" s="32">
        <v>7.1274444444444445</v>
      </c>
      <c r="AH278" s="32">
        <v>0</v>
      </c>
      <c r="AI278" s="37">
        <v>0</v>
      </c>
      <c r="AJ278" s="32">
        <v>15.955888888888889</v>
      </c>
      <c r="AK278" s="32">
        <v>0</v>
      </c>
      <c r="AL278" s="37">
        <v>0</v>
      </c>
      <c r="AM278" t="s">
        <v>189</v>
      </c>
      <c r="AN278" s="34">
        <v>4</v>
      </c>
      <c r="AX278"/>
      <c r="AY278"/>
    </row>
    <row r="279" spans="1:51" x14ac:dyDescent="0.25">
      <c r="A279" t="s">
        <v>1149</v>
      </c>
      <c r="B279" t="s">
        <v>555</v>
      </c>
      <c r="C279" t="s">
        <v>848</v>
      </c>
      <c r="D279" t="s">
        <v>1093</v>
      </c>
      <c r="E279" s="32">
        <v>103.82222222222222</v>
      </c>
      <c r="F279" s="32">
        <v>306.5288888888889</v>
      </c>
      <c r="G279" s="32">
        <v>0</v>
      </c>
      <c r="H279" s="37">
        <v>0</v>
      </c>
      <c r="I279" s="32">
        <v>264.79833333333335</v>
      </c>
      <c r="J279" s="32">
        <v>0</v>
      </c>
      <c r="K279" s="37">
        <v>0</v>
      </c>
      <c r="L279" s="32">
        <v>61.769444444444453</v>
      </c>
      <c r="M279" s="32">
        <v>0</v>
      </c>
      <c r="N279" s="37">
        <v>0</v>
      </c>
      <c r="O279" s="32">
        <v>36.708333333333336</v>
      </c>
      <c r="P279" s="32">
        <v>0</v>
      </c>
      <c r="Q279" s="37">
        <v>0</v>
      </c>
      <c r="R279" s="32">
        <v>19.816666666666666</v>
      </c>
      <c r="S279" s="32">
        <v>0</v>
      </c>
      <c r="T279" s="37">
        <v>0</v>
      </c>
      <c r="U279" s="32">
        <v>5.2444444444444445</v>
      </c>
      <c r="V279" s="32">
        <v>0</v>
      </c>
      <c r="W279" s="37">
        <v>0</v>
      </c>
      <c r="X279" s="32">
        <v>66.722222222222229</v>
      </c>
      <c r="Y279" s="32">
        <v>0</v>
      </c>
      <c r="Z279" s="37">
        <v>0</v>
      </c>
      <c r="AA279" s="32">
        <v>16.669444444444444</v>
      </c>
      <c r="AB279" s="32">
        <v>0</v>
      </c>
      <c r="AC279" s="37">
        <v>0</v>
      </c>
      <c r="AD279" s="32">
        <v>161.36777777777777</v>
      </c>
      <c r="AE279" s="32">
        <v>0</v>
      </c>
      <c r="AF279" s="37">
        <v>0</v>
      </c>
      <c r="AG279" s="32">
        <v>0</v>
      </c>
      <c r="AH279" s="32">
        <v>0</v>
      </c>
      <c r="AI279" s="37" t="s">
        <v>1253</v>
      </c>
      <c r="AJ279" s="32">
        <v>0</v>
      </c>
      <c r="AK279" s="32">
        <v>0</v>
      </c>
      <c r="AL279" s="37" t="s">
        <v>1253</v>
      </c>
      <c r="AM279" t="s">
        <v>142</v>
      </c>
      <c r="AN279" s="34">
        <v>4</v>
      </c>
      <c r="AX279"/>
      <c r="AY279"/>
    </row>
    <row r="280" spans="1:51" x14ac:dyDescent="0.25">
      <c r="A280" t="s">
        <v>1149</v>
      </c>
      <c r="B280" t="s">
        <v>778</v>
      </c>
      <c r="C280" t="s">
        <v>877</v>
      </c>
      <c r="D280" t="s">
        <v>1055</v>
      </c>
      <c r="E280" s="32">
        <v>40.4</v>
      </c>
      <c r="F280" s="32">
        <v>262.01633333333336</v>
      </c>
      <c r="G280" s="32">
        <v>0</v>
      </c>
      <c r="H280" s="37">
        <v>0</v>
      </c>
      <c r="I280" s="32">
        <v>221.62755555555555</v>
      </c>
      <c r="J280" s="32">
        <v>0</v>
      </c>
      <c r="K280" s="37">
        <v>0</v>
      </c>
      <c r="L280" s="32">
        <v>33.169777777777774</v>
      </c>
      <c r="M280" s="32">
        <v>0</v>
      </c>
      <c r="N280" s="37">
        <v>0</v>
      </c>
      <c r="O280" s="32">
        <v>18.05866666666666</v>
      </c>
      <c r="P280" s="32">
        <v>0</v>
      </c>
      <c r="Q280" s="37">
        <v>0</v>
      </c>
      <c r="R280" s="32">
        <v>9.7777777777777786</v>
      </c>
      <c r="S280" s="32">
        <v>0</v>
      </c>
      <c r="T280" s="37">
        <v>0</v>
      </c>
      <c r="U280" s="32">
        <v>5.333333333333333</v>
      </c>
      <c r="V280" s="32">
        <v>0</v>
      </c>
      <c r="W280" s="37">
        <v>0</v>
      </c>
      <c r="X280" s="32">
        <v>55.44788888888889</v>
      </c>
      <c r="Y280" s="32">
        <v>0</v>
      </c>
      <c r="Z280" s="37">
        <v>0</v>
      </c>
      <c r="AA280" s="32">
        <v>25.277666666666669</v>
      </c>
      <c r="AB280" s="32">
        <v>0</v>
      </c>
      <c r="AC280" s="37">
        <v>0</v>
      </c>
      <c r="AD280" s="32">
        <v>148.12100000000001</v>
      </c>
      <c r="AE280" s="32">
        <v>0</v>
      </c>
      <c r="AF280" s="37">
        <v>0</v>
      </c>
      <c r="AG280" s="32">
        <v>0</v>
      </c>
      <c r="AH280" s="32">
        <v>0</v>
      </c>
      <c r="AI280" s="37" t="s">
        <v>1253</v>
      </c>
      <c r="AJ280" s="32">
        <v>0</v>
      </c>
      <c r="AK280" s="32">
        <v>0</v>
      </c>
      <c r="AL280" s="37" t="s">
        <v>1253</v>
      </c>
      <c r="AM280" t="s">
        <v>365</v>
      </c>
      <c r="AN280" s="34">
        <v>4</v>
      </c>
      <c r="AX280"/>
      <c r="AY280"/>
    </row>
    <row r="281" spans="1:51" x14ac:dyDescent="0.25">
      <c r="A281" t="s">
        <v>1149</v>
      </c>
      <c r="B281" t="s">
        <v>544</v>
      </c>
      <c r="C281" t="s">
        <v>848</v>
      </c>
      <c r="D281" t="s">
        <v>1093</v>
      </c>
      <c r="E281" s="32">
        <v>106.88888888888889</v>
      </c>
      <c r="F281" s="32">
        <v>344.95522222222218</v>
      </c>
      <c r="G281" s="32">
        <v>48.708333333333336</v>
      </c>
      <c r="H281" s="37">
        <v>0.14120190156725659</v>
      </c>
      <c r="I281" s="32">
        <v>316.45455555555549</v>
      </c>
      <c r="J281" s="32">
        <v>48.708333333333336</v>
      </c>
      <c r="K281" s="37">
        <v>0.15391888812541457</v>
      </c>
      <c r="L281" s="32">
        <v>52.649222222222221</v>
      </c>
      <c r="M281" s="32">
        <v>4.302777777777778</v>
      </c>
      <c r="N281" s="37">
        <v>8.1725381613741266E-2</v>
      </c>
      <c r="O281" s="32">
        <v>24.148555555555554</v>
      </c>
      <c r="P281" s="32">
        <v>4.302777777777778</v>
      </c>
      <c r="Q281" s="37">
        <v>0.17817950924140852</v>
      </c>
      <c r="R281" s="32">
        <v>23.789555555555559</v>
      </c>
      <c r="S281" s="32">
        <v>0</v>
      </c>
      <c r="T281" s="37">
        <v>0</v>
      </c>
      <c r="U281" s="32">
        <v>4.7111111111111112</v>
      </c>
      <c r="V281" s="32">
        <v>0</v>
      </c>
      <c r="W281" s="37">
        <v>0</v>
      </c>
      <c r="X281" s="32">
        <v>57.048333333333325</v>
      </c>
      <c r="Y281" s="32">
        <v>8.4499999999999993</v>
      </c>
      <c r="Z281" s="37">
        <v>0.14812001519179643</v>
      </c>
      <c r="AA281" s="32">
        <v>0</v>
      </c>
      <c r="AB281" s="32">
        <v>0</v>
      </c>
      <c r="AC281" s="37" t="s">
        <v>1253</v>
      </c>
      <c r="AD281" s="32">
        <v>145.65411111111109</v>
      </c>
      <c r="AE281" s="32">
        <v>23.766666666666666</v>
      </c>
      <c r="AF281" s="37">
        <v>0.16317195913911728</v>
      </c>
      <c r="AG281" s="32">
        <v>77.414666666666662</v>
      </c>
      <c r="AH281" s="32">
        <v>0</v>
      </c>
      <c r="AI281" s="37">
        <v>0</v>
      </c>
      <c r="AJ281" s="32">
        <v>12.188888888888888</v>
      </c>
      <c r="AK281" s="32">
        <v>12.188888888888888</v>
      </c>
      <c r="AL281" s="37">
        <v>1</v>
      </c>
      <c r="AM281" t="s">
        <v>131</v>
      </c>
      <c r="AN281" s="34">
        <v>4</v>
      </c>
      <c r="AX281"/>
      <c r="AY281"/>
    </row>
    <row r="282" spans="1:51" x14ac:dyDescent="0.25">
      <c r="A282" t="s">
        <v>1149</v>
      </c>
      <c r="B282" t="s">
        <v>541</v>
      </c>
      <c r="C282" t="s">
        <v>948</v>
      </c>
      <c r="D282" t="s">
        <v>1092</v>
      </c>
      <c r="E282" s="32">
        <v>88.322222222222223</v>
      </c>
      <c r="F282" s="32">
        <v>270.18166666666673</v>
      </c>
      <c r="G282" s="32">
        <v>0</v>
      </c>
      <c r="H282" s="37">
        <v>0</v>
      </c>
      <c r="I282" s="32">
        <v>241.05155555555558</v>
      </c>
      <c r="J282" s="32">
        <v>0</v>
      </c>
      <c r="K282" s="37">
        <v>0</v>
      </c>
      <c r="L282" s="32">
        <v>45.164777777777772</v>
      </c>
      <c r="M282" s="32">
        <v>0</v>
      </c>
      <c r="N282" s="37">
        <v>0</v>
      </c>
      <c r="O282" s="32">
        <v>32.853888888888882</v>
      </c>
      <c r="P282" s="32">
        <v>0</v>
      </c>
      <c r="Q282" s="37">
        <v>0</v>
      </c>
      <c r="R282" s="32">
        <v>7.2442222222222226</v>
      </c>
      <c r="S282" s="32">
        <v>0</v>
      </c>
      <c r="T282" s="37">
        <v>0</v>
      </c>
      <c r="U282" s="32">
        <v>5.0666666666666664</v>
      </c>
      <c r="V282" s="32">
        <v>0</v>
      </c>
      <c r="W282" s="37">
        <v>0</v>
      </c>
      <c r="X282" s="32">
        <v>59.241111111111096</v>
      </c>
      <c r="Y282" s="32">
        <v>0</v>
      </c>
      <c r="Z282" s="37">
        <v>0</v>
      </c>
      <c r="AA282" s="32">
        <v>16.819222222222223</v>
      </c>
      <c r="AB282" s="32">
        <v>0</v>
      </c>
      <c r="AC282" s="37">
        <v>0</v>
      </c>
      <c r="AD282" s="32">
        <v>131.53655555555562</v>
      </c>
      <c r="AE282" s="32">
        <v>0</v>
      </c>
      <c r="AF282" s="37">
        <v>0</v>
      </c>
      <c r="AG282" s="32">
        <v>16.191666666666666</v>
      </c>
      <c r="AH282" s="32">
        <v>0</v>
      </c>
      <c r="AI282" s="37">
        <v>0</v>
      </c>
      <c r="AJ282" s="32">
        <v>1.2283333333333333</v>
      </c>
      <c r="AK282" s="32">
        <v>0</v>
      </c>
      <c r="AL282" s="37">
        <v>0</v>
      </c>
      <c r="AM282" t="s">
        <v>128</v>
      </c>
      <c r="AN282" s="34">
        <v>4</v>
      </c>
      <c r="AX282"/>
      <c r="AY282"/>
    </row>
    <row r="283" spans="1:51" x14ac:dyDescent="0.25">
      <c r="A283" t="s">
        <v>1149</v>
      </c>
      <c r="B283" t="s">
        <v>577</v>
      </c>
      <c r="C283" t="s">
        <v>924</v>
      </c>
      <c r="D283" t="s">
        <v>1098</v>
      </c>
      <c r="E283" s="32">
        <v>98.077777777777783</v>
      </c>
      <c r="F283" s="32">
        <v>376.48333333333335</v>
      </c>
      <c r="G283" s="32">
        <v>0</v>
      </c>
      <c r="H283" s="37">
        <v>0</v>
      </c>
      <c r="I283" s="32">
        <v>351.34166666666664</v>
      </c>
      <c r="J283" s="32">
        <v>0</v>
      </c>
      <c r="K283" s="37">
        <v>0</v>
      </c>
      <c r="L283" s="32">
        <v>40.1</v>
      </c>
      <c r="M283" s="32">
        <v>0</v>
      </c>
      <c r="N283" s="37">
        <v>0</v>
      </c>
      <c r="O283" s="32">
        <v>25.058333333333334</v>
      </c>
      <c r="P283" s="32">
        <v>0</v>
      </c>
      <c r="Q283" s="37">
        <v>0</v>
      </c>
      <c r="R283" s="32">
        <v>9.8861111111111111</v>
      </c>
      <c r="S283" s="32">
        <v>0</v>
      </c>
      <c r="T283" s="37">
        <v>0</v>
      </c>
      <c r="U283" s="32">
        <v>5.1555555555555559</v>
      </c>
      <c r="V283" s="32">
        <v>0</v>
      </c>
      <c r="W283" s="37">
        <v>0</v>
      </c>
      <c r="X283" s="32">
        <v>103.65555555555555</v>
      </c>
      <c r="Y283" s="32">
        <v>0</v>
      </c>
      <c r="Z283" s="37">
        <v>0</v>
      </c>
      <c r="AA283" s="32">
        <v>10.1</v>
      </c>
      <c r="AB283" s="32">
        <v>0</v>
      </c>
      <c r="AC283" s="37">
        <v>0</v>
      </c>
      <c r="AD283" s="32">
        <v>222.62777777777777</v>
      </c>
      <c r="AE283" s="32">
        <v>0</v>
      </c>
      <c r="AF283" s="37">
        <v>0</v>
      </c>
      <c r="AG283" s="32">
        <v>0</v>
      </c>
      <c r="AH283" s="32">
        <v>0</v>
      </c>
      <c r="AI283" s="37" t="s">
        <v>1253</v>
      </c>
      <c r="AJ283" s="32">
        <v>0</v>
      </c>
      <c r="AK283" s="32">
        <v>0</v>
      </c>
      <c r="AL283" s="37" t="s">
        <v>1253</v>
      </c>
      <c r="AM283" t="s">
        <v>164</v>
      </c>
      <c r="AN283" s="34">
        <v>4</v>
      </c>
      <c r="AX283"/>
      <c r="AY283"/>
    </row>
    <row r="284" spans="1:51" x14ac:dyDescent="0.25">
      <c r="A284" t="s">
        <v>1149</v>
      </c>
      <c r="B284" t="s">
        <v>616</v>
      </c>
      <c r="C284" t="s">
        <v>896</v>
      </c>
      <c r="D284" t="s">
        <v>1054</v>
      </c>
      <c r="E284" s="32">
        <v>84.544444444444451</v>
      </c>
      <c r="F284" s="32">
        <v>243.19377777777774</v>
      </c>
      <c r="G284" s="32">
        <v>107.3182222222222</v>
      </c>
      <c r="H284" s="37">
        <v>0.44128687502969738</v>
      </c>
      <c r="I284" s="32">
        <v>230.68377777777772</v>
      </c>
      <c r="J284" s="32">
        <v>107.3182222222222</v>
      </c>
      <c r="K284" s="37">
        <v>0.46521789809426473</v>
      </c>
      <c r="L284" s="32">
        <v>29.362222222222226</v>
      </c>
      <c r="M284" s="32">
        <v>6.3844444444444459</v>
      </c>
      <c r="N284" s="37">
        <v>0.21743737228487098</v>
      </c>
      <c r="O284" s="32">
        <v>16.852222222222224</v>
      </c>
      <c r="P284" s="32">
        <v>6.3844444444444459</v>
      </c>
      <c r="Q284" s="37">
        <v>0.37884881650952729</v>
      </c>
      <c r="R284" s="32">
        <v>5.1444444444444448</v>
      </c>
      <c r="S284" s="32">
        <v>0</v>
      </c>
      <c r="T284" s="37">
        <v>0</v>
      </c>
      <c r="U284" s="32">
        <v>7.365555555555555</v>
      </c>
      <c r="V284" s="32">
        <v>0</v>
      </c>
      <c r="W284" s="37">
        <v>0</v>
      </c>
      <c r="X284" s="32">
        <v>58.067111111111103</v>
      </c>
      <c r="Y284" s="32">
        <v>29.092666666666663</v>
      </c>
      <c r="Z284" s="37">
        <v>0.50101797919648527</v>
      </c>
      <c r="AA284" s="32">
        <v>0</v>
      </c>
      <c r="AB284" s="32">
        <v>0</v>
      </c>
      <c r="AC284" s="37" t="s">
        <v>1253</v>
      </c>
      <c r="AD284" s="32">
        <v>143.75111111111104</v>
      </c>
      <c r="AE284" s="32">
        <v>71.84111111111109</v>
      </c>
      <c r="AF284" s="37">
        <v>0.49976038832550096</v>
      </c>
      <c r="AG284" s="32">
        <v>3.4455555555555537</v>
      </c>
      <c r="AH284" s="32">
        <v>0</v>
      </c>
      <c r="AI284" s="37">
        <v>0</v>
      </c>
      <c r="AJ284" s="32">
        <v>8.5677777777777795</v>
      </c>
      <c r="AK284" s="32">
        <v>0</v>
      </c>
      <c r="AL284" s="37">
        <v>0</v>
      </c>
      <c r="AM284" t="s">
        <v>203</v>
      </c>
      <c r="AN284" s="34">
        <v>4</v>
      </c>
      <c r="AX284"/>
      <c r="AY284"/>
    </row>
    <row r="285" spans="1:51" x14ac:dyDescent="0.25">
      <c r="A285" t="s">
        <v>1149</v>
      </c>
      <c r="B285" t="s">
        <v>428</v>
      </c>
      <c r="C285" t="s">
        <v>891</v>
      </c>
      <c r="D285" t="s">
        <v>1056</v>
      </c>
      <c r="E285" s="32">
        <v>119.24444444444444</v>
      </c>
      <c r="F285" s="32">
        <v>366.97666666666663</v>
      </c>
      <c r="G285" s="32">
        <v>22.076666666666664</v>
      </c>
      <c r="H285" s="37">
        <v>6.0158229860209099E-2</v>
      </c>
      <c r="I285" s="32">
        <v>348.09333333333331</v>
      </c>
      <c r="J285" s="32">
        <v>17.38111111111111</v>
      </c>
      <c r="K285" s="37">
        <v>4.9932329771070337E-2</v>
      </c>
      <c r="L285" s="32">
        <v>54.853333333333332</v>
      </c>
      <c r="M285" s="32">
        <v>5.0788888888888897</v>
      </c>
      <c r="N285" s="37">
        <v>9.2590341921892735E-2</v>
      </c>
      <c r="O285" s="32">
        <v>35.97</v>
      </c>
      <c r="P285" s="32">
        <v>0.38333333333333336</v>
      </c>
      <c r="Q285" s="37">
        <v>1.065702900565286E-2</v>
      </c>
      <c r="R285" s="32">
        <v>11.635555555555555</v>
      </c>
      <c r="S285" s="32">
        <v>0</v>
      </c>
      <c r="T285" s="37">
        <v>0</v>
      </c>
      <c r="U285" s="32">
        <v>7.2477777777777783</v>
      </c>
      <c r="V285" s="32">
        <v>4.6955555555555559</v>
      </c>
      <c r="W285" s="37">
        <v>0.64786141346006443</v>
      </c>
      <c r="X285" s="32">
        <v>110.64222222222222</v>
      </c>
      <c r="Y285" s="32">
        <v>7.4144444444444435</v>
      </c>
      <c r="Z285" s="37">
        <v>6.7012793990640501E-2</v>
      </c>
      <c r="AA285" s="32">
        <v>0</v>
      </c>
      <c r="AB285" s="32">
        <v>0</v>
      </c>
      <c r="AC285" s="37" t="s">
        <v>1253</v>
      </c>
      <c r="AD285" s="32">
        <v>177.24555555555554</v>
      </c>
      <c r="AE285" s="32">
        <v>9.5833333333333321</v>
      </c>
      <c r="AF285" s="37">
        <v>5.4068116423542978E-2</v>
      </c>
      <c r="AG285" s="32">
        <v>0</v>
      </c>
      <c r="AH285" s="32">
        <v>0</v>
      </c>
      <c r="AI285" s="37" t="s">
        <v>1253</v>
      </c>
      <c r="AJ285" s="32">
        <v>24.235555555555553</v>
      </c>
      <c r="AK285" s="32">
        <v>0</v>
      </c>
      <c r="AL285" s="37">
        <v>0</v>
      </c>
      <c r="AM285" t="s">
        <v>14</v>
      </c>
      <c r="AN285" s="34">
        <v>4</v>
      </c>
      <c r="AX285"/>
      <c r="AY285"/>
    </row>
    <row r="286" spans="1:51" x14ac:dyDescent="0.25">
      <c r="A286" t="s">
        <v>1149</v>
      </c>
      <c r="B286" t="s">
        <v>431</v>
      </c>
      <c r="C286" t="s">
        <v>903</v>
      </c>
      <c r="D286" t="s">
        <v>1061</v>
      </c>
      <c r="E286" s="32">
        <v>56.477777777777774</v>
      </c>
      <c r="F286" s="32">
        <v>242.0938888888889</v>
      </c>
      <c r="G286" s="32">
        <v>0</v>
      </c>
      <c r="H286" s="37">
        <v>0</v>
      </c>
      <c r="I286" s="32">
        <v>223.42722222222221</v>
      </c>
      <c r="J286" s="32">
        <v>0</v>
      </c>
      <c r="K286" s="37">
        <v>0</v>
      </c>
      <c r="L286" s="32">
        <v>52.038888888888891</v>
      </c>
      <c r="M286" s="32">
        <v>0</v>
      </c>
      <c r="N286" s="37">
        <v>0</v>
      </c>
      <c r="O286" s="32">
        <v>33.37222222222222</v>
      </c>
      <c r="P286" s="32">
        <v>0</v>
      </c>
      <c r="Q286" s="37">
        <v>0</v>
      </c>
      <c r="R286" s="32">
        <v>13.511111111111111</v>
      </c>
      <c r="S286" s="32">
        <v>0</v>
      </c>
      <c r="T286" s="37">
        <v>0</v>
      </c>
      <c r="U286" s="32">
        <v>5.1555555555555559</v>
      </c>
      <c r="V286" s="32">
        <v>0</v>
      </c>
      <c r="W286" s="37">
        <v>0</v>
      </c>
      <c r="X286" s="32">
        <v>56.028888888888872</v>
      </c>
      <c r="Y286" s="32">
        <v>0</v>
      </c>
      <c r="Z286" s="37">
        <v>0</v>
      </c>
      <c r="AA286" s="32">
        <v>0</v>
      </c>
      <c r="AB286" s="32">
        <v>0</v>
      </c>
      <c r="AC286" s="37" t="s">
        <v>1253</v>
      </c>
      <c r="AD286" s="32">
        <v>134.02611111111113</v>
      </c>
      <c r="AE286" s="32">
        <v>0</v>
      </c>
      <c r="AF286" s="37">
        <v>0</v>
      </c>
      <c r="AG286" s="32">
        <v>0</v>
      </c>
      <c r="AH286" s="32">
        <v>0</v>
      </c>
      <c r="AI286" s="37" t="s">
        <v>1253</v>
      </c>
      <c r="AJ286" s="32">
        <v>0</v>
      </c>
      <c r="AK286" s="32">
        <v>0</v>
      </c>
      <c r="AL286" s="37" t="s">
        <v>1253</v>
      </c>
      <c r="AM286" t="s">
        <v>17</v>
      </c>
      <c r="AN286" s="34">
        <v>4</v>
      </c>
      <c r="AX286"/>
      <c r="AY286"/>
    </row>
    <row r="287" spans="1:51" x14ac:dyDescent="0.25">
      <c r="A287" t="s">
        <v>1149</v>
      </c>
      <c r="B287" t="s">
        <v>742</v>
      </c>
      <c r="C287" t="s">
        <v>963</v>
      </c>
      <c r="D287" t="s">
        <v>1044</v>
      </c>
      <c r="E287" s="32">
        <v>85.3</v>
      </c>
      <c r="F287" s="32">
        <v>549.83666666666682</v>
      </c>
      <c r="G287" s="32">
        <v>59.691111111111105</v>
      </c>
      <c r="H287" s="37">
        <v>0.10856153241467664</v>
      </c>
      <c r="I287" s="32">
        <v>529.08388888888908</v>
      </c>
      <c r="J287" s="32">
        <v>59.691111111111105</v>
      </c>
      <c r="K287" s="37">
        <v>0.11281974818108025</v>
      </c>
      <c r="L287" s="32">
        <v>26.061666666666671</v>
      </c>
      <c r="M287" s="32">
        <v>0</v>
      </c>
      <c r="N287" s="37">
        <v>0</v>
      </c>
      <c r="O287" s="32">
        <v>13.181666666666668</v>
      </c>
      <c r="P287" s="32">
        <v>0</v>
      </c>
      <c r="Q287" s="37">
        <v>0</v>
      </c>
      <c r="R287" s="32">
        <v>10.124444444444448</v>
      </c>
      <c r="S287" s="32">
        <v>0</v>
      </c>
      <c r="T287" s="37">
        <v>0</v>
      </c>
      <c r="U287" s="32">
        <v>2.7555555555555555</v>
      </c>
      <c r="V287" s="32">
        <v>0</v>
      </c>
      <c r="W287" s="37">
        <v>0</v>
      </c>
      <c r="X287" s="32">
        <v>142.39933333333329</v>
      </c>
      <c r="Y287" s="32">
        <v>23.229666666666667</v>
      </c>
      <c r="Z287" s="37">
        <v>0.16313044536725366</v>
      </c>
      <c r="AA287" s="32">
        <v>7.8727777777777757</v>
      </c>
      <c r="AB287" s="32">
        <v>0</v>
      </c>
      <c r="AC287" s="37">
        <v>0</v>
      </c>
      <c r="AD287" s="32">
        <v>373.50288888888906</v>
      </c>
      <c r="AE287" s="32">
        <v>36.461444444444439</v>
      </c>
      <c r="AF287" s="37">
        <v>9.7620247470940225E-2</v>
      </c>
      <c r="AG287" s="32">
        <v>0</v>
      </c>
      <c r="AH287" s="32">
        <v>0</v>
      </c>
      <c r="AI287" s="37" t="s">
        <v>1253</v>
      </c>
      <c r="AJ287" s="32">
        <v>0</v>
      </c>
      <c r="AK287" s="32">
        <v>0</v>
      </c>
      <c r="AL287" s="37" t="s">
        <v>1253</v>
      </c>
      <c r="AM287" t="s">
        <v>329</v>
      </c>
      <c r="AN287" s="34">
        <v>4</v>
      </c>
      <c r="AX287"/>
      <c r="AY287"/>
    </row>
    <row r="288" spans="1:51" x14ac:dyDescent="0.25">
      <c r="A288" t="s">
        <v>1149</v>
      </c>
      <c r="B288" t="s">
        <v>783</v>
      </c>
      <c r="C288" t="s">
        <v>849</v>
      </c>
      <c r="D288" t="s">
        <v>1027</v>
      </c>
      <c r="E288" s="32">
        <v>91.688888888888883</v>
      </c>
      <c r="F288" s="32">
        <v>325.56733333333335</v>
      </c>
      <c r="G288" s="32">
        <v>33.257444444444445</v>
      </c>
      <c r="H288" s="37">
        <v>0.10215227708485632</v>
      </c>
      <c r="I288" s="32">
        <v>293.64511111111113</v>
      </c>
      <c r="J288" s="32">
        <v>18.057444444444442</v>
      </c>
      <c r="K288" s="37">
        <v>6.1494108913026521E-2</v>
      </c>
      <c r="L288" s="32">
        <v>43.458888888888893</v>
      </c>
      <c r="M288" s="32">
        <v>20.353111111111112</v>
      </c>
      <c r="N288" s="37">
        <v>0.46833022268810875</v>
      </c>
      <c r="O288" s="32">
        <v>16.425555555555558</v>
      </c>
      <c r="P288" s="32">
        <v>5.1531111111111105</v>
      </c>
      <c r="Q288" s="37">
        <v>0.31372522492051674</v>
      </c>
      <c r="R288" s="32">
        <v>20.888888888888889</v>
      </c>
      <c r="S288" s="32">
        <v>15.2</v>
      </c>
      <c r="T288" s="37">
        <v>0.72765957446808505</v>
      </c>
      <c r="U288" s="32">
        <v>6.1444444444444448</v>
      </c>
      <c r="V288" s="32">
        <v>0</v>
      </c>
      <c r="W288" s="37">
        <v>0</v>
      </c>
      <c r="X288" s="32">
        <v>52.573444444444434</v>
      </c>
      <c r="Y288" s="32">
        <v>0.51033333333333331</v>
      </c>
      <c r="Z288" s="37">
        <v>9.7070553152098348E-3</v>
      </c>
      <c r="AA288" s="32">
        <v>4.8888888888888893</v>
      </c>
      <c r="AB288" s="32">
        <v>0</v>
      </c>
      <c r="AC288" s="37">
        <v>0</v>
      </c>
      <c r="AD288" s="32">
        <v>154.70366666666669</v>
      </c>
      <c r="AE288" s="32">
        <v>12.393999999999998</v>
      </c>
      <c r="AF288" s="37">
        <v>8.0114455378131499E-2</v>
      </c>
      <c r="AG288" s="32">
        <v>24.013222222222218</v>
      </c>
      <c r="AH288" s="32">
        <v>0</v>
      </c>
      <c r="AI288" s="37">
        <v>0</v>
      </c>
      <c r="AJ288" s="32">
        <v>45.929222222222215</v>
      </c>
      <c r="AK288" s="32">
        <v>0</v>
      </c>
      <c r="AL288" s="37">
        <v>0</v>
      </c>
      <c r="AM288" t="s">
        <v>370</v>
      </c>
      <c r="AN288" s="34">
        <v>4</v>
      </c>
      <c r="AX288"/>
      <c r="AY288"/>
    </row>
    <row r="289" spans="1:51" x14ac:dyDescent="0.25">
      <c r="A289" t="s">
        <v>1149</v>
      </c>
      <c r="B289" t="s">
        <v>631</v>
      </c>
      <c r="C289" t="s">
        <v>897</v>
      </c>
      <c r="D289" t="s">
        <v>1056</v>
      </c>
      <c r="E289" s="32">
        <v>66.233333333333334</v>
      </c>
      <c r="F289" s="32">
        <v>218.1737777777779</v>
      </c>
      <c r="G289" s="32">
        <v>12.084444444444443</v>
      </c>
      <c r="H289" s="37">
        <v>5.5389078227142036E-2</v>
      </c>
      <c r="I289" s="32">
        <v>184.35055555555564</v>
      </c>
      <c r="J289" s="32">
        <v>12.084444444444443</v>
      </c>
      <c r="K289" s="37">
        <v>6.5551440341619638E-2</v>
      </c>
      <c r="L289" s="32">
        <v>66.341444444444448</v>
      </c>
      <c r="M289" s="32">
        <v>2.8166666666666669</v>
      </c>
      <c r="N289" s="37">
        <v>4.2457119983653591E-2</v>
      </c>
      <c r="O289" s="32">
        <v>32.518222222222214</v>
      </c>
      <c r="P289" s="32">
        <v>2.8166666666666669</v>
      </c>
      <c r="Q289" s="37">
        <v>8.6618101303884351E-2</v>
      </c>
      <c r="R289" s="32">
        <v>29.289888888888896</v>
      </c>
      <c r="S289" s="32">
        <v>0</v>
      </c>
      <c r="T289" s="37">
        <v>0</v>
      </c>
      <c r="U289" s="32">
        <v>4.5333333333333332</v>
      </c>
      <c r="V289" s="32">
        <v>0</v>
      </c>
      <c r="W289" s="37">
        <v>0</v>
      </c>
      <c r="X289" s="32">
        <v>43.385333333333328</v>
      </c>
      <c r="Y289" s="32">
        <v>2.3620000000000001</v>
      </c>
      <c r="Z289" s="37">
        <v>5.444236147392361E-2</v>
      </c>
      <c r="AA289" s="32">
        <v>0</v>
      </c>
      <c r="AB289" s="32">
        <v>0</v>
      </c>
      <c r="AC289" s="37" t="s">
        <v>1253</v>
      </c>
      <c r="AD289" s="32">
        <v>108.4470000000001</v>
      </c>
      <c r="AE289" s="32">
        <v>6.9057777777777778</v>
      </c>
      <c r="AF289" s="37">
        <v>6.367882724075144E-2</v>
      </c>
      <c r="AG289" s="32">
        <v>0</v>
      </c>
      <c r="AH289" s="32">
        <v>0</v>
      </c>
      <c r="AI289" s="37" t="s">
        <v>1253</v>
      </c>
      <c r="AJ289" s="32">
        <v>0</v>
      </c>
      <c r="AK289" s="32">
        <v>0</v>
      </c>
      <c r="AL289" s="37" t="s">
        <v>1253</v>
      </c>
      <c r="AM289" t="s">
        <v>218</v>
      </c>
      <c r="AN289" s="34">
        <v>4</v>
      </c>
      <c r="AX289"/>
      <c r="AY289"/>
    </row>
    <row r="290" spans="1:51" x14ac:dyDescent="0.25">
      <c r="A290" t="s">
        <v>1149</v>
      </c>
      <c r="B290" t="s">
        <v>747</v>
      </c>
      <c r="C290" t="s">
        <v>897</v>
      </c>
      <c r="D290" t="s">
        <v>1056</v>
      </c>
      <c r="E290" s="32">
        <v>88.066666666666663</v>
      </c>
      <c r="F290" s="32">
        <v>251.86677777777771</v>
      </c>
      <c r="G290" s="32">
        <v>94.50566666666667</v>
      </c>
      <c r="H290" s="37">
        <v>0.3752208508819258</v>
      </c>
      <c r="I290" s="32">
        <v>232.83066666666659</v>
      </c>
      <c r="J290" s="32">
        <v>93.439000000000007</v>
      </c>
      <c r="K290" s="37">
        <v>0.40131740950504818</v>
      </c>
      <c r="L290" s="32">
        <v>16.335444444444445</v>
      </c>
      <c r="M290" s="32">
        <v>10.591000000000001</v>
      </c>
      <c r="N290" s="37">
        <v>0.64834477176419381</v>
      </c>
      <c r="O290" s="32">
        <v>10.735444444444445</v>
      </c>
      <c r="P290" s="32">
        <v>9.5243333333333347</v>
      </c>
      <c r="Q290" s="37">
        <v>0.88718575021476109</v>
      </c>
      <c r="R290" s="32">
        <v>0</v>
      </c>
      <c r="S290" s="32">
        <v>0</v>
      </c>
      <c r="T290" s="37" t="s">
        <v>1253</v>
      </c>
      <c r="U290" s="32">
        <v>5.6</v>
      </c>
      <c r="V290" s="32">
        <v>1.0666666666666667</v>
      </c>
      <c r="W290" s="37">
        <v>0.19047619047619049</v>
      </c>
      <c r="X290" s="32">
        <v>77.061999999999969</v>
      </c>
      <c r="Y290" s="32">
        <v>27.475888888888893</v>
      </c>
      <c r="Z290" s="37">
        <v>0.3565426395485311</v>
      </c>
      <c r="AA290" s="32">
        <v>13.436111111111112</v>
      </c>
      <c r="AB290" s="32">
        <v>0</v>
      </c>
      <c r="AC290" s="37">
        <v>0</v>
      </c>
      <c r="AD290" s="32">
        <v>132.0153333333333</v>
      </c>
      <c r="AE290" s="32">
        <v>54.387555555555558</v>
      </c>
      <c r="AF290" s="37">
        <v>0.41197907987119353</v>
      </c>
      <c r="AG290" s="32">
        <v>0.17222222222222222</v>
      </c>
      <c r="AH290" s="32">
        <v>0</v>
      </c>
      <c r="AI290" s="37">
        <v>0</v>
      </c>
      <c r="AJ290" s="32">
        <v>12.845666666666666</v>
      </c>
      <c r="AK290" s="32">
        <v>2.0512222222222221</v>
      </c>
      <c r="AL290" s="37">
        <v>0.15968203717639323</v>
      </c>
      <c r="AM290" t="s">
        <v>334</v>
      </c>
      <c r="AN290" s="34">
        <v>4</v>
      </c>
      <c r="AX290"/>
      <c r="AY290"/>
    </row>
    <row r="291" spans="1:51" x14ac:dyDescent="0.25">
      <c r="A291" t="s">
        <v>1149</v>
      </c>
      <c r="B291" t="s">
        <v>605</v>
      </c>
      <c r="C291" t="s">
        <v>968</v>
      </c>
      <c r="D291" t="s">
        <v>1108</v>
      </c>
      <c r="E291" s="32">
        <v>41.466666666666669</v>
      </c>
      <c r="F291" s="32">
        <v>237.09166666666667</v>
      </c>
      <c r="G291" s="32">
        <v>0</v>
      </c>
      <c r="H291" s="37">
        <v>0</v>
      </c>
      <c r="I291" s="32">
        <v>201.23611111111111</v>
      </c>
      <c r="J291" s="32">
        <v>0</v>
      </c>
      <c r="K291" s="37">
        <v>0</v>
      </c>
      <c r="L291" s="32">
        <v>62.476777777777777</v>
      </c>
      <c r="M291" s="32">
        <v>0</v>
      </c>
      <c r="N291" s="37">
        <v>0</v>
      </c>
      <c r="O291" s="32">
        <v>26.621222222222222</v>
      </c>
      <c r="P291" s="32">
        <v>0</v>
      </c>
      <c r="Q291" s="37">
        <v>0</v>
      </c>
      <c r="R291" s="32">
        <v>30.772222222222222</v>
      </c>
      <c r="S291" s="32">
        <v>0</v>
      </c>
      <c r="T291" s="37">
        <v>0</v>
      </c>
      <c r="U291" s="32">
        <v>5.083333333333333</v>
      </c>
      <c r="V291" s="32">
        <v>0</v>
      </c>
      <c r="W291" s="37">
        <v>0</v>
      </c>
      <c r="X291" s="32">
        <v>46.922444444444473</v>
      </c>
      <c r="Y291" s="32">
        <v>0</v>
      </c>
      <c r="Z291" s="37">
        <v>0</v>
      </c>
      <c r="AA291" s="32">
        <v>0</v>
      </c>
      <c r="AB291" s="32">
        <v>0</v>
      </c>
      <c r="AC291" s="37" t="s">
        <v>1253</v>
      </c>
      <c r="AD291" s="32">
        <v>103.70333333333332</v>
      </c>
      <c r="AE291" s="32">
        <v>0</v>
      </c>
      <c r="AF291" s="37">
        <v>0</v>
      </c>
      <c r="AG291" s="32">
        <v>20.656555555555556</v>
      </c>
      <c r="AH291" s="32">
        <v>0</v>
      </c>
      <c r="AI291" s="37">
        <v>0</v>
      </c>
      <c r="AJ291" s="32">
        <v>3.3325555555555564</v>
      </c>
      <c r="AK291" s="32">
        <v>0</v>
      </c>
      <c r="AL291" s="37">
        <v>0</v>
      </c>
      <c r="AM291" t="s">
        <v>192</v>
      </c>
      <c r="AN291" s="34">
        <v>4</v>
      </c>
      <c r="AX291"/>
      <c r="AY291"/>
    </row>
    <row r="292" spans="1:51" x14ac:dyDescent="0.25">
      <c r="A292" t="s">
        <v>1149</v>
      </c>
      <c r="B292" t="s">
        <v>670</v>
      </c>
      <c r="C292" t="s">
        <v>968</v>
      </c>
      <c r="D292" t="s">
        <v>1108</v>
      </c>
      <c r="E292" s="32">
        <v>92.233333333333334</v>
      </c>
      <c r="F292" s="32">
        <v>393.61833333333323</v>
      </c>
      <c r="G292" s="32">
        <v>0</v>
      </c>
      <c r="H292" s="37">
        <v>0</v>
      </c>
      <c r="I292" s="32">
        <v>355.01555555555541</v>
      </c>
      <c r="J292" s="32">
        <v>0</v>
      </c>
      <c r="K292" s="37">
        <v>0</v>
      </c>
      <c r="L292" s="32">
        <v>26.582777777777778</v>
      </c>
      <c r="M292" s="32">
        <v>0</v>
      </c>
      <c r="N292" s="37">
        <v>0</v>
      </c>
      <c r="O292" s="32">
        <v>10.405000000000001</v>
      </c>
      <c r="P292" s="32">
        <v>0</v>
      </c>
      <c r="Q292" s="37">
        <v>0</v>
      </c>
      <c r="R292" s="32">
        <v>10.688888888888888</v>
      </c>
      <c r="S292" s="32">
        <v>0</v>
      </c>
      <c r="T292" s="37">
        <v>0</v>
      </c>
      <c r="U292" s="32">
        <v>5.4888888888888889</v>
      </c>
      <c r="V292" s="32">
        <v>0</v>
      </c>
      <c r="W292" s="37">
        <v>0</v>
      </c>
      <c r="X292" s="32">
        <v>114.37699999999994</v>
      </c>
      <c r="Y292" s="32">
        <v>0</v>
      </c>
      <c r="Z292" s="37">
        <v>0</v>
      </c>
      <c r="AA292" s="32">
        <v>22.425000000000011</v>
      </c>
      <c r="AB292" s="32">
        <v>0</v>
      </c>
      <c r="AC292" s="37">
        <v>0</v>
      </c>
      <c r="AD292" s="32">
        <v>197.47222222222217</v>
      </c>
      <c r="AE292" s="32">
        <v>0</v>
      </c>
      <c r="AF292" s="37">
        <v>0</v>
      </c>
      <c r="AG292" s="32">
        <v>0</v>
      </c>
      <c r="AH292" s="32">
        <v>0</v>
      </c>
      <c r="AI292" s="37" t="s">
        <v>1253</v>
      </c>
      <c r="AJ292" s="32">
        <v>32.761333333333326</v>
      </c>
      <c r="AK292" s="32">
        <v>0</v>
      </c>
      <c r="AL292" s="37">
        <v>0</v>
      </c>
      <c r="AM292" t="s">
        <v>257</v>
      </c>
      <c r="AN292" s="34">
        <v>4</v>
      </c>
      <c r="AX292"/>
      <c r="AY292"/>
    </row>
    <row r="293" spans="1:51" x14ac:dyDescent="0.25">
      <c r="A293" t="s">
        <v>1149</v>
      </c>
      <c r="B293" t="s">
        <v>620</v>
      </c>
      <c r="C293" t="s">
        <v>872</v>
      </c>
      <c r="D293" t="s">
        <v>1112</v>
      </c>
      <c r="E293" s="32">
        <v>44.911111111111111</v>
      </c>
      <c r="F293" s="32">
        <v>50.522555555555549</v>
      </c>
      <c r="G293" s="32">
        <v>48.809777777777775</v>
      </c>
      <c r="H293" s="37">
        <v>0.96609875017319002</v>
      </c>
      <c r="I293" s="32">
        <v>49.287555555555549</v>
      </c>
      <c r="J293" s="32">
        <v>48.809777777777775</v>
      </c>
      <c r="K293" s="37">
        <v>0.99030632027917809</v>
      </c>
      <c r="L293" s="32">
        <v>2.4002222222222223</v>
      </c>
      <c r="M293" s="32">
        <v>0.68744444444444441</v>
      </c>
      <c r="N293" s="37">
        <v>0.28640866586427183</v>
      </c>
      <c r="O293" s="32">
        <v>1.1652222222222224</v>
      </c>
      <c r="P293" s="32">
        <v>0.68744444444444441</v>
      </c>
      <c r="Q293" s="37">
        <v>0.58996853246877079</v>
      </c>
      <c r="R293" s="32">
        <v>0.32388888888888889</v>
      </c>
      <c r="S293" s="32">
        <v>0</v>
      </c>
      <c r="T293" s="37">
        <v>0</v>
      </c>
      <c r="U293" s="32">
        <v>0.91111111111111109</v>
      </c>
      <c r="V293" s="32">
        <v>0</v>
      </c>
      <c r="W293" s="37">
        <v>0</v>
      </c>
      <c r="X293" s="32">
        <v>15.388444444444442</v>
      </c>
      <c r="Y293" s="32">
        <v>15.388444444444442</v>
      </c>
      <c r="Z293" s="37">
        <v>1</v>
      </c>
      <c r="AA293" s="32">
        <v>0</v>
      </c>
      <c r="AB293" s="32">
        <v>0</v>
      </c>
      <c r="AC293" s="37" t="s">
        <v>1253</v>
      </c>
      <c r="AD293" s="32">
        <v>30.082555555555555</v>
      </c>
      <c r="AE293" s="32">
        <v>30.082555555555555</v>
      </c>
      <c r="AF293" s="37">
        <v>1</v>
      </c>
      <c r="AG293" s="32">
        <v>0</v>
      </c>
      <c r="AH293" s="32">
        <v>0</v>
      </c>
      <c r="AI293" s="37" t="s">
        <v>1253</v>
      </c>
      <c r="AJ293" s="32">
        <v>2.6513333333333335</v>
      </c>
      <c r="AK293" s="32">
        <v>2.6513333333333335</v>
      </c>
      <c r="AL293" s="37">
        <v>1</v>
      </c>
      <c r="AM293" t="s">
        <v>207</v>
      </c>
      <c r="AN293" s="34">
        <v>4</v>
      </c>
      <c r="AX293"/>
      <c r="AY293"/>
    </row>
    <row r="294" spans="1:51" x14ac:dyDescent="0.25">
      <c r="A294" t="s">
        <v>1149</v>
      </c>
      <c r="B294" t="s">
        <v>745</v>
      </c>
      <c r="C294" t="s">
        <v>925</v>
      </c>
      <c r="D294" t="s">
        <v>1050</v>
      </c>
      <c r="E294" s="32">
        <v>48.277777777777779</v>
      </c>
      <c r="F294" s="32">
        <v>210.67211111111112</v>
      </c>
      <c r="G294" s="32">
        <v>0</v>
      </c>
      <c r="H294" s="37">
        <v>0</v>
      </c>
      <c r="I294" s="32">
        <v>191.83600000000001</v>
      </c>
      <c r="J294" s="32">
        <v>0</v>
      </c>
      <c r="K294" s="37">
        <v>0</v>
      </c>
      <c r="L294" s="32">
        <v>35.669444444444444</v>
      </c>
      <c r="M294" s="32">
        <v>0</v>
      </c>
      <c r="N294" s="37">
        <v>0</v>
      </c>
      <c r="O294" s="32">
        <v>16.833333333333332</v>
      </c>
      <c r="P294" s="32">
        <v>0</v>
      </c>
      <c r="Q294" s="37">
        <v>0</v>
      </c>
      <c r="R294" s="32">
        <v>13.147222222222222</v>
      </c>
      <c r="S294" s="32">
        <v>0</v>
      </c>
      <c r="T294" s="37">
        <v>0</v>
      </c>
      <c r="U294" s="32">
        <v>5.6888888888888891</v>
      </c>
      <c r="V294" s="32">
        <v>0</v>
      </c>
      <c r="W294" s="37">
        <v>0</v>
      </c>
      <c r="X294" s="32">
        <v>49.105444444444444</v>
      </c>
      <c r="Y294" s="32">
        <v>0</v>
      </c>
      <c r="Z294" s="37">
        <v>0</v>
      </c>
      <c r="AA294" s="32">
        <v>0</v>
      </c>
      <c r="AB294" s="32">
        <v>0</v>
      </c>
      <c r="AC294" s="37" t="s">
        <v>1253</v>
      </c>
      <c r="AD294" s="32">
        <v>125.89722222222223</v>
      </c>
      <c r="AE294" s="32">
        <v>0</v>
      </c>
      <c r="AF294" s="37">
        <v>0</v>
      </c>
      <c r="AG294" s="32">
        <v>0</v>
      </c>
      <c r="AH294" s="32">
        <v>0</v>
      </c>
      <c r="AI294" s="37" t="s">
        <v>1253</v>
      </c>
      <c r="AJ294" s="32">
        <v>0</v>
      </c>
      <c r="AK294" s="32">
        <v>0</v>
      </c>
      <c r="AL294" s="37" t="s">
        <v>1253</v>
      </c>
      <c r="AM294" t="s">
        <v>332</v>
      </c>
      <c r="AN294" s="34">
        <v>4</v>
      </c>
      <c r="AX294"/>
      <c r="AY294"/>
    </row>
    <row r="295" spans="1:51" x14ac:dyDescent="0.25">
      <c r="A295" t="s">
        <v>1149</v>
      </c>
      <c r="B295" t="s">
        <v>809</v>
      </c>
      <c r="C295" t="s">
        <v>897</v>
      </c>
      <c r="D295" t="s">
        <v>1056</v>
      </c>
      <c r="E295" s="32">
        <v>8.3333333333333339</v>
      </c>
      <c r="F295" s="32">
        <v>54.460111111111125</v>
      </c>
      <c r="G295" s="32">
        <v>5.9177777777777774</v>
      </c>
      <c r="H295" s="37">
        <v>0.10866260933078437</v>
      </c>
      <c r="I295" s="32">
        <v>44.060111111111127</v>
      </c>
      <c r="J295" s="32">
        <v>5.9177777777777774</v>
      </c>
      <c r="K295" s="37">
        <v>0.13431145833596017</v>
      </c>
      <c r="L295" s="32">
        <v>17.113222222222223</v>
      </c>
      <c r="M295" s="32">
        <v>9.4444444444444442E-2</v>
      </c>
      <c r="N295" s="37">
        <v>5.5187996286172481E-3</v>
      </c>
      <c r="O295" s="32">
        <v>6.7132222222222229</v>
      </c>
      <c r="P295" s="32">
        <v>9.4444444444444442E-2</v>
      </c>
      <c r="Q295" s="37">
        <v>1.4068422185074229E-2</v>
      </c>
      <c r="R295" s="32">
        <v>5.1555555555555559</v>
      </c>
      <c r="S295" s="32">
        <v>0</v>
      </c>
      <c r="T295" s="37">
        <v>0</v>
      </c>
      <c r="U295" s="32">
        <v>5.2444444444444445</v>
      </c>
      <c r="V295" s="32">
        <v>0</v>
      </c>
      <c r="W295" s="37">
        <v>0</v>
      </c>
      <c r="X295" s="32">
        <v>14.837000000000005</v>
      </c>
      <c r="Y295" s="32">
        <v>5.7344444444444447</v>
      </c>
      <c r="Z295" s="37">
        <v>0.38649622190769312</v>
      </c>
      <c r="AA295" s="32">
        <v>0</v>
      </c>
      <c r="AB295" s="32">
        <v>0</v>
      </c>
      <c r="AC295" s="37" t="s">
        <v>1253</v>
      </c>
      <c r="AD295" s="32">
        <v>22.509888888888895</v>
      </c>
      <c r="AE295" s="32">
        <v>8.8888888888888892E-2</v>
      </c>
      <c r="AF295" s="37">
        <v>3.9488817260562017E-3</v>
      </c>
      <c r="AG295" s="32">
        <v>0</v>
      </c>
      <c r="AH295" s="32">
        <v>0</v>
      </c>
      <c r="AI295" s="37" t="s">
        <v>1253</v>
      </c>
      <c r="AJ295" s="32">
        <v>0</v>
      </c>
      <c r="AK295" s="32">
        <v>0</v>
      </c>
      <c r="AL295" s="37" t="s">
        <v>1253</v>
      </c>
      <c r="AM295" t="s">
        <v>396</v>
      </c>
      <c r="AN295" s="34">
        <v>4</v>
      </c>
      <c r="AX295"/>
      <c r="AY295"/>
    </row>
    <row r="296" spans="1:51" x14ac:dyDescent="0.25">
      <c r="A296" t="s">
        <v>1149</v>
      </c>
      <c r="B296" t="s">
        <v>683</v>
      </c>
      <c r="C296" t="s">
        <v>946</v>
      </c>
      <c r="D296" t="s">
        <v>1087</v>
      </c>
      <c r="E296" s="32">
        <v>59.022222222222226</v>
      </c>
      <c r="F296" s="32">
        <v>179.8144444444444</v>
      </c>
      <c r="G296" s="32">
        <v>15.644444444444442</v>
      </c>
      <c r="H296" s="37">
        <v>8.7003268801789505E-2</v>
      </c>
      <c r="I296" s="32">
        <v>165.03666666666663</v>
      </c>
      <c r="J296" s="32">
        <v>15.644444444444442</v>
      </c>
      <c r="K296" s="37">
        <v>9.4793749537139899E-2</v>
      </c>
      <c r="L296" s="32">
        <v>24.977777777777771</v>
      </c>
      <c r="M296" s="32">
        <v>0</v>
      </c>
      <c r="N296" s="37">
        <v>0</v>
      </c>
      <c r="O296" s="32">
        <v>10.199999999999996</v>
      </c>
      <c r="P296" s="32">
        <v>0</v>
      </c>
      <c r="Q296" s="37">
        <v>0</v>
      </c>
      <c r="R296" s="32">
        <v>9.4988888888888869</v>
      </c>
      <c r="S296" s="32">
        <v>0</v>
      </c>
      <c r="T296" s="37">
        <v>0</v>
      </c>
      <c r="U296" s="32">
        <v>5.278888888888889</v>
      </c>
      <c r="V296" s="32">
        <v>0</v>
      </c>
      <c r="W296" s="37">
        <v>0</v>
      </c>
      <c r="X296" s="32">
        <v>35.332222222222221</v>
      </c>
      <c r="Y296" s="32">
        <v>11.99111111111111</v>
      </c>
      <c r="Z296" s="37">
        <v>0.33938174156420009</v>
      </c>
      <c r="AA296" s="32">
        <v>0</v>
      </c>
      <c r="AB296" s="32">
        <v>0</v>
      </c>
      <c r="AC296" s="37" t="s">
        <v>1253</v>
      </c>
      <c r="AD296" s="32">
        <v>93.023333333333341</v>
      </c>
      <c r="AE296" s="32">
        <v>3.26</v>
      </c>
      <c r="AF296" s="37">
        <v>3.5044970795857666E-2</v>
      </c>
      <c r="AG296" s="32">
        <v>3.2299999999999991</v>
      </c>
      <c r="AH296" s="32">
        <v>0</v>
      </c>
      <c r="AI296" s="37">
        <v>0</v>
      </c>
      <c r="AJ296" s="32">
        <v>23.251111111111111</v>
      </c>
      <c r="AK296" s="32">
        <v>0.39333333333333331</v>
      </c>
      <c r="AL296" s="37">
        <v>1.6916754276976011E-2</v>
      </c>
      <c r="AM296" t="s">
        <v>270</v>
      </c>
      <c r="AN296" s="34">
        <v>4</v>
      </c>
      <c r="AX296"/>
      <c r="AY296"/>
    </row>
    <row r="297" spans="1:51" x14ac:dyDescent="0.25">
      <c r="A297" t="s">
        <v>1149</v>
      </c>
      <c r="B297" t="s">
        <v>552</v>
      </c>
      <c r="C297" t="s">
        <v>944</v>
      </c>
      <c r="D297" t="s">
        <v>1035</v>
      </c>
      <c r="E297" s="32">
        <v>88.87777777777778</v>
      </c>
      <c r="F297" s="32">
        <v>295.69322222222218</v>
      </c>
      <c r="G297" s="32">
        <v>64.710666666666668</v>
      </c>
      <c r="H297" s="37">
        <v>0.21884392946293066</v>
      </c>
      <c r="I297" s="32">
        <v>260.88555555555553</v>
      </c>
      <c r="J297" s="32">
        <v>64.541222222222217</v>
      </c>
      <c r="K297" s="37">
        <v>0.24739285425282265</v>
      </c>
      <c r="L297" s="32">
        <v>55.612000000000002</v>
      </c>
      <c r="M297" s="32">
        <v>11.913111111111112</v>
      </c>
      <c r="N297" s="37">
        <v>0.21421835415218141</v>
      </c>
      <c r="O297" s="32">
        <v>32.192444444444448</v>
      </c>
      <c r="P297" s="32">
        <v>11.913111111111112</v>
      </c>
      <c r="Q297" s="37">
        <v>0.37005922714784695</v>
      </c>
      <c r="R297" s="32">
        <v>17.730666666666668</v>
      </c>
      <c r="S297" s="32">
        <v>0</v>
      </c>
      <c r="T297" s="37">
        <v>0</v>
      </c>
      <c r="U297" s="32">
        <v>5.6888888888888891</v>
      </c>
      <c r="V297" s="32">
        <v>0</v>
      </c>
      <c r="W297" s="37">
        <v>0</v>
      </c>
      <c r="X297" s="32">
        <v>65.973666666666659</v>
      </c>
      <c r="Y297" s="32">
        <v>25.881333333333334</v>
      </c>
      <c r="Z297" s="37">
        <v>0.39229793705569399</v>
      </c>
      <c r="AA297" s="32">
        <v>11.388111111111112</v>
      </c>
      <c r="AB297" s="32">
        <v>0.16944444444444445</v>
      </c>
      <c r="AC297" s="37">
        <v>1.487906491175007E-2</v>
      </c>
      <c r="AD297" s="32">
        <v>146.43155555555555</v>
      </c>
      <c r="AE297" s="32">
        <v>26.74677777777778</v>
      </c>
      <c r="AF297" s="37">
        <v>0.18265719896440052</v>
      </c>
      <c r="AG297" s="32">
        <v>3.111111111111111E-2</v>
      </c>
      <c r="AH297" s="32">
        <v>0</v>
      </c>
      <c r="AI297" s="37">
        <v>0</v>
      </c>
      <c r="AJ297" s="32">
        <v>16.256777777777781</v>
      </c>
      <c r="AK297" s="32">
        <v>0</v>
      </c>
      <c r="AL297" s="37">
        <v>0</v>
      </c>
      <c r="AM297" t="s">
        <v>139</v>
      </c>
      <c r="AN297" s="34">
        <v>4</v>
      </c>
      <c r="AX297"/>
      <c r="AY297"/>
    </row>
    <row r="298" spans="1:51" x14ac:dyDescent="0.25">
      <c r="A298" t="s">
        <v>1149</v>
      </c>
      <c r="B298" t="s">
        <v>657</v>
      </c>
      <c r="C298" t="s">
        <v>930</v>
      </c>
      <c r="D298" t="s">
        <v>1078</v>
      </c>
      <c r="E298" s="32">
        <v>77.37777777777778</v>
      </c>
      <c r="F298" s="32">
        <v>282.40344444444446</v>
      </c>
      <c r="G298" s="32">
        <v>52.171333333333337</v>
      </c>
      <c r="H298" s="37">
        <v>0.18474042848863584</v>
      </c>
      <c r="I298" s="32">
        <v>260.77988888888888</v>
      </c>
      <c r="J298" s="32">
        <v>51.982444444444447</v>
      </c>
      <c r="K298" s="37">
        <v>0.19933456013777479</v>
      </c>
      <c r="L298" s="32">
        <v>12.088888888888889</v>
      </c>
      <c r="M298" s="32">
        <v>2.2222222222222223E-2</v>
      </c>
      <c r="N298" s="37">
        <v>1.8382352941176473E-3</v>
      </c>
      <c r="O298" s="32">
        <v>4.0783333333333331</v>
      </c>
      <c r="P298" s="32">
        <v>2.2222222222222223E-2</v>
      </c>
      <c r="Q298" s="37">
        <v>5.448848930663398E-3</v>
      </c>
      <c r="R298" s="32">
        <v>7.1216666666666661</v>
      </c>
      <c r="S298" s="32">
        <v>0</v>
      </c>
      <c r="T298" s="37">
        <v>0</v>
      </c>
      <c r="U298" s="32">
        <v>0.88888888888888884</v>
      </c>
      <c r="V298" s="32">
        <v>0</v>
      </c>
      <c r="W298" s="37">
        <v>0</v>
      </c>
      <c r="X298" s="32">
        <v>85.011333333333326</v>
      </c>
      <c r="Y298" s="32">
        <v>33.370555555555555</v>
      </c>
      <c r="Z298" s="37">
        <v>0.39254243225086333</v>
      </c>
      <c r="AA298" s="32">
        <v>13.613000000000007</v>
      </c>
      <c r="AB298" s="32">
        <v>0.18888888888888888</v>
      </c>
      <c r="AC298" s="37">
        <v>1.3875625423410622E-2</v>
      </c>
      <c r="AD298" s="32">
        <v>157.36011111111111</v>
      </c>
      <c r="AE298" s="32">
        <v>18.589666666666666</v>
      </c>
      <c r="AF298" s="37">
        <v>0.11813455478269588</v>
      </c>
      <c r="AG298" s="32">
        <v>9.2304444444444478</v>
      </c>
      <c r="AH298" s="32">
        <v>0</v>
      </c>
      <c r="AI298" s="37">
        <v>0</v>
      </c>
      <c r="AJ298" s="32">
        <v>5.0996666666666659</v>
      </c>
      <c r="AK298" s="32">
        <v>0</v>
      </c>
      <c r="AL298" s="37">
        <v>0</v>
      </c>
      <c r="AM298" t="s">
        <v>244</v>
      </c>
      <c r="AN298" s="34">
        <v>4</v>
      </c>
      <c r="AX298"/>
      <c r="AY298"/>
    </row>
    <row r="299" spans="1:51" x14ac:dyDescent="0.25">
      <c r="A299" t="s">
        <v>1149</v>
      </c>
      <c r="B299" t="s">
        <v>635</v>
      </c>
      <c r="C299" t="s">
        <v>973</v>
      </c>
      <c r="D299" t="s">
        <v>1110</v>
      </c>
      <c r="E299" s="32">
        <v>78.400000000000006</v>
      </c>
      <c r="F299" s="32">
        <v>259.74388888888893</v>
      </c>
      <c r="G299" s="32">
        <v>31.501222222222218</v>
      </c>
      <c r="H299" s="37">
        <v>0.12127801103223471</v>
      </c>
      <c r="I299" s="32">
        <v>240.06933333333336</v>
      </c>
      <c r="J299" s="32">
        <v>31.367888888888885</v>
      </c>
      <c r="K299" s="37">
        <v>0.13066179029761768</v>
      </c>
      <c r="L299" s="32">
        <v>26.022444444444446</v>
      </c>
      <c r="M299" s="32">
        <v>3.3333333333333333E-2</v>
      </c>
      <c r="N299" s="37">
        <v>1.280945508578065E-3</v>
      </c>
      <c r="O299" s="32">
        <v>11.477999999999998</v>
      </c>
      <c r="P299" s="32">
        <v>3.3333333333333333E-2</v>
      </c>
      <c r="Q299" s="37">
        <v>2.904106406458733E-3</v>
      </c>
      <c r="R299" s="32">
        <v>10.533333333333333</v>
      </c>
      <c r="S299" s="32">
        <v>0</v>
      </c>
      <c r="T299" s="37">
        <v>0</v>
      </c>
      <c r="U299" s="32">
        <v>4.0111111111111111</v>
      </c>
      <c r="V299" s="32">
        <v>0</v>
      </c>
      <c r="W299" s="37">
        <v>0</v>
      </c>
      <c r="X299" s="32">
        <v>73.314111111111131</v>
      </c>
      <c r="Y299" s="32">
        <v>22.455777777777776</v>
      </c>
      <c r="Z299" s="37">
        <v>0.30629543804663939</v>
      </c>
      <c r="AA299" s="32">
        <v>5.1301111111111117</v>
      </c>
      <c r="AB299" s="32">
        <v>0.13333333333333333</v>
      </c>
      <c r="AC299" s="37">
        <v>2.5990340256871192E-2</v>
      </c>
      <c r="AD299" s="32">
        <v>149.5637777777778</v>
      </c>
      <c r="AE299" s="32">
        <v>8.8787777777777759</v>
      </c>
      <c r="AF299" s="37">
        <v>5.9364492591046238E-2</v>
      </c>
      <c r="AG299" s="32">
        <v>0</v>
      </c>
      <c r="AH299" s="32">
        <v>0</v>
      </c>
      <c r="AI299" s="37" t="s">
        <v>1253</v>
      </c>
      <c r="AJ299" s="32">
        <v>5.7134444444444465</v>
      </c>
      <c r="AK299" s="32">
        <v>0</v>
      </c>
      <c r="AL299" s="37">
        <v>0</v>
      </c>
      <c r="AM299" t="s">
        <v>222</v>
      </c>
      <c r="AN299" s="34">
        <v>4</v>
      </c>
      <c r="AX299"/>
      <c r="AY299"/>
    </row>
    <row r="300" spans="1:51" x14ac:dyDescent="0.25">
      <c r="A300" t="s">
        <v>1149</v>
      </c>
      <c r="B300" t="s">
        <v>417</v>
      </c>
      <c r="C300" t="s">
        <v>895</v>
      </c>
      <c r="D300" t="s">
        <v>1044</v>
      </c>
      <c r="E300" s="32">
        <v>77.422222222222217</v>
      </c>
      <c r="F300" s="32">
        <v>244.03055555555557</v>
      </c>
      <c r="G300" s="32">
        <v>0</v>
      </c>
      <c r="H300" s="37">
        <v>0</v>
      </c>
      <c r="I300" s="32">
        <v>217.69166666666666</v>
      </c>
      <c r="J300" s="32">
        <v>0</v>
      </c>
      <c r="K300" s="37">
        <v>0</v>
      </c>
      <c r="L300" s="32">
        <v>36.74722222222222</v>
      </c>
      <c r="M300" s="32">
        <v>0</v>
      </c>
      <c r="N300" s="37">
        <v>0</v>
      </c>
      <c r="O300" s="32">
        <v>17.119444444444444</v>
      </c>
      <c r="P300" s="32">
        <v>0</v>
      </c>
      <c r="Q300" s="37">
        <v>0</v>
      </c>
      <c r="R300" s="32">
        <v>14.027777777777779</v>
      </c>
      <c r="S300" s="32">
        <v>0</v>
      </c>
      <c r="T300" s="37">
        <v>0</v>
      </c>
      <c r="U300" s="32">
        <v>5.6</v>
      </c>
      <c r="V300" s="32">
        <v>0</v>
      </c>
      <c r="W300" s="37">
        <v>0</v>
      </c>
      <c r="X300" s="32">
        <v>68.919444444444451</v>
      </c>
      <c r="Y300" s="32">
        <v>0</v>
      </c>
      <c r="Z300" s="37">
        <v>0</v>
      </c>
      <c r="AA300" s="32">
        <v>6.7111111111111112</v>
      </c>
      <c r="AB300" s="32">
        <v>0</v>
      </c>
      <c r="AC300" s="37">
        <v>0</v>
      </c>
      <c r="AD300" s="32">
        <v>131.65277777777777</v>
      </c>
      <c r="AE300" s="32">
        <v>0</v>
      </c>
      <c r="AF300" s="37">
        <v>0</v>
      </c>
      <c r="AG300" s="32">
        <v>0</v>
      </c>
      <c r="AH300" s="32">
        <v>0</v>
      </c>
      <c r="AI300" s="37" t="s">
        <v>1253</v>
      </c>
      <c r="AJ300" s="32">
        <v>0</v>
      </c>
      <c r="AK300" s="32">
        <v>0</v>
      </c>
      <c r="AL300" s="37" t="s">
        <v>1253</v>
      </c>
      <c r="AM300" t="s">
        <v>3</v>
      </c>
      <c r="AN300" s="34">
        <v>4</v>
      </c>
      <c r="AX300"/>
      <c r="AY300"/>
    </row>
    <row r="301" spans="1:51" x14ac:dyDescent="0.25">
      <c r="A301" t="s">
        <v>1149</v>
      </c>
      <c r="B301" t="s">
        <v>484</v>
      </c>
      <c r="C301" t="s">
        <v>926</v>
      </c>
      <c r="D301" t="s">
        <v>1038</v>
      </c>
      <c r="E301" s="32">
        <v>136.44444444444446</v>
      </c>
      <c r="F301" s="32">
        <v>407.62388888888893</v>
      </c>
      <c r="G301" s="32">
        <v>126.29488888888883</v>
      </c>
      <c r="H301" s="37">
        <v>0.30983191204310057</v>
      </c>
      <c r="I301" s="32">
        <v>385.26666666666677</v>
      </c>
      <c r="J301" s="32">
        <v>126.29488888888883</v>
      </c>
      <c r="K301" s="37">
        <v>0.32781161677337461</v>
      </c>
      <c r="L301" s="32">
        <v>44.336666666666659</v>
      </c>
      <c r="M301" s="32">
        <v>0</v>
      </c>
      <c r="N301" s="37">
        <v>0</v>
      </c>
      <c r="O301" s="32">
        <v>28.013000000000002</v>
      </c>
      <c r="P301" s="32">
        <v>0</v>
      </c>
      <c r="Q301" s="37">
        <v>0</v>
      </c>
      <c r="R301" s="32">
        <v>11.790333333333329</v>
      </c>
      <c r="S301" s="32">
        <v>0</v>
      </c>
      <c r="T301" s="37">
        <v>0</v>
      </c>
      <c r="U301" s="32">
        <v>4.5333333333333332</v>
      </c>
      <c r="V301" s="32">
        <v>0</v>
      </c>
      <c r="W301" s="37">
        <v>0</v>
      </c>
      <c r="X301" s="32">
        <v>119.08577777777779</v>
      </c>
      <c r="Y301" s="32">
        <v>23.57011111111111</v>
      </c>
      <c r="Z301" s="37">
        <v>0.19792549161575407</v>
      </c>
      <c r="AA301" s="32">
        <v>6.0335555555555551</v>
      </c>
      <c r="AB301" s="32">
        <v>0</v>
      </c>
      <c r="AC301" s="37">
        <v>0</v>
      </c>
      <c r="AD301" s="32">
        <v>238.16788888888894</v>
      </c>
      <c r="AE301" s="32">
        <v>102.72477777777772</v>
      </c>
      <c r="AF301" s="37">
        <v>0.43131245885838665</v>
      </c>
      <c r="AG301" s="32">
        <v>0</v>
      </c>
      <c r="AH301" s="32">
        <v>0</v>
      </c>
      <c r="AI301" s="37" t="s">
        <v>1253</v>
      </c>
      <c r="AJ301" s="32">
        <v>0</v>
      </c>
      <c r="AK301" s="32">
        <v>0</v>
      </c>
      <c r="AL301" s="37" t="s">
        <v>1253</v>
      </c>
      <c r="AM301" t="s">
        <v>70</v>
      </c>
      <c r="AN301" s="34">
        <v>4</v>
      </c>
      <c r="AX301"/>
      <c r="AY301"/>
    </row>
    <row r="302" spans="1:51" x14ac:dyDescent="0.25">
      <c r="A302" t="s">
        <v>1149</v>
      </c>
      <c r="B302" t="s">
        <v>639</v>
      </c>
      <c r="C302" t="s">
        <v>855</v>
      </c>
      <c r="D302" t="s">
        <v>1071</v>
      </c>
      <c r="E302" s="32">
        <v>103.87777777777778</v>
      </c>
      <c r="F302" s="32">
        <v>352.13422222222226</v>
      </c>
      <c r="G302" s="32">
        <v>14.732333333333333</v>
      </c>
      <c r="H302" s="37">
        <v>4.1837266597837687E-2</v>
      </c>
      <c r="I302" s="32">
        <v>352.13422222222226</v>
      </c>
      <c r="J302" s="32">
        <v>14.732333333333333</v>
      </c>
      <c r="K302" s="37">
        <v>4.1837266597837687E-2</v>
      </c>
      <c r="L302" s="32">
        <v>63.957888888888888</v>
      </c>
      <c r="M302" s="32">
        <v>1.7277777777777779</v>
      </c>
      <c r="N302" s="37">
        <v>2.7014302813830628E-2</v>
      </c>
      <c r="O302" s="32">
        <v>63.957888888888888</v>
      </c>
      <c r="P302" s="32">
        <v>1.7277777777777779</v>
      </c>
      <c r="Q302" s="37">
        <v>2.7014302813830628E-2</v>
      </c>
      <c r="R302" s="32">
        <v>0</v>
      </c>
      <c r="S302" s="32">
        <v>0</v>
      </c>
      <c r="T302" s="37" t="s">
        <v>1253</v>
      </c>
      <c r="U302" s="32">
        <v>0</v>
      </c>
      <c r="V302" s="32">
        <v>0</v>
      </c>
      <c r="W302" s="37" t="s">
        <v>1253</v>
      </c>
      <c r="X302" s="32">
        <v>28.442555555555561</v>
      </c>
      <c r="Y302" s="32">
        <v>5.7921111111111117</v>
      </c>
      <c r="Z302" s="37">
        <v>0.20364242938007601</v>
      </c>
      <c r="AA302" s="32">
        <v>0</v>
      </c>
      <c r="AB302" s="32">
        <v>0</v>
      </c>
      <c r="AC302" s="37" t="s">
        <v>1253</v>
      </c>
      <c r="AD302" s="32">
        <v>213.37466666666671</v>
      </c>
      <c r="AE302" s="32">
        <v>7.2124444444444435</v>
      </c>
      <c r="AF302" s="37">
        <v>3.3801784237637279E-2</v>
      </c>
      <c r="AG302" s="32">
        <v>21.270666666666674</v>
      </c>
      <c r="AH302" s="32">
        <v>0</v>
      </c>
      <c r="AI302" s="37">
        <v>0</v>
      </c>
      <c r="AJ302" s="32">
        <v>25.088444444444431</v>
      </c>
      <c r="AK302" s="32">
        <v>0</v>
      </c>
      <c r="AL302" s="37">
        <v>0</v>
      </c>
      <c r="AM302" t="s">
        <v>226</v>
      </c>
      <c r="AN302" s="34">
        <v>4</v>
      </c>
      <c r="AX302"/>
      <c r="AY302"/>
    </row>
    <row r="303" spans="1:51" x14ac:dyDescent="0.25">
      <c r="A303" t="s">
        <v>1149</v>
      </c>
      <c r="B303" t="s">
        <v>684</v>
      </c>
      <c r="C303" t="s">
        <v>969</v>
      </c>
      <c r="D303" t="s">
        <v>1020</v>
      </c>
      <c r="E303" s="32">
        <v>87.977777777777774</v>
      </c>
      <c r="F303" s="32">
        <v>326.61944444444447</v>
      </c>
      <c r="G303" s="32">
        <v>17.066666666666666</v>
      </c>
      <c r="H303" s="37">
        <v>5.2252451459819868E-2</v>
      </c>
      <c r="I303" s="32">
        <v>319.53333333333336</v>
      </c>
      <c r="J303" s="32">
        <v>17.066666666666666</v>
      </c>
      <c r="K303" s="37">
        <v>5.3411224702691419E-2</v>
      </c>
      <c r="L303" s="32">
        <v>57.977777777777774</v>
      </c>
      <c r="M303" s="32">
        <v>3.8666666666666667</v>
      </c>
      <c r="N303" s="37">
        <v>6.6692219241088549E-2</v>
      </c>
      <c r="O303" s="32">
        <v>50.891666666666666</v>
      </c>
      <c r="P303" s="32">
        <v>3.8666666666666667</v>
      </c>
      <c r="Q303" s="37">
        <v>7.5978385459308989E-2</v>
      </c>
      <c r="R303" s="32">
        <v>0</v>
      </c>
      <c r="S303" s="32">
        <v>0</v>
      </c>
      <c r="T303" s="37" t="s">
        <v>1253</v>
      </c>
      <c r="U303" s="32">
        <v>7.0861111111111112</v>
      </c>
      <c r="V303" s="32">
        <v>0</v>
      </c>
      <c r="W303" s="37">
        <v>0</v>
      </c>
      <c r="X303" s="32">
        <v>58.477777777777774</v>
      </c>
      <c r="Y303" s="32">
        <v>13.2</v>
      </c>
      <c r="Z303" s="37">
        <v>0.22572677180315409</v>
      </c>
      <c r="AA303" s="32">
        <v>0</v>
      </c>
      <c r="AB303" s="32">
        <v>0</v>
      </c>
      <c r="AC303" s="37" t="s">
        <v>1253</v>
      </c>
      <c r="AD303" s="32">
        <v>192.81666666666666</v>
      </c>
      <c r="AE303" s="32">
        <v>0</v>
      </c>
      <c r="AF303" s="37">
        <v>0</v>
      </c>
      <c r="AG303" s="32">
        <v>0</v>
      </c>
      <c r="AH303" s="32">
        <v>0</v>
      </c>
      <c r="AI303" s="37" t="s">
        <v>1253</v>
      </c>
      <c r="AJ303" s="32">
        <v>17.347222222222221</v>
      </c>
      <c r="AK303" s="32">
        <v>0</v>
      </c>
      <c r="AL303" s="37">
        <v>0</v>
      </c>
      <c r="AM303" t="s">
        <v>271</v>
      </c>
      <c r="AN303" s="34">
        <v>4</v>
      </c>
      <c r="AX303"/>
      <c r="AY303"/>
    </row>
    <row r="304" spans="1:51" x14ac:dyDescent="0.25">
      <c r="A304" t="s">
        <v>1149</v>
      </c>
      <c r="B304" t="s">
        <v>512</v>
      </c>
      <c r="C304" t="s">
        <v>937</v>
      </c>
      <c r="D304" t="s">
        <v>1086</v>
      </c>
      <c r="E304" s="32">
        <v>115.77777777777777</v>
      </c>
      <c r="F304" s="32">
        <v>444.77499999999998</v>
      </c>
      <c r="G304" s="32">
        <v>1.7361111111111112</v>
      </c>
      <c r="H304" s="37">
        <v>3.903346885753721E-3</v>
      </c>
      <c r="I304" s="32">
        <v>439.66388888888883</v>
      </c>
      <c r="J304" s="32">
        <v>1.7361111111111112</v>
      </c>
      <c r="K304" s="37">
        <v>3.9487234566809252E-3</v>
      </c>
      <c r="L304" s="32">
        <v>71.190888888888864</v>
      </c>
      <c r="M304" s="32">
        <v>0</v>
      </c>
      <c r="N304" s="37">
        <v>0</v>
      </c>
      <c r="O304" s="32">
        <v>66.07977777777775</v>
      </c>
      <c r="P304" s="32">
        <v>0</v>
      </c>
      <c r="Q304" s="37">
        <v>0</v>
      </c>
      <c r="R304" s="32">
        <v>0</v>
      </c>
      <c r="S304" s="32">
        <v>0</v>
      </c>
      <c r="T304" s="37" t="s">
        <v>1253</v>
      </c>
      <c r="U304" s="32">
        <v>5.1111111111111107</v>
      </c>
      <c r="V304" s="32">
        <v>0</v>
      </c>
      <c r="W304" s="37">
        <v>0</v>
      </c>
      <c r="X304" s="32">
        <v>90.934000000000012</v>
      </c>
      <c r="Y304" s="32">
        <v>0</v>
      </c>
      <c r="Z304" s="37">
        <v>0</v>
      </c>
      <c r="AA304" s="32">
        <v>0</v>
      </c>
      <c r="AB304" s="32">
        <v>0</v>
      </c>
      <c r="AC304" s="37" t="s">
        <v>1253</v>
      </c>
      <c r="AD304" s="32">
        <v>282.65011111111107</v>
      </c>
      <c r="AE304" s="32">
        <v>1.7361111111111112</v>
      </c>
      <c r="AF304" s="37">
        <v>6.1422622630020402E-3</v>
      </c>
      <c r="AG304" s="32">
        <v>0</v>
      </c>
      <c r="AH304" s="32">
        <v>0</v>
      </c>
      <c r="AI304" s="37" t="s">
        <v>1253</v>
      </c>
      <c r="AJ304" s="32">
        <v>0</v>
      </c>
      <c r="AK304" s="32">
        <v>0</v>
      </c>
      <c r="AL304" s="37" t="s">
        <v>1253</v>
      </c>
      <c r="AM304" t="s">
        <v>98</v>
      </c>
      <c r="AN304" s="34">
        <v>4</v>
      </c>
      <c r="AX304"/>
      <c r="AY304"/>
    </row>
    <row r="305" spans="1:51" x14ac:dyDescent="0.25">
      <c r="A305" t="s">
        <v>1149</v>
      </c>
      <c r="B305" t="s">
        <v>682</v>
      </c>
      <c r="C305" t="s">
        <v>889</v>
      </c>
      <c r="D305" t="s">
        <v>1071</v>
      </c>
      <c r="E305" s="32">
        <v>36.255555555555553</v>
      </c>
      <c r="F305" s="32">
        <v>114.91222222222223</v>
      </c>
      <c r="G305" s="32">
        <v>45.663888888888891</v>
      </c>
      <c r="H305" s="37">
        <v>0.39738060935399966</v>
      </c>
      <c r="I305" s="32">
        <v>98.503888888888895</v>
      </c>
      <c r="J305" s="32">
        <v>45.663888888888891</v>
      </c>
      <c r="K305" s="37">
        <v>0.46357447816499064</v>
      </c>
      <c r="L305" s="32">
        <v>23.474999999999998</v>
      </c>
      <c r="M305" s="32">
        <v>2.85</v>
      </c>
      <c r="N305" s="37">
        <v>0.12140575079872205</v>
      </c>
      <c r="O305" s="32">
        <v>7.0666666666666664</v>
      </c>
      <c r="P305" s="32">
        <v>2.85</v>
      </c>
      <c r="Q305" s="37">
        <v>0.40330188679245288</v>
      </c>
      <c r="R305" s="32">
        <v>11.269444444444444</v>
      </c>
      <c r="S305" s="32">
        <v>0</v>
      </c>
      <c r="T305" s="37">
        <v>0</v>
      </c>
      <c r="U305" s="32">
        <v>5.1388888888888893</v>
      </c>
      <c r="V305" s="32">
        <v>0</v>
      </c>
      <c r="W305" s="37">
        <v>0</v>
      </c>
      <c r="X305" s="32">
        <v>23.302777777777777</v>
      </c>
      <c r="Y305" s="32">
        <v>14.366666666666667</v>
      </c>
      <c r="Z305" s="37">
        <v>0.61652163547502681</v>
      </c>
      <c r="AA305" s="32">
        <v>0</v>
      </c>
      <c r="AB305" s="32">
        <v>0</v>
      </c>
      <c r="AC305" s="37" t="s">
        <v>1253</v>
      </c>
      <c r="AD305" s="32">
        <v>42.30833333333333</v>
      </c>
      <c r="AE305" s="32">
        <v>28.447222222222223</v>
      </c>
      <c r="AF305" s="37">
        <v>0.67237870133280819</v>
      </c>
      <c r="AG305" s="32">
        <v>23.031666666666666</v>
      </c>
      <c r="AH305" s="32">
        <v>0</v>
      </c>
      <c r="AI305" s="37">
        <v>0</v>
      </c>
      <c r="AJ305" s="32">
        <v>2.7944444444444443</v>
      </c>
      <c r="AK305" s="32">
        <v>0</v>
      </c>
      <c r="AL305" s="37">
        <v>0</v>
      </c>
      <c r="AM305" t="s">
        <v>269</v>
      </c>
      <c r="AN305" s="34">
        <v>4</v>
      </c>
      <c r="AX305"/>
      <c r="AY305"/>
    </row>
    <row r="306" spans="1:51" x14ac:dyDescent="0.25">
      <c r="A306" t="s">
        <v>1149</v>
      </c>
      <c r="B306" t="s">
        <v>611</v>
      </c>
      <c r="C306" t="s">
        <v>882</v>
      </c>
      <c r="D306" t="s">
        <v>1109</v>
      </c>
      <c r="E306" s="32">
        <v>74.900000000000006</v>
      </c>
      <c r="F306" s="32">
        <v>245.21833333333328</v>
      </c>
      <c r="G306" s="32">
        <v>0</v>
      </c>
      <c r="H306" s="37">
        <v>0</v>
      </c>
      <c r="I306" s="32">
        <v>227.16888888888883</v>
      </c>
      <c r="J306" s="32">
        <v>0</v>
      </c>
      <c r="K306" s="37">
        <v>0</v>
      </c>
      <c r="L306" s="32">
        <v>57.11977777777777</v>
      </c>
      <c r="M306" s="32">
        <v>0</v>
      </c>
      <c r="N306" s="37">
        <v>0</v>
      </c>
      <c r="O306" s="32">
        <v>39.475888888888882</v>
      </c>
      <c r="P306" s="32">
        <v>0</v>
      </c>
      <c r="Q306" s="37">
        <v>0</v>
      </c>
      <c r="R306" s="32">
        <v>11.940666666666665</v>
      </c>
      <c r="S306" s="32">
        <v>0</v>
      </c>
      <c r="T306" s="37">
        <v>0</v>
      </c>
      <c r="U306" s="32">
        <v>5.7032222222222222</v>
      </c>
      <c r="V306" s="32">
        <v>0</v>
      </c>
      <c r="W306" s="37">
        <v>0</v>
      </c>
      <c r="X306" s="32">
        <v>28.926444444444446</v>
      </c>
      <c r="Y306" s="32">
        <v>0</v>
      </c>
      <c r="Z306" s="37">
        <v>0</v>
      </c>
      <c r="AA306" s="32">
        <v>0.40555555555555556</v>
      </c>
      <c r="AB306" s="32">
        <v>0</v>
      </c>
      <c r="AC306" s="37">
        <v>0</v>
      </c>
      <c r="AD306" s="32">
        <v>110.62833333333329</v>
      </c>
      <c r="AE306" s="32">
        <v>0</v>
      </c>
      <c r="AF306" s="37">
        <v>0</v>
      </c>
      <c r="AG306" s="32">
        <v>36.114666666666672</v>
      </c>
      <c r="AH306" s="32">
        <v>0</v>
      </c>
      <c r="AI306" s="37">
        <v>0</v>
      </c>
      <c r="AJ306" s="32">
        <v>12.023555555555554</v>
      </c>
      <c r="AK306" s="32">
        <v>0</v>
      </c>
      <c r="AL306" s="37">
        <v>0</v>
      </c>
      <c r="AM306" t="s">
        <v>198</v>
      </c>
      <c r="AN306" s="34">
        <v>4</v>
      </c>
      <c r="AX306"/>
      <c r="AY306"/>
    </row>
    <row r="307" spans="1:51" x14ac:dyDescent="0.25">
      <c r="A307" t="s">
        <v>1149</v>
      </c>
      <c r="B307" t="s">
        <v>736</v>
      </c>
      <c r="C307" t="s">
        <v>838</v>
      </c>
      <c r="D307" t="s">
        <v>1094</v>
      </c>
      <c r="E307" s="32">
        <v>61.477777777777774</v>
      </c>
      <c r="F307" s="32">
        <v>214.5336666666667</v>
      </c>
      <c r="G307" s="32">
        <v>51.561444444444454</v>
      </c>
      <c r="H307" s="37">
        <v>0.24034197170814423</v>
      </c>
      <c r="I307" s="32">
        <v>200.31366666666668</v>
      </c>
      <c r="J307" s="32">
        <v>51.455888888888893</v>
      </c>
      <c r="K307" s="37">
        <v>0.25687657634720656</v>
      </c>
      <c r="L307" s="32">
        <v>34.67</v>
      </c>
      <c r="M307" s="32">
        <v>0</v>
      </c>
      <c r="N307" s="37">
        <v>0</v>
      </c>
      <c r="O307" s="32">
        <v>20.555555555555557</v>
      </c>
      <c r="P307" s="32">
        <v>0</v>
      </c>
      <c r="Q307" s="37">
        <v>0</v>
      </c>
      <c r="R307" s="32">
        <v>8.8388888888888868</v>
      </c>
      <c r="S307" s="32">
        <v>0</v>
      </c>
      <c r="T307" s="37">
        <v>0</v>
      </c>
      <c r="U307" s="32">
        <v>5.275555555555556</v>
      </c>
      <c r="V307" s="32">
        <v>0</v>
      </c>
      <c r="W307" s="37">
        <v>0</v>
      </c>
      <c r="X307" s="32">
        <v>47.103555555555545</v>
      </c>
      <c r="Y307" s="32">
        <v>4.5824444444444445</v>
      </c>
      <c r="Z307" s="37">
        <v>9.7284470150873284E-2</v>
      </c>
      <c r="AA307" s="32">
        <v>0.10555555555555556</v>
      </c>
      <c r="AB307" s="32">
        <v>0.10555555555555556</v>
      </c>
      <c r="AC307" s="37">
        <v>1</v>
      </c>
      <c r="AD307" s="32">
        <v>129.12066666666669</v>
      </c>
      <c r="AE307" s="32">
        <v>46.159555555555563</v>
      </c>
      <c r="AF307" s="37">
        <v>0.35749161421788062</v>
      </c>
      <c r="AG307" s="32">
        <v>0</v>
      </c>
      <c r="AH307" s="32">
        <v>0</v>
      </c>
      <c r="AI307" s="37" t="s">
        <v>1253</v>
      </c>
      <c r="AJ307" s="32">
        <v>3.5338888888888897</v>
      </c>
      <c r="AK307" s="32">
        <v>0.71388888888888891</v>
      </c>
      <c r="AL307" s="37">
        <v>0.20201226222292087</v>
      </c>
      <c r="AM307" t="s">
        <v>323</v>
      </c>
      <c r="AN307" s="34">
        <v>4</v>
      </c>
      <c r="AX307"/>
      <c r="AY307"/>
    </row>
    <row r="308" spans="1:51" x14ac:dyDescent="0.25">
      <c r="A308" t="s">
        <v>1149</v>
      </c>
      <c r="B308" t="s">
        <v>814</v>
      </c>
      <c r="C308" t="s">
        <v>858</v>
      </c>
      <c r="D308" t="s">
        <v>1086</v>
      </c>
      <c r="E308" s="32">
        <v>90.655555555555551</v>
      </c>
      <c r="F308" s="32">
        <v>290.14611111111111</v>
      </c>
      <c r="G308" s="32">
        <v>142.96111111111111</v>
      </c>
      <c r="H308" s="37">
        <v>0.49272110028855193</v>
      </c>
      <c r="I308" s="32">
        <v>277.48122222222219</v>
      </c>
      <c r="J308" s="32">
        <v>142.85277777777776</v>
      </c>
      <c r="K308" s="37">
        <v>0.51481962142783633</v>
      </c>
      <c r="L308" s="32">
        <v>33.445444444444441</v>
      </c>
      <c r="M308" s="32">
        <v>17.505555555555556</v>
      </c>
      <c r="N308" s="37">
        <v>0.52340627688873098</v>
      </c>
      <c r="O308" s="32">
        <v>20.780555555555555</v>
      </c>
      <c r="P308" s="32">
        <v>17.397222222222222</v>
      </c>
      <c r="Q308" s="37">
        <v>0.83718754177249033</v>
      </c>
      <c r="R308" s="32">
        <v>10.981555555555556</v>
      </c>
      <c r="S308" s="32">
        <v>0.10833333333333334</v>
      </c>
      <c r="T308" s="37">
        <v>9.8650262055567928E-3</v>
      </c>
      <c r="U308" s="32">
        <v>1.6833333333333333</v>
      </c>
      <c r="V308" s="32">
        <v>0</v>
      </c>
      <c r="W308" s="37">
        <v>0</v>
      </c>
      <c r="X308" s="32">
        <v>79.556888888888892</v>
      </c>
      <c r="Y308" s="32">
        <v>39.830555555555556</v>
      </c>
      <c r="Z308" s="37">
        <v>0.50065501695502312</v>
      </c>
      <c r="AA308" s="32">
        <v>0</v>
      </c>
      <c r="AB308" s="32">
        <v>0</v>
      </c>
      <c r="AC308" s="37" t="s">
        <v>1253</v>
      </c>
      <c r="AD308" s="32">
        <v>145.4901111111111</v>
      </c>
      <c r="AE308" s="32">
        <v>77.566666666666663</v>
      </c>
      <c r="AF308" s="37">
        <v>0.53314047308293577</v>
      </c>
      <c r="AG308" s="32">
        <v>23.425888888888888</v>
      </c>
      <c r="AH308" s="32">
        <v>0</v>
      </c>
      <c r="AI308" s="37">
        <v>0</v>
      </c>
      <c r="AJ308" s="32">
        <v>8.2277777777777779</v>
      </c>
      <c r="AK308" s="32">
        <v>8.0583333333333336</v>
      </c>
      <c r="AL308" s="37">
        <v>0.97940580688723833</v>
      </c>
      <c r="AM308" t="s">
        <v>401</v>
      </c>
      <c r="AN308" s="34">
        <v>4</v>
      </c>
      <c r="AX308"/>
      <c r="AY308"/>
    </row>
    <row r="309" spans="1:51" x14ac:dyDescent="0.25">
      <c r="A309" t="s">
        <v>1149</v>
      </c>
      <c r="B309" t="s">
        <v>581</v>
      </c>
      <c r="C309" t="s">
        <v>958</v>
      </c>
      <c r="D309" t="s">
        <v>1079</v>
      </c>
      <c r="E309" s="32">
        <v>59.088888888888889</v>
      </c>
      <c r="F309" s="32">
        <v>200.31666666666666</v>
      </c>
      <c r="G309" s="32">
        <v>0</v>
      </c>
      <c r="H309" s="37">
        <v>0</v>
      </c>
      <c r="I309" s="32">
        <v>162.33222222222221</v>
      </c>
      <c r="J309" s="32">
        <v>0</v>
      </c>
      <c r="K309" s="37">
        <v>0</v>
      </c>
      <c r="L309" s="32">
        <v>36.168888888888887</v>
      </c>
      <c r="M309" s="32">
        <v>0</v>
      </c>
      <c r="N309" s="37">
        <v>0</v>
      </c>
      <c r="O309" s="32">
        <v>13.788888888888886</v>
      </c>
      <c r="P309" s="32">
        <v>0</v>
      </c>
      <c r="Q309" s="37">
        <v>0</v>
      </c>
      <c r="R309" s="32">
        <v>22.380000000000003</v>
      </c>
      <c r="S309" s="32">
        <v>0</v>
      </c>
      <c r="T309" s="37">
        <v>0</v>
      </c>
      <c r="U309" s="32">
        <v>0</v>
      </c>
      <c r="V309" s="32">
        <v>0</v>
      </c>
      <c r="W309" s="37" t="s">
        <v>1253</v>
      </c>
      <c r="X309" s="32">
        <v>30.042222222222208</v>
      </c>
      <c r="Y309" s="32">
        <v>0</v>
      </c>
      <c r="Z309" s="37">
        <v>0</v>
      </c>
      <c r="AA309" s="32">
        <v>15.604444444444443</v>
      </c>
      <c r="AB309" s="32">
        <v>0</v>
      </c>
      <c r="AC309" s="37">
        <v>0</v>
      </c>
      <c r="AD309" s="32">
        <v>118.50111111111111</v>
      </c>
      <c r="AE309" s="32">
        <v>0</v>
      </c>
      <c r="AF309" s="37">
        <v>0</v>
      </c>
      <c r="AG309" s="32">
        <v>0</v>
      </c>
      <c r="AH309" s="32">
        <v>0</v>
      </c>
      <c r="AI309" s="37" t="s">
        <v>1253</v>
      </c>
      <c r="AJ309" s="32">
        <v>0</v>
      </c>
      <c r="AK309" s="32">
        <v>0</v>
      </c>
      <c r="AL309" s="37" t="s">
        <v>1253</v>
      </c>
      <c r="AM309" t="s">
        <v>168</v>
      </c>
      <c r="AN309" s="34">
        <v>4</v>
      </c>
      <c r="AX309"/>
      <c r="AY309"/>
    </row>
    <row r="310" spans="1:51" x14ac:dyDescent="0.25">
      <c r="A310" t="s">
        <v>1149</v>
      </c>
      <c r="B310" t="s">
        <v>593</v>
      </c>
      <c r="C310" t="s">
        <v>915</v>
      </c>
      <c r="D310" t="s">
        <v>1072</v>
      </c>
      <c r="E310" s="32">
        <v>39.299999999999997</v>
      </c>
      <c r="F310" s="32">
        <v>145.07266666666663</v>
      </c>
      <c r="G310" s="32">
        <v>4.9572222222222218</v>
      </c>
      <c r="H310" s="37">
        <v>3.4170614879592914E-2</v>
      </c>
      <c r="I310" s="32">
        <v>131.11699999999999</v>
      </c>
      <c r="J310" s="32">
        <v>4.9572222222222218</v>
      </c>
      <c r="K310" s="37">
        <v>3.7807623894858956E-2</v>
      </c>
      <c r="L310" s="32">
        <v>17.126222222222225</v>
      </c>
      <c r="M310" s="32">
        <v>0.6694444444444444</v>
      </c>
      <c r="N310" s="37">
        <v>3.908885659417656E-2</v>
      </c>
      <c r="O310" s="32">
        <v>3.170555555555556</v>
      </c>
      <c r="P310" s="32">
        <v>0.6694444444444444</v>
      </c>
      <c r="Q310" s="37">
        <v>0.2111442088663045</v>
      </c>
      <c r="R310" s="32">
        <v>9.222333333333335</v>
      </c>
      <c r="S310" s="32">
        <v>0</v>
      </c>
      <c r="T310" s="37">
        <v>0</v>
      </c>
      <c r="U310" s="32">
        <v>4.7333333333333334</v>
      </c>
      <c r="V310" s="32">
        <v>0</v>
      </c>
      <c r="W310" s="37">
        <v>0</v>
      </c>
      <c r="X310" s="32">
        <v>45.237444444444435</v>
      </c>
      <c r="Y310" s="32">
        <v>4.2877777777777775</v>
      </c>
      <c r="Z310" s="37">
        <v>9.4783819697055308E-2</v>
      </c>
      <c r="AA310" s="32">
        <v>0</v>
      </c>
      <c r="AB310" s="32">
        <v>0</v>
      </c>
      <c r="AC310" s="37" t="s">
        <v>1253</v>
      </c>
      <c r="AD310" s="32">
        <v>82.708999999999989</v>
      </c>
      <c r="AE310" s="32">
        <v>0</v>
      </c>
      <c r="AF310" s="37">
        <v>0</v>
      </c>
      <c r="AG310" s="32">
        <v>0</v>
      </c>
      <c r="AH310" s="32">
        <v>0</v>
      </c>
      <c r="AI310" s="37" t="s">
        <v>1253</v>
      </c>
      <c r="AJ310" s="32">
        <v>0</v>
      </c>
      <c r="AK310" s="32">
        <v>0</v>
      </c>
      <c r="AL310" s="37" t="s">
        <v>1253</v>
      </c>
      <c r="AM310" t="s">
        <v>180</v>
      </c>
      <c r="AN310" s="34">
        <v>4</v>
      </c>
      <c r="AX310"/>
      <c r="AY310"/>
    </row>
    <row r="311" spans="1:51" x14ac:dyDescent="0.25">
      <c r="A311" t="s">
        <v>1149</v>
      </c>
      <c r="B311" t="s">
        <v>503</v>
      </c>
      <c r="C311" t="s">
        <v>842</v>
      </c>
      <c r="D311" t="s">
        <v>1068</v>
      </c>
      <c r="E311" s="32">
        <v>38.37777777777778</v>
      </c>
      <c r="F311" s="32">
        <v>106.94066666666664</v>
      </c>
      <c r="G311" s="32">
        <v>0.38333333333333336</v>
      </c>
      <c r="H311" s="37">
        <v>3.5845422072052426E-3</v>
      </c>
      <c r="I311" s="32">
        <v>97.051333333333304</v>
      </c>
      <c r="J311" s="32">
        <v>0.38333333333333336</v>
      </c>
      <c r="K311" s="37">
        <v>3.949799762325094E-3</v>
      </c>
      <c r="L311" s="32">
        <v>27.236777777777775</v>
      </c>
      <c r="M311" s="32">
        <v>0</v>
      </c>
      <c r="N311" s="37">
        <v>0</v>
      </c>
      <c r="O311" s="32">
        <v>17.491888888888887</v>
      </c>
      <c r="P311" s="32">
        <v>0</v>
      </c>
      <c r="Q311" s="37">
        <v>0</v>
      </c>
      <c r="R311" s="32">
        <v>5.5274444444444422</v>
      </c>
      <c r="S311" s="32">
        <v>0</v>
      </c>
      <c r="T311" s="37">
        <v>0</v>
      </c>
      <c r="U311" s="32">
        <v>4.2174444444444452</v>
      </c>
      <c r="V311" s="32">
        <v>0</v>
      </c>
      <c r="W311" s="37">
        <v>0</v>
      </c>
      <c r="X311" s="32">
        <v>23.953777777777773</v>
      </c>
      <c r="Y311" s="32">
        <v>0</v>
      </c>
      <c r="Z311" s="37">
        <v>0</v>
      </c>
      <c r="AA311" s="32">
        <v>0.14444444444444443</v>
      </c>
      <c r="AB311" s="32">
        <v>0</v>
      </c>
      <c r="AC311" s="37">
        <v>0</v>
      </c>
      <c r="AD311" s="32">
        <v>50.299999999999983</v>
      </c>
      <c r="AE311" s="32">
        <v>0.38333333333333336</v>
      </c>
      <c r="AF311" s="37">
        <v>7.620941020543409E-3</v>
      </c>
      <c r="AG311" s="32">
        <v>5.3056666666666663</v>
      </c>
      <c r="AH311" s="32">
        <v>0</v>
      </c>
      <c r="AI311" s="37">
        <v>0</v>
      </c>
      <c r="AJ311" s="32">
        <v>0</v>
      </c>
      <c r="AK311" s="32">
        <v>0</v>
      </c>
      <c r="AL311" s="37" t="s">
        <v>1253</v>
      </c>
      <c r="AM311" t="s">
        <v>89</v>
      </c>
      <c r="AN311" s="34">
        <v>4</v>
      </c>
      <c r="AX311"/>
      <c r="AY311"/>
    </row>
    <row r="312" spans="1:51" x14ac:dyDescent="0.25">
      <c r="A312" t="s">
        <v>1149</v>
      </c>
      <c r="B312" t="s">
        <v>413</v>
      </c>
      <c r="C312" t="s">
        <v>898</v>
      </c>
      <c r="D312" t="s">
        <v>1058</v>
      </c>
      <c r="E312" s="32">
        <v>86.75555555555556</v>
      </c>
      <c r="F312" s="32">
        <v>217.56633333333335</v>
      </c>
      <c r="G312" s="32">
        <v>3.7944444444444443</v>
      </c>
      <c r="H312" s="37">
        <v>1.7440402594968481E-2</v>
      </c>
      <c r="I312" s="32">
        <v>201.46455555555559</v>
      </c>
      <c r="J312" s="32">
        <v>2.5611111111111109</v>
      </c>
      <c r="K312" s="37">
        <v>1.271246499935748E-2</v>
      </c>
      <c r="L312" s="32">
        <v>34.051555555555559</v>
      </c>
      <c r="M312" s="32">
        <v>3.7944444444444443</v>
      </c>
      <c r="N312" s="37">
        <v>0.11143233789286831</v>
      </c>
      <c r="O312" s="32">
        <v>17.949777777777783</v>
      </c>
      <c r="P312" s="32">
        <v>2.5611111111111109</v>
      </c>
      <c r="Q312" s="37">
        <v>0.1426820511550746</v>
      </c>
      <c r="R312" s="32">
        <v>11.390666666666664</v>
      </c>
      <c r="S312" s="32">
        <v>1.2333333333333334</v>
      </c>
      <c r="T312" s="37">
        <v>0.10827578134144916</v>
      </c>
      <c r="U312" s="32">
        <v>4.7111111111111112</v>
      </c>
      <c r="V312" s="32">
        <v>0</v>
      </c>
      <c r="W312" s="37">
        <v>0</v>
      </c>
      <c r="X312" s="32">
        <v>43.626666666666665</v>
      </c>
      <c r="Y312" s="32">
        <v>0</v>
      </c>
      <c r="Z312" s="37">
        <v>0</v>
      </c>
      <c r="AA312" s="32">
        <v>0</v>
      </c>
      <c r="AB312" s="32">
        <v>0</v>
      </c>
      <c r="AC312" s="37" t="s">
        <v>1253</v>
      </c>
      <c r="AD312" s="32">
        <v>139.88811111111113</v>
      </c>
      <c r="AE312" s="32">
        <v>0</v>
      </c>
      <c r="AF312" s="37">
        <v>0</v>
      </c>
      <c r="AG312" s="32">
        <v>0</v>
      </c>
      <c r="AH312" s="32">
        <v>0</v>
      </c>
      <c r="AI312" s="37" t="s">
        <v>1253</v>
      </c>
      <c r="AJ312" s="32">
        <v>0</v>
      </c>
      <c r="AK312" s="32">
        <v>0</v>
      </c>
      <c r="AL312" s="37" t="s">
        <v>1253</v>
      </c>
      <c r="AM312" t="s">
        <v>121</v>
      </c>
      <c r="AN312" s="34">
        <v>4</v>
      </c>
      <c r="AX312"/>
      <c r="AY312"/>
    </row>
    <row r="313" spans="1:51" x14ac:dyDescent="0.25">
      <c r="A313" t="s">
        <v>1149</v>
      </c>
      <c r="B313" t="s">
        <v>430</v>
      </c>
      <c r="C313" t="s">
        <v>902</v>
      </c>
      <c r="D313" t="s">
        <v>1044</v>
      </c>
      <c r="E313" s="32">
        <v>65.933333333333337</v>
      </c>
      <c r="F313" s="32">
        <v>175.18444444444447</v>
      </c>
      <c r="G313" s="32">
        <v>8.1133333333333333</v>
      </c>
      <c r="H313" s="37">
        <v>4.6313092232948126E-2</v>
      </c>
      <c r="I313" s="32">
        <v>167.41777777777779</v>
      </c>
      <c r="J313" s="32">
        <v>8.1133333333333333</v>
      </c>
      <c r="K313" s="37">
        <v>4.8461599723910904E-2</v>
      </c>
      <c r="L313" s="32">
        <v>22.161111111111119</v>
      </c>
      <c r="M313" s="32">
        <v>0</v>
      </c>
      <c r="N313" s="37">
        <v>0</v>
      </c>
      <c r="O313" s="32">
        <v>14.394444444444453</v>
      </c>
      <c r="P313" s="32">
        <v>0</v>
      </c>
      <c r="Q313" s="37">
        <v>0</v>
      </c>
      <c r="R313" s="32">
        <v>2.5877777777777777</v>
      </c>
      <c r="S313" s="32">
        <v>0</v>
      </c>
      <c r="T313" s="37">
        <v>0</v>
      </c>
      <c r="U313" s="32">
        <v>5.1788888888888893</v>
      </c>
      <c r="V313" s="32">
        <v>0</v>
      </c>
      <c r="W313" s="37">
        <v>0</v>
      </c>
      <c r="X313" s="32">
        <v>52.296666666666646</v>
      </c>
      <c r="Y313" s="32">
        <v>3.1622222222222223</v>
      </c>
      <c r="Z313" s="37">
        <v>6.0466993859816881E-2</v>
      </c>
      <c r="AA313" s="32">
        <v>0</v>
      </c>
      <c r="AB313" s="32">
        <v>0</v>
      </c>
      <c r="AC313" s="37" t="s">
        <v>1253</v>
      </c>
      <c r="AD313" s="32">
        <v>83.27222222222224</v>
      </c>
      <c r="AE313" s="32">
        <v>4.9511111111111106</v>
      </c>
      <c r="AF313" s="37">
        <v>5.9456935085729516E-2</v>
      </c>
      <c r="AG313" s="32">
        <v>12.46</v>
      </c>
      <c r="AH313" s="32">
        <v>0</v>
      </c>
      <c r="AI313" s="37">
        <v>0</v>
      </c>
      <c r="AJ313" s="32">
        <v>4.9944444444444436</v>
      </c>
      <c r="AK313" s="32">
        <v>0</v>
      </c>
      <c r="AL313" s="37">
        <v>0</v>
      </c>
      <c r="AM313" t="s">
        <v>16</v>
      </c>
      <c r="AN313" s="34">
        <v>4</v>
      </c>
      <c r="AX313"/>
      <c r="AY313"/>
    </row>
    <row r="314" spans="1:51" x14ac:dyDescent="0.25">
      <c r="A314" t="s">
        <v>1149</v>
      </c>
      <c r="B314" t="s">
        <v>444</v>
      </c>
      <c r="C314" t="s">
        <v>888</v>
      </c>
      <c r="D314" t="s">
        <v>1057</v>
      </c>
      <c r="E314" s="32">
        <v>85.666666666666671</v>
      </c>
      <c r="F314" s="32">
        <v>276.52499999999998</v>
      </c>
      <c r="G314" s="32">
        <v>1.6666666666666666E-2</v>
      </c>
      <c r="H314" s="37">
        <v>6.0271825934966707E-5</v>
      </c>
      <c r="I314" s="32">
        <v>258.54722222222222</v>
      </c>
      <c r="J314" s="32">
        <v>0</v>
      </c>
      <c r="K314" s="37">
        <v>0</v>
      </c>
      <c r="L314" s="32">
        <v>27.205555555555559</v>
      </c>
      <c r="M314" s="32">
        <v>1.6666666666666666E-2</v>
      </c>
      <c r="N314" s="37">
        <v>6.1261997141106792E-4</v>
      </c>
      <c r="O314" s="32">
        <v>9.5388888888888896</v>
      </c>
      <c r="P314" s="32">
        <v>0</v>
      </c>
      <c r="Q314" s="37">
        <v>0</v>
      </c>
      <c r="R314" s="32">
        <v>10.991666666666667</v>
      </c>
      <c r="S314" s="32">
        <v>1.6666666666666666E-2</v>
      </c>
      <c r="T314" s="37">
        <v>1.5163002274450341E-3</v>
      </c>
      <c r="U314" s="32">
        <v>6.6749999999999998</v>
      </c>
      <c r="V314" s="32">
        <v>0</v>
      </c>
      <c r="W314" s="37">
        <v>0</v>
      </c>
      <c r="X314" s="32">
        <v>88.15</v>
      </c>
      <c r="Y314" s="32">
        <v>0</v>
      </c>
      <c r="Z314" s="37">
        <v>0</v>
      </c>
      <c r="AA314" s="32">
        <v>0.31111111111111112</v>
      </c>
      <c r="AB314" s="32">
        <v>0</v>
      </c>
      <c r="AC314" s="37">
        <v>0</v>
      </c>
      <c r="AD314" s="32">
        <v>160.85833333333332</v>
      </c>
      <c r="AE314" s="32">
        <v>0</v>
      </c>
      <c r="AF314" s="37">
        <v>0</v>
      </c>
      <c r="AG314" s="32">
        <v>0</v>
      </c>
      <c r="AH314" s="32">
        <v>0</v>
      </c>
      <c r="AI314" s="37" t="s">
        <v>1253</v>
      </c>
      <c r="AJ314" s="32">
        <v>0</v>
      </c>
      <c r="AK314" s="32">
        <v>0</v>
      </c>
      <c r="AL314" s="37" t="s">
        <v>1253</v>
      </c>
      <c r="AM314" t="s">
        <v>30</v>
      </c>
      <c r="AN314" s="34">
        <v>4</v>
      </c>
      <c r="AX314"/>
      <c r="AY314"/>
    </row>
    <row r="315" spans="1:51" x14ac:dyDescent="0.25">
      <c r="A315" t="s">
        <v>1149</v>
      </c>
      <c r="B315" t="s">
        <v>524</v>
      </c>
      <c r="C315" t="s">
        <v>881</v>
      </c>
      <c r="D315" t="s">
        <v>1070</v>
      </c>
      <c r="E315" s="32">
        <v>85.9</v>
      </c>
      <c r="F315" s="32">
        <v>253.81366666666665</v>
      </c>
      <c r="G315" s="32">
        <v>7.4953333333333338</v>
      </c>
      <c r="H315" s="37">
        <v>2.9530850059295472E-2</v>
      </c>
      <c r="I315" s="32">
        <v>224.27200000000002</v>
      </c>
      <c r="J315" s="32">
        <v>7.4953333333333338</v>
      </c>
      <c r="K315" s="37">
        <v>3.3420727212194717E-2</v>
      </c>
      <c r="L315" s="32">
        <v>62.155555555555551</v>
      </c>
      <c r="M315" s="32">
        <v>0</v>
      </c>
      <c r="N315" s="37">
        <v>0</v>
      </c>
      <c r="O315" s="32">
        <v>41.216666666666669</v>
      </c>
      <c r="P315" s="32">
        <v>0</v>
      </c>
      <c r="Q315" s="37">
        <v>0</v>
      </c>
      <c r="R315" s="32">
        <v>16.494444444444444</v>
      </c>
      <c r="S315" s="32">
        <v>0</v>
      </c>
      <c r="T315" s="37">
        <v>0</v>
      </c>
      <c r="U315" s="32">
        <v>4.4444444444444446</v>
      </c>
      <c r="V315" s="32">
        <v>0</v>
      </c>
      <c r="W315" s="37">
        <v>0</v>
      </c>
      <c r="X315" s="32">
        <v>29.197222222222223</v>
      </c>
      <c r="Y315" s="32">
        <v>0</v>
      </c>
      <c r="Z315" s="37">
        <v>0</v>
      </c>
      <c r="AA315" s="32">
        <v>8.6027777777777779</v>
      </c>
      <c r="AB315" s="32">
        <v>0</v>
      </c>
      <c r="AC315" s="37">
        <v>0</v>
      </c>
      <c r="AD315" s="32">
        <v>108.497</v>
      </c>
      <c r="AE315" s="32">
        <v>7.4953333333333338</v>
      </c>
      <c r="AF315" s="37">
        <v>6.9083323348418241E-2</v>
      </c>
      <c r="AG315" s="32">
        <v>23.388888888888889</v>
      </c>
      <c r="AH315" s="32">
        <v>0</v>
      </c>
      <c r="AI315" s="37">
        <v>0</v>
      </c>
      <c r="AJ315" s="32">
        <v>21.972222222222221</v>
      </c>
      <c r="AK315" s="32">
        <v>0</v>
      </c>
      <c r="AL315" s="37">
        <v>0</v>
      </c>
      <c r="AM315" t="s">
        <v>110</v>
      </c>
      <c r="AN315" s="34">
        <v>4</v>
      </c>
      <c r="AX315"/>
      <c r="AY315"/>
    </row>
    <row r="316" spans="1:51" x14ac:dyDescent="0.25">
      <c r="A316" t="s">
        <v>1149</v>
      </c>
      <c r="B316" t="s">
        <v>822</v>
      </c>
      <c r="C316" t="s">
        <v>990</v>
      </c>
      <c r="D316" t="s">
        <v>1057</v>
      </c>
      <c r="E316" s="32">
        <v>26.411111111111111</v>
      </c>
      <c r="F316" s="32">
        <v>110.12444444444445</v>
      </c>
      <c r="G316" s="32">
        <v>1.0555555555555556</v>
      </c>
      <c r="H316" s="37">
        <v>9.5851158285575905E-3</v>
      </c>
      <c r="I316" s="32">
        <v>97.275555555555556</v>
      </c>
      <c r="J316" s="32">
        <v>0.92777777777777781</v>
      </c>
      <c r="K316" s="37">
        <v>9.5376250742449861E-3</v>
      </c>
      <c r="L316" s="32">
        <v>35.865555555555559</v>
      </c>
      <c r="M316" s="32">
        <v>0.25555555555555554</v>
      </c>
      <c r="N316" s="37">
        <v>7.1253756312153402E-3</v>
      </c>
      <c r="O316" s="32">
        <v>23.144444444444449</v>
      </c>
      <c r="P316" s="32">
        <v>0.25555555555555554</v>
      </c>
      <c r="Q316" s="37">
        <v>1.1041766682669225E-2</v>
      </c>
      <c r="R316" s="32">
        <v>10.957777777777777</v>
      </c>
      <c r="S316" s="32">
        <v>0</v>
      </c>
      <c r="T316" s="37">
        <v>0</v>
      </c>
      <c r="U316" s="32">
        <v>1.7633333333333332</v>
      </c>
      <c r="V316" s="32">
        <v>0</v>
      </c>
      <c r="W316" s="37">
        <v>0</v>
      </c>
      <c r="X316" s="32">
        <v>31.272222222222226</v>
      </c>
      <c r="Y316" s="32">
        <v>0.25555555555555554</v>
      </c>
      <c r="Z316" s="37">
        <v>8.1719666015278008E-3</v>
      </c>
      <c r="AA316" s="32">
        <v>0.12777777777777777</v>
      </c>
      <c r="AB316" s="32">
        <v>0.12777777777777777</v>
      </c>
      <c r="AC316" s="37">
        <v>1</v>
      </c>
      <c r="AD316" s="32">
        <v>42.858888888888885</v>
      </c>
      <c r="AE316" s="32">
        <v>0.41666666666666669</v>
      </c>
      <c r="AF316" s="37">
        <v>9.7218261478236086E-3</v>
      </c>
      <c r="AG316" s="32">
        <v>0</v>
      </c>
      <c r="AH316" s="32">
        <v>0</v>
      </c>
      <c r="AI316" s="37" t="s">
        <v>1253</v>
      </c>
      <c r="AJ316" s="32">
        <v>0</v>
      </c>
      <c r="AK316" s="32">
        <v>0</v>
      </c>
      <c r="AL316" s="37" t="s">
        <v>1253</v>
      </c>
      <c r="AM316" t="s">
        <v>409</v>
      </c>
      <c r="AN316" s="34">
        <v>4</v>
      </c>
      <c r="AX316"/>
      <c r="AY316"/>
    </row>
    <row r="317" spans="1:51" x14ac:dyDescent="0.25">
      <c r="A317" t="s">
        <v>1149</v>
      </c>
      <c r="B317" t="s">
        <v>817</v>
      </c>
      <c r="C317" t="s">
        <v>888</v>
      </c>
      <c r="D317" t="s">
        <v>1057</v>
      </c>
      <c r="E317" s="32">
        <v>12.866666666666667</v>
      </c>
      <c r="F317" s="32">
        <v>75.152666666666647</v>
      </c>
      <c r="G317" s="32">
        <v>6.352666666666666</v>
      </c>
      <c r="H317" s="37">
        <v>8.4530156392764969E-2</v>
      </c>
      <c r="I317" s="32">
        <v>64.219333333333324</v>
      </c>
      <c r="J317" s="32">
        <v>6.352666666666666</v>
      </c>
      <c r="K317" s="37">
        <v>9.8921404769072657E-2</v>
      </c>
      <c r="L317" s="32">
        <v>17.833111111111108</v>
      </c>
      <c r="M317" s="32">
        <v>9.7222222222222224E-2</v>
      </c>
      <c r="N317" s="37">
        <v>5.4517813306084817E-3</v>
      </c>
      <c r="O317" s="32">
        <v>6.8997777777777767</v>
      </c>
      <c r="P317" s="32">
        <v>9.7222222222222224E-2</v>
      </c>
      <c r="Q317" s="37">
        <v>1.409063093819447E-2</v>
      </c>
      <c r="R317" s="32">
        <v>5.333333333333333</v>
      </c>
      <c r="S317" s="32">
        <v>0</v>
      </c>
      <c r="T317" s="37">
        <v>0</v>
      </c>
      <c r="U317" s="32">
        <v>5.6</v>
      </c>
      <c r="V317" s="32">
        <v>0</v>
      </c>
      <c r="W317" s="37">
        <v>0</v>
      </c>
      <c r="X317" s="32">
        <v>18.050333333333334</v>
      </c>
      <c r="Y317" s="32">
        <v>1.5883333333333332</v>
      </c>
      <c r="Z317" s="37">
        <v>8.7994681538660399E-2</v>
      </c>
      <c r="AA317" s="32">
        <v>0</v>
      </c>
      <c r="AB317" s="32">
        <v>0</v>
      </c>
      <c r="AC317" s="37" t="s">
        <v>1253</v>
      </c>
      <c r="AD317" s="32">
        <v>39.269222222222211</v>
      </c>
      <c r="AE317" s="32">
        <v>4.6671111111111108</v>
      </c>
      <c r="AF317" s="37">
        <v>0.11884908452477629</v>
      </c>
      <c r="AG317" s="32">
        <v>0</v>
      </c>
      <c r="AH317" s="32">
        <v>0</v>
      </c>
      <c r="AI317" s="37" t="s">
        <v>1253</v>
      </c>
      <c r="AJ317" s="32">
        <v>0</v>
      </c>
      <c r="AK317" s="32">
        <v>0</v>
      </c>
      <c r="AL317" s="37" t="s">
        <v>1253</v>
      </c>
      <c r="AM317" t="s">
        <v>404</v>
      </c>
      <c r="AN317" s="34">
        <v>4</v>
      </c>
      <c r="AX317"/>
      <c r="AY317"/>
    </row>
    <row r="318" spans="1:51" x14ac:dyDescent="0.25">
      <c r="A318" t="s">
        <v>1149</v>
      </c>
      <c r="B318" t="s">
        <v>626</v>
      </c>
      <c r="C318" t="s">
        <v>972</v>
      </c>
      <c r="D318" t="s">
        <v>1085</v>
      </c>
      <c r="E318" s="32">
        <v>71.211111111111109</v>
      </c>
      <c r="F318" s="32">
        <v>272.61588888888895</v>
      </c>
      <c r="G318" s="32">
        <v>0</v>
      </c>
      <c r="H318" s="37">
        <v>0</v>
      </c>
      <c r="I318" s="32">
        <v>259.48411111111119</v>
      </c>
      <c r="J318" s="32">
        <v>0</v>
      </c>
      <c r="K318" s="37">
        <v>0</v>
      </c>
      <c r="L318" s="32">
        <v>23.005666666666677</v>
      </c>
      <c r="M318" s="32">
        <v>0</v>
      </c>
      <c r="N318" s="37">
        <v>0</v>
      </c>
      <c r="O318" s="32">
        <v>17.316777777777787</v>
      </c>
      <c r="P318" s="32">
        <v>0</v>
      </c>
      <c r="Q318" s="37">
        <v>0</v>
      </c>
      <c r="R318" s="32">
        <v>0</v>
      </c>
      <c r="S318" s="32">
        <v>0</v>
      </c>
      <c r="T318" s="37" t="s">
        <v>1253</v>
      </c>
      <c r="U318" s="32">
        <v>5.6888888888888891</v>
      </c>
      <c r="V318" s="32">
        <v>0</v>
      </c>
      <c r="W318" s="37">
        <v>0</v>
      </c>
      <c r="X318" s="32">
        <v>82.378888888888909</v>
      </c>
      <c r="Y318" s="32">
        <v>0</v>
      </c>
      <c r="Z318" s="37">
        <v>0</v>
      </c>
      <c r="AA318" s="32">
        <v>7.4428888888888887</v>
      </c>
      <c r="AB318" s="32">
        <v>0</v>
      </c>
      <c r="AC318" s="37">
        <v>0</v>
      </c>
      <c r="AD318" s="32">
        <v>97.306888888888892</v>
      </c>
      <c r="AE318" s="32">
        <v>0</v>
      </c>
      <c r="AF318" s="37">
        <v>0</v>
      </c>
      <c r="AG318" s="32">
        <v>53.430000000000007</v>
      </c>
      <c r="AH318" s="32">
        <v>0</v>
      </c>
      <c r="AI318" s="37">
        <v>0</v>
      </c>
      <c r="AJ318" s="32">
        <v>9.051555555555554</v>
      </c>
      <c r="AK318" s="32">
        <v>0</v>
      </c>
      <c r="AL318" s="37">
        <v>0</v>
      </c>
      <c r="AM318" t="s">
        <v>213</v>
      </c>
      <c r="AN318" s="34">
        <v>4</v>
      </c>
      <c r="AX318"/>
      <c r="AY318"/>
    </row>
    <row r="319" spans="1:51" x14ac:dyDescent="0.25">
      <c r="A319" t="s">
        <v>1149</v>
      </c>
      <c r="B319" t="s">
        <v>591</v>
      </c>
      <c r="C319" t="s">
        <v>924</v>
      </c>
      <c r="D319" t="s">
        <v>1098</v>
      </c>
      <c r="E319" s="32">
        <v>100.15555555555555</v>
      </c>
      <c r="F319" s="32">
        <v>389.60300000000018</v>
      </c>
      <c r="G319" s="32">
        <v>94.921333333333351</v>
      </c>
      <c r="H319" s="37">
        <v>0.24363604318584126</v>
      </c>
      <c r="I319" s="32">
        <v>262.35111111111121</v>
      </c>
      <c r="J319" s="32">
        <v>67.13277777777779</v>
      </c>
      <c r="K319" s="37">
        <v>0.25588905453251787</v>
      </c>
      <c r="L319" s="32">
        <v>39.626555555555534</v>
      </c>
      <c r="M319" s="32">
        <v>6.3228888888888886</v>
      </c>
      <c r="N319" s="37">
        <v>0.15956190994254701</v>
      </c>
      <c r="O319" s="32">
        <v>27.815555555555537</v>
      </c>
      <c r="P319" s="32">
        <v>6.3228888888888886</v>
      </c>
      <c r="Q319" s="37">
        <v>0.22731485180155003</v>
      </c>
      <c r="R319" s="32">
        <v>5.2303333333333342</v>
      </c>
      <c r="S319" s="32">
        <v>0</v>
      </c>
      <c r="T319" s="37">
        <v>0</v>
      </c>
      <c r="U319" s="32">
        <v>6.5806666666666667</v>
      </c>
      <c r="V319" s="32">
        <v>0</v>
      </c>
      <c r="W319" s="37">
        <v>0</v>
      </c>
      <c r="X319" s="32">
        <v>8.6975555555555566</v>
      </c>
      <c r="Y319" s="32">
        <v>0</v>
      </c>
      <c r="Z319" s="37">
        <v>0</v>
      </c>
      <c r="AA319" s="32">
        <v>115.44088888888895</v>
      </c>
      <c r="AB319" s="32">
        <v>27.788555555555565</v>
      </c>
      <c r="AC319" s="37">
        <v>0.24071674969777698</v>
      </c>
      <c r="AD319" s="32">
        <v>193.10722222222233</v>
      </c>
      <c r="AE319" s="32">
        <v>60.081555555555568</v>
      </c>
      <c r="AF319" s="37">
        <v>0.31113054635737764</v>
      </c>
      <c r="AG319" s="32">
        <v>0</v>
      </c>
      <c r="AH319" s="32">
        <v>0</v>
      </c>
      <c r="AI319" s="37" t="s">
        <v>1253</v>
      </c>
      <c r="AJ319" s="32">
        <v>32.730777777777782</v>
      </c>
      <c r="AK319" s="32">
        <v>0.72833333333333328</v>
      </c>
      <c r="AL319" s="37">
        <v>2.225224644150765E-2</v>
      </c>
      <c r="AM319" t="s">
        <v>178</v>
      </c>
      <c r="AN319" s="34">
        <v>4</v>
      </c>
      <c r="AX319"/>
      <c r="AY319"/>
    </row>
    <row r="320" spans="1:51" x14ac:dyDescent="0.25">
      <c r="A320" t="s">
        <v>1149</v>
      </c>
      <c r="B320" t="s">
        <v>583</v>
      </c>
      <c r="C320" t="s">
        <v>845</v>
      </c>
      <c r="D320" t="s">
        <v>1024</v>
      </c>
      <c r="E320" s="32">
        <v>79.533333333333331</v>
      </c>
      <c r="F320" s="32">
        <v>275.14122222222227</v>
      </c>
      <c r="G320" s="32">
        <v>74.517999999999972</v>
      </c>
      <c r="H320" s="37">
        <v>0.27083546186988405</v>
      </c>
      <c r="I320" s="32">
        <v>194.18977777777778</v>
      </c>
      <c r="J320" s="32">
        <v>61.280444444444427</v>
      </c>
      <c r="K320" s="37">
        <v>0.31556987780567453</v>
      </c>
      <c r="L320" s="32">
        <v>33.314888888888888</v>
      </c>
      <c r="M320" s="32">
        <v>0</v>
      </c>
      <c r="N320" s="37">
        <v>0</v>
      </c>
      <c r="O320" s="32">
        <v>14.80988888888889</v>
      </c>
      <c r="P320" s="32">
        <v>0</v>
      </c>
      <c r="Q320" s="37">
        <v>0</v>
      </c>
      <c r="R320" s="32">
        <v>12.816111111111111</v>
      </c>
      <c r="S320" s="32">
        <v>0</v>
      </c>
      <c r="T320" s="37">
        <v>0</v>
      </c>
      <c r="U320" s="32">
        <v>5.6888888888888891</v>
      </c>
      <c r="V320" s="32">
        <v>0</v>
      </c>
      <c r="W320" s="37">
        <v>0</v>
      </c>
      <c r="X320" s="32">
        <v>7.4834444444444417</v>
      </c>
      <c r="Y320" s="32">
        <v>0</v>
      </c>
      <c r="Z320" s="37">
        <v>0</v>
      </c>
      <c r="AA320" s="32">
        <v>62.446444444444445</v>
      </c>
      <c r="AB320" s="32">
        <v>13.237555555555549</v>
      </c>
      <c r="AC320" s="37">
        <v>0.21198253436722655</v>
      </c>
      <c r="AD320" s="32">
        <v>145.54255555555557</v>
      </c>
      <c r="AE320" s="32">
        <v>55.326555555555537</v>
      </c>
      <c r="AF320" s="37">
        <v>0.38014005831055125</v>
      </c>
      <c r="AG320" s="32">
        <v>14.397444444444442</v>
      </c>
      <c r="AH320" s="32">
        <v>0</v>
      </c>
      <c r="AI320" s="37">
        <v>0</v>
      </c>
      <c r="AJ320" s="32">
        <v>11.956444444444449</v>
      </c>
      <c r="AK320" s="32">
        <v>5.9538888888888879</v>
      </c>
      <c r="AL320" s="37">
        <v>0.49796483532822811</v>
      </c>
      <c r="AM320" t="s">
        <v>170</v>
      </c>
      <c r="AN320" s="34">
        <v>4</v>
      </c>
      <c r="AX320"/>
      <c r="AY320"/>
    </row>
    <row r="321" spans="1:51" x14ac:dyDescent="0.25">
      <c r="A321" t="s">
        <v>1149</v>
      </c>
      <c r="B321" t="s">
        <v>486</v>
      </c>
      <c r="C321" t="s">
        <v>927</v>
      </c>
      <c r="D321" t="s">
        <v>1036</v>
      </c>
      <c r="E321" s="32">
        <v>88.988888888888894</v>
      </c>
      <c r="F321" s="32">
        <v>275.78188888888889</v>
      </c>
      <c r="G321" s="32">
        <v>122.25111111111114</v>
      </c>
      <c r="H321" s="37">
        <v>0.44328912099215295</v>
      </c>
      <c r="I321" s="32">
        <v>232.64599999999999</v>
      </c>
      <c r="J321" s="32">
        <v>115.44300000000003</v>
      </c>
      <c r="K321" s="37">
        <v>0.49621742905530303</v>
      </c>
      <c r="L321" s="32">
        <v>43.271222222222221</v>
      </c>
      <c r="M321" s="32">
        <v>11.585888888888892</v>
      </c>
      <c r="N321" s="37">
        <v>0.267750442300631</v>
      </c>
      <c r="O321" s="32">
        <v>28.551111111111105</v>
      </c>
      <c r="P321" s="32">
        <v>11.585888888888892</v>
      </c>
      <c r="Q321" s="37">
        <v>0.40579467621419696</v>
      </c>
      <c r="R321" s="32">
        <v>8.7867777777777807</v>
      </c>
      <c r="S321" s="32">
        <v>0</v>
      </c>
      <c r="T321" s="37">
        <v>0</v>
      </c>
      <c r="U321" s="32">
        <v>5.9333333333333336</v>
      </c>
      <c r="V321" s="32">
        <v>0</v>
      </c>
      <c r="W321" s="37">
        <v>0</v>
      </c>
      <c r="X321" s="32">
        <v>9.6484444444444453</v>
      </c>
      <c r="Y321" s="32">
        <v>0</v>
      </c>
      <c r="Z321" s="37">
        <v>0</v>
      </c>
      <c r="AA321" s="32">
        <v>28.41577777777778</v>
      </c>
      <c r="AB321" s="32">
        <v>6.8081111111111117</v>
      </c>
      <c r="AC321" s="37">
        <v>0.23958911715713493</v>
      </c>
      <c r="AD321" s="32">
        <v>168.97022222222222</v>
      </c>
      <c r="AE321" s="32">
        <v>93.912555555555585</v>
      </c>
      <c r="AF321" s="37">
        <v>0.55579352574944185</v>
      </c>
      <c r="AG321" s="32">
        <v>4.4256666666666664</v>
      </c>
      <c r="AH321" s="32">
        <v>0</v>
      </c>
      <c r="AI321" s="37">
        <v>0</v>
      </c>
      <c r="AJ321" s="32">
        <v>21.050555555555558</v>
      </c>
      <c r="AK321" s="32">
        <v>9.9445555555555565</v>
      </c>
      <c r="AL321" s="37">
        <v>0.47241297405716398</v>
      </c>
      <c r="AM321" t="s">
        <v>72</v>
      </c>
      <c r="AN321" s="34">
        <v>4</v>
      </c>
      <c r="AX321"/>
      <c r="AY321"/>
    </row>
    <row r="322" spans="1:51" x14ac:dyDescent="0.25">
      <c r="A322" t="s">
        <v>1149</v>
      </c>
      <c r="B322" t="s">
        <v>420</v>
      </c>
      <c r="C322" t="s">
        <v>897</v>
      </c>
      <c r="D322" t="s">
        <v>1056</v>
      </c>
      <c r="E322" s="32">
        <v>81.3</v>
      </c>
      <c r="F322" s="32">
        <v>236.54855555555559</v>
      </c>
      <c r="G322" s="32">
        <v>63.001444444444452</v>
      </c>
      <c r="H322" s="37">
        <v>0.26633620440623651</v>
      </c>
      <c r="I322" s="32">
        <v>202.60188888888894</v>
      </c>
      <c r="J322" s="32">
        <v>63.001444444444452</v>
      </c>
      <c r="K322" s="37">
        <v>0.31096178219244414</v>
      </c>
      <c r="L322" s="32">
        <v>30.449555555555555</v>
      </c>
      <c r="M322" s="32">
        <v>9.041888888888888</v>
      </c>
      <c r="N322" s="37">
        <v>0.29694649803317691</v>
      </c>
      <c r="O322" s="32">
        <v>13.382888888888889</v>
      </c>
      <c r="P322" s="32">
        <v>9.041888888888888</v>
      </c>
      <c r="Q322" s="37">
        <v>0.67563057303687957</v>
      </c>
      <c r="R322" s="32">
        <v>11.377777777777778</v>
      </c>
      <c r="S322" s="32">
        <v>0</v>
      </c>
      <c r="T322" s="37">
        <v>0</v>
      </c>
      <c r="U322" s="32">
        <v>5.6888888888888891</v>
      </c>
      <c r="V322" s="32">
        <v>0</v>
      </c>
      <c r="W322" s="37">
        <v>0</v>
      </c>
      <c r="X322" s="32">
        <v>53.357666666666695</v>
      </c>
      <c r="Y322" s="32">
        <v>13.436999999999999</v>
      </c>
      <c r="Z322" s="37">
        <v>0.25182885308577946</v>
      </c>
      <c r="AA322" s="32">
        <v>16.880000000000003</v>
      </c>
      <c r="AB322" s="32">
        <v>0</v>
      </c>
      <c r="AC322" s="37">
        <v>0</v>
      </c>
      <c r="AD322" s="32">
        <v>135.86133333333333</v>
      </c>
      <c r="AE322" s="32">
        <v>40.522555555555563</v>
      </c>
      <c r="AF322" s="37">
        <v>0.29826407971526531</v>
      </c>
      <c r="AG322" s="32">
        <v>0</v>
      </c>
      <c r="AH322" s="32">
        <v>0</v>
      </c>
      <c r="AI322" s="37" t="s">
        <v>1253</v>
      </c>
      <c r="AJ322" s="32">
        <v>0</v>
      </c>
      <c r="AK322" s="32">
        <v>0</v>
      </c>
      <c r="AL322" s="37" t="s">
        <v>1253</v>
      </c>
      <c r="AM322" t="s">
        <v>6</v>
      </c>
      <c r="AN322" s="34">
        <v>4</v>
      </c>
      <c r="AX322"/>
      <c r="AY322"/>
    </row>
    <row r="323" spans="1:51" x14ac:dyDescent="0.25">
      <c r="A323" t="s">
        <v>1149</v>
      </c>
      <c r="B323" t="s">
        <v>453</v>
      </c>
      <c r="C323" t="s">
        <v>895</v>
      </c>
      <c r="D323" t="s">
        <v>1044</v>
      </c>
      <c r="E323" s="32">
        <v>160.36666666666667</v>
      </c>
      <c r="F323" s="32">
        <v>565.63766666666663</v>
      </c>
      <c r="G323" s="32">
        <v>315.1389999999999</v>
      </c>
      <c r="H323" s="37">
        <v>0.55713934656638242</v>
      </c>
      <c r="I323" s="32">
        <v>531.22933333333333</v>
      </c>
      <c r="J323" s="32">
        <v>315.1389999999999</v>
      </c>
      <c r="K323" s="37">
        <v>0.5932259011801555</v>
      </c>
      <c r="L323" s="32">
        <v>44.607111111111109</v>
      </c>
      <c r="M323" s="32">
        <v>3.568111111111111</v>
      </c>
      <c r="N323" s="37">
        <v>7.9989737560528462E-2</v>
      </c>
      <c r="O323" s="32">
        <v>25.18</v>
      </c>
      <c r="P323" s="32">
        <v>3.568111111111111</v>
      </c>
      <c r="Q323" s="37">
        <v>0.14170417438884475</v>
      </c>
      <c r="R323" s="32">
        <v>13.82711111111111</v>
      </c>
      <c r="S323" s="32">
        <v>0</v>
      </c>
      <c r="T323" s="37">
        <v>0</v>
      </c>
      <c r="U323" s="32">
        <v>5.6</v>
      </c>
      <c r="V323" s="32">
        <v>0</v>
      </c>
      <c r="W323" s="37">
        <v>0</v>
      </c>
      <c r="X323" s="32">
        <v>139.83466666666666</v>
      </c>
      <c r="Y323" s="32">
        <v>91.411444444444456</v>
      </c>
      <c r="Z323" s="37">
        <v>0.65371089032126839</v>
      </c>
      <c r="AA323" s="32">
        <v>14.981222222222222</v>
      </c>
      <c r="AB323" s="32">
        <v>0</v>
      </c>
      <c r="AC323" s="37">
        <v>0</v>
      </c>
      <c r="AD323" s="32">
        <v>321.0912222222222</v>
      </c>
      <c r="AE323" s="32">
        <v>214.64366666666658</v>
      </c>
      <c r="AF323" s="37">
        <v>0.66848188867061298</v>
      </c>
      <c r="AG323" s="32">
        <v>0</v>
      </c>
      <c r="AH323" s="32">
        <v>0</v>
      </c>
      <c r="AI323" s="37" t="s">
        <v>1253</v>
      </c>
      <c r="AJ323" s="32">
        <v>45.123444444444445</v>
      </c>
      <c r="AK323" s="32">
        <v>5.5157777777777772</v>
      </c>
      <c r="AL323" s="37">
        <v>0.12223751634405371</v>
      </c>
      <c r="AM323" t="s">
        <v>39</v>
      </c>
      <c r="AN323" s="34">
        <v>4</v>
      </c>
      <c r="AX323"/>
      <c r="AY323"/>
    </row>
    <row r="324" spans="1:51" x14ac:dyDescent="0.25">
      <c r="A324" t="s">
        <v>1149</v>
      </c>
      <c r="B324" t="s">
        <v>595</v>
      </c>
      <c r="C324" t="s">
        <v>861</v>
      </c>
      <c r="D324" t="s">
        <v>1073</v>
      </c>
      <c r="E324" s="32">
        <v>86.544444444444451</v>
      </c>
      <c r="F324" s="32">
        <v>278.30488888888891</v>
      </c>
      <c r="G324" s="32">
        <v>208.02455555555557</v>
      </c>
      <c r="H324" s="37">
        <v>0.74747000092624238</v>
      </c>
      <c r="I324" s="32">
        <v>260.53455555555558</v>
      </c>
      <c r="J324" s="32">
        <v>204.89166666666668</v>
      </c>
      <c r="K324" s="37">
        <v>0.78642798929210067</v>
      </c>
      <c r="L324" s="32">
        <v>31.911888888888882</v>
      </c>
      <c r="M324" s="32">
        <v>13.711777777777776</v>
      </c>
      <c r="N324" s="37">
        <v>0.42967615691818101</v>
      </c>
      <c r="O324" s="32">
        <v>19.896555555555544</v>
      </c>
      <c r="P324" s="32">
        <v>10.578888888888887</v>
      </c>
      <c r="Q324" s="37">
        <v>0.53169448648286433</v>
      </c>
      <c r="R324" s="32">
        <v>6.3046666666666678</v>
      </c>
      <c r="S324" s="32">
        <v>0</v>
      </c>
      <c r="T324" s="37">
        <v>0</v>
      </c>
      <c r="U324" s="32">
        <v>5.7106666666666674</v>
      </c>
      <c r="V324" s="32">
        <v>3.1328888888888886</v>
      </c>
      <c r="W324" s="37">
        <v>0.54860300412483454</v>
      </c>
      <c r="X324" s="32">
        <v>79.284666666666652</v>
      </c>
      <c r="Y324" s="32">
        <v>62.285555555555561</v>
      </c>
      <c r="Z324" s="37">
        <v>0.7855939638041266</v>
      </c>
      <c r="AA324" s="32">
        <v>5.7550000000000008</v>
      </c>
      <c r="AB324" s="32">
        <v>0</v>
      </c>
      <c r="AC324" s="37">
        <v>0</v>
      </c>
      <c r="AD324" s="32">
        <v>148.06833333333338</v>
      </c>
      <c r="AE324" s="32">
        <v>129.22811111111113</v>
      </c>
      <c r="AF324" s="37">
        <v>0.87275994942275137</v>
      </c>
      <c r="AG324" s="32">
        <v>0</v>
      </c>
      <c r="AH324" s="32">
        <v>0</v>
      </c>
      <c r="AI324" s="37" t="s">
        <v>1253</v>
      </c>
      <c r="AJ324" s="32">
        <v>13.284999999999998</v>
      </c>
      <c r="AK324" s="32">
        <v>2.7991111111111104</v>
      </c>
      <c r="AL324" s="37">
        <v>0.21069711035838246</v>
      </c>
      <c r="AM324" t="s">
        <v>182</v>
      </c>
      <c r="AN324" s="34">
        <v>4</v>
      </c>
      <c r="AX324"/>
      <c r="AY324"/>
    </row>
    <row r="325" spans="1:51" x14ac:dyDescent="0.25">
      <c r="A325" t="s">
        <v>1149</v>
      </c>
      <c r="B325" t="s">
        <v>432</v>
      </c>
      <c r="C325" t="s">
        <v>904</v>
      </c>
      <c r="D325" t="s">
        <v>1062</v>
      </c>
      <c r="E325" s="32">
        <v>71.400000000000006</v>
      </c>
      <c r="F325" s="32">
        <v>322.06444444444452</v>
      </c>
      <c r="G325" s="32">
        <v>187.95333333333338</v>
      </c>
      <c r="H325" s="37">
        <v>0.58358920574902196</v>
      </c>
      <c r="I325" s="32">
        <v>309.12666666666672</v>
      </c>
      <c r="J325" s="32">
        <v>187.95333333333338</v>
      </c>
      <c r="K325" s="37">
        <v>0.60801397485388953</v>
      </c>
      <c r="L325" s="32">
        <v>25.722222222222218</v>
      </c>
      <c r="M325" s="32">
        <v>4.0666666666666682</v>
      </c>
      <c r="N325" s="37">
        <v>0.15809935205183595</v>
      </c>
      <c r="O325" s="32">
        <v>12.784444444444441</v>
      </c>
      <c r="P325" s="32">
        <v>4.0666666666666682</v>
      </c>
      <c r="Q325" s="37">
        <v>0.31809490700504106</v>
      </c>
      <c r="R325" s="32">
        <v>8.1688888888888886</v>
      </c>
      <c r="S325" s="32">
        <v>0</v>
      </c>
      <c r="T325" s="37">
        <v>0</v>
      </c>
      <c r="U325" s="32">
        <v>4.7688888888888892</v>
      </c>
      <c r="V325" s="32">
        <v>0</v>
      </c>
      <c r="W325" s="37">
        <v>0</v>
      </c>
      <c r="X325" s="32">
        <v>111.88888888888891</v>
      </c>
      <c r="Y325" s="32">
        <v>77.466666666666669</v>
      </c>
      <c r="Z325" s="37">
        <v>0.69235352532274064</v>
      </c>
      <c r="AA325" s="32">
        <v>0</v>
      </c>
      <c r="AB325" s="32">
        <v>0</v>
      </c>
      <c r="AC325" s="37" t="s">
        <v>1253</v>
      </c>
      <c r="AD325" s="32">
        <v>176.20222222222222</v>
      </c>
      <c r="AE325" s="32">
        <v>106.42000000000003</v>
      </c>
      <c r="AF325" s="37">
        <v>0.60396514106266808</v>
      </c>
      <c r="AG325" s="32">
        <v>1.7811111111111113</v>
      </c>
      <c r="AH325" s="32">
        <v>0</v>
      </c>
      <c r="AI325" s="37">
        <v>0</v>
      </c>
      <c r="AJ325" s="32">
        <v>6.4700000000000006</v>
      </c>
      <c r="AK325" s="32">
        <v>0</v>
      </c>
      <c r="AL325" s="37">
        <v>0</v>
      </c>
      <c r="AM325" t="s">
        <v>18</v>
      </c>
      <c r="AN325" s="34">
        <v>4</v>
      </c>
      <c r="AX325"/>
      <c r="AY325"/>
    </row>
    <row r="326" spans="1:51" x14ac:dyDescent="0.25">
      <c r="A326" t="s">
        <v>1149</v>
      </c>
      <c r="B326" t="s">
        <v>788</v>
      </c>
      <c r="C326" t="s">
        <v>846</v>
      </c>
      <c r="D326" t="s">
        <v>1052</v>
      </c>
      <c r="E326" s="32">
        <v>2.3222222222222224</v>
      </c>
      <c r="F326" s="32">
        <v>3.7924444444444441</v>
      </c>
      <c r="G326" s="32">
        <v>0</v>
      </c>
      <c r="H326" s="37">
        <v>0</v>
      </c>
      <c r="I326" s="32">
        <v>3.7924444444444441</v>
      </c>
      <c r="J326" s="32">
        <v>0</v>
      </c>
      <c r="K326" s="37">
        <v>0</v>
      </c>
      <c r="L326" s="32">
        <v>0.65277777777777779</v>
      </c>
      <c r="M326" s="32">
        <v>0</v>
      </c>
      <c r="N326" s="37">
        <v>0</v>
      </c>
      <c r="O326" s="32">
        <v>0.65277777777777779</v>
      </c>
      <c r="P326" s="32">
        <v>0</v>
      </c>
      <c r="Q326" s="37">
        <v>0</v>
      </c>
      <c r="R326" s="32">
        <v>0</v>
      </c>
      <c r="S326" s="32">
        <v>0</v>
      </c>
      <c r="T326" s="37" t="s">
        <v>1253</v>
      </c>
      <c r="U326" s="32">
        <v>0</v>
      </c>
      <c r="V326" s="32">
        <v>0</v>
      </c>
      <c r="W326" s="37" t="s">
        <v>1253</v>
      </c>
      <c r="X326" s="32">
        <v>1.5702222222222222</v>
      </c>
      <c r="Y326" s="32">
        <v>0</v>
      </c>
      <c r="Z326" s="37">
        <v>0</v>
      </c>
      <c r="AA326" s="32">
        <v>0</v>
      </c>
      <c r="AB326" s="32">
        <v>0</v>
      </c>
      <c r="AC326" s="37" t="s">
        <v>1253</v>
      </c>
      <c r="AD326" s="32">
        <v>1.5305555555555554</v>
      </c>
      <c r="AE326" s="32">
        <v>0</v>
      </c>
      <c r="AF326" s="37">
        <v>0</v>
      </c>
      <c r="AG326" s="32">
        <v>0</v>
      </c>
      <c r="AH326" s="32">
        <v>0</v>
      </c>
      <c r="AI326" s="37" t="s">
        <v>1253</v>
      </c>
      <c r="AJ326" s="32">
        <v>3.888888888888889E-2</v>
      </c>
      <c r="AK326" s="32">
        <v>0</v>
      </c>
      <c r="AL326" s="37">
        <v>0</v>
      </c>
      <c r="AM326" t="s">
        <v>375</v>
      </c>
      <c r="AN326" s="34">
        <v>4</v>
      </c>
      <c r="AX326"/>
      <c r="AY326"/>
    </row>
    <row r="327" spans="1:51" x14ac:dyDescent="0.25">
      <c r="A327" t="s">
        <v>1149</v>
      </c>
      <c r="B327" t="s">
        <v>566</v>
      </c>
      <c r="C327" t="s">
        <v>943</v>
      </c>
      <c r="D327" t="s">
        <v>1076</v>
      </c>
      <c r="E327" s="32">
        <v>33.033333333333331</v>
      </c>
      <c r="F327" s="32">
        <v>125.19611111111111</v>
      </c>
      <c r="G327" s="32">
        <v>18.322999999999993</v>
      </c>
      <c r="H327" s="37">
        <v>0.14635438622960417</v>
      </c>
      <c r="I327" s="32">
        <v>107.13255555555557</v>
      </c>
      <c r="J327" s="32">
        <v>18.322999999999993</v>
      </c>
      <c r="K327" s="37">
        <v>0.17103111099126411</v>
      </c>
      <c r="L327" s="32">
        <v>19.725999999999999</v>
      </c>
      <c r="M327" s="32">
        <v>8.7555555555555553E-2</v>
      </c>
      <c r="N327" s="37">
        <v>4.4385864116169302E-3</v>
      </c>
      <c r="O327" s="32">
        <v>1.6624444444444444</v>
      </c>
      <c r="P327" s="32">
        <v>8.7555555555555553E-2</v>
      </c>
      <c r="Q327" s="37">
        <v>5.2666755781312656E-2</v>
      </c>
      <c r="R327" s="32">
        <v>12.330222222222222</v>
      </c>
      <c r="S327" s="32">
        <v>0</v>
      </c>
      <c r="T327" s="37">
        <v>0</v>
      </c>
      <c r="U327" s="32">
        <v>5.7333333333333334</v>
      </c>
      <c r="V327" s="32">
        <v>0</v>
      </c>
      <c r="W327" s="37">
        <v>0</v>
      </c>
      <c r="X327" s="32">
        <v>44.991333333333337</v>
      </c>
      <c r="Y327" s="32">
        <v>0.54877777777777781</v>
      </c>
      <c r="Z327" s="37">
        <v>1.2197410859375386E-2</v>
      </c>
      <c r="AA327" s="32">
        <v>0</v>
      </c>
      <c r="AB327" s="32">
        <v>0</v>
      </c>
      <c r="AC327" s="37" t="s">
        <v>1253</v>
      </c>
      <c r="AD327" s="32">
        <v>60.264888888888898</v>
      </c>
      <c r="AE327" s="32">
        <v>17.68666666666666</v>
      </c>
      <c r="AF327" s="37">
        <v>0.29348210861677321</v>
      </c>
      <c r="AG327" s="32">
        <v>0</v>
      </c>
      <c r="AH327" s="32">
        <v>0</v>
      </c>
      <c r="AI327" s="37" t="s">
        <v>1253</v>
      </c>
      <c r="AJ327" s="32">
        <v>0.21388888888888888</v>
      </c>
      <c r="AK327" s="32">
        <v>0</v>
      </c>
      <c r="AL327" s="37">
        <v>0</v>
      </c>
      <c r="AM327" t="s">
        <v>153</v>
      </c>
      <c r="AN327" s="34">
        <v>4</v>
      </c>
      <c r="AX327"/>
      <c r="AY327"/>
    </row>
    <row r="328" spans="1:51" x14ac:dyDescent="0.25">
      <c r="A328" t="s">
        <v>1149</v>
      </c>
      <c r="B328" t="s">
        <v>630</v>
      </c>
      <c r="C328" t="s">
        <v>850</v>
      </c>
      <c r="D328" t="s">
        <v>1026</v>
      </c>
      <c r="E328" s="32">
        <v>85.3</v>
      </c>
      <c r="F328" s="32">
        <v>299.79788888888891</v>
      </c>
      <c r="G328" s="32">
        <v>53.708999999999996</v>
      </c>
      <c r="H328" s="37">
        <v>0.17915069448639656</v>
      </c>
      <c r="I328" s="32">
        <v>288.42011111111111</v>
      </c>
      <c r="J328" s="32">
        <v>53.708999999999996</v>
      </c>
      <c r="K328" s="37">
        <v>0.18621794365549327</v>
      </c>
      <c r="L328" s="32">
        <v>39.030555555555559</v>
      </c>
      <c r="M328" s="32">
        <v>9.094444444444445</v>
      </c>
      <c r="N328" s="37">
        <v>0.23300832680947975</v>
      </c>
      <c r="O328" s="32">
        <v>27.652777777777779</v>
      </c>
      <c r="P328" s="32">
        <v>9.094444444444445</v>
      </c>
      <c r="Q328" s="37">
        <v>0.32887995981918633</v>
      </c>
      <c r="R328" s="32">
        <v>5.6888888888888891</v>
      </c>
      <c r="S328" s="32">
        <v>0</v>
      </c>
      <c r="T328" s="37">
        <v>0</v>
      </c>
      <c r="U328" s="32">
        <v>5.6888888888888891</v>
      </c>
      <c r="V328" s="32">
        <v>0</v>
      </c>
      <c r="W328" s="37">
        <v>0</v>
      </c>
      <c r="X328" s="32">
        <v>77.63066666666667</v>
      </c>
      <c r="Y328" s="32">
        <v>8.6945555555555547</v>
      </c>
      <c r="Z328" s="37">
        <v>0.11199898092964405</v>
      </c>
      <c r="AA328" s="32">
        <v>0</v>
      </c>
      <c r="AB328" s="32">
        <v>0</v>
      </c>
      <c r="AC328" s="37" t="s">
        <v>1253</v>
      </c>
      <c r="AD328" s="32">
        <v>178.86722222222224</v>
      </c>
      <c r="AE328" s="32">
        <v>35.919999999999995</v>
      </c>
      <c r="AF328" s="37">
        <v>0.2008193538969005</v>
      </c>
      <c r="AG328" s="32">
        <v>0</v>
      </c>
      <c r="AH328" s="32">
        <v>0</v>
      </c>
      <c r="AI328" s="37" t="s">
        <v>1253</v>
      </c>
      <c r="AJ328" s="32">
        <v>4.2694444444444448</v>
      </c>
      <c r="AK328" s="32">
        <v>0</v>
      </c>
      <c r="AL328" s="37">
        <v>0</v>
      </c>
      <c r="AM328" t="s">
        <v>217</v>
      </c>
      <c r="AN328" s="34">
        <v>4</v>
      </c>
      <c r="AX328"/>
      <c r="AY328"/>
    </row>
    <row r="329" spans="1:51" x14ac:dyDescent="0.25">
      <c r="A329" t="s">
        <v>1149</v>
      </c>
      <c r="B329" t="s">
        <v>513</v>
      </c>
      <c r="C329" t="s">
        <v>903</v>
      </c>
      <c r="D329" t="s">
        <v>1061</v>
      </c>
      <c r="E329" s="32">
        <v>78.188888888888883</v>
      </c>
      <c r="F329" s="32">
        <v>243.17433333333332</v>
      </c>
      <c r="G329" s="32">
        <v>23.924333333333333</v>
      </c>
      <c r="H329" s="37">
        <v>9.8383464263635284E-2</v>
      </c>
      <c r="I329" s="32">
        <v>221.47988888888887</v>
      </c>
      <c r="J329" s="32">
        <v>23.446555555555555</v>
      </c>
      <c r="K329" s="37">
        <v>0.10586313580515713</v>
      </c>
      <c r="L329" s="32">
        <v>43.452444444444453</v>
      </c>
      <c r="M329" s="32">
        <v>0.32188888888888889</v>
      </c>
      <c r="N329" s="37">
        <v>7.4078430570329746E-3</v>
      </c>
      <c r="O329" s="32">
        <v>36.463555555555558</v>
      </c>
      <c r="P329" s="32">
        <v>0.32188888888888889</v>
      </c>
      <c r="Q329" s="37">
        <v>8.8276879197493989E-3</v>
      </c>
      <c r="R329" s="32">
        <v>1.6555555555555554</v>
      </c>
      <c r="S329" s="32">
        <v>0</v>
      </c>
      <c r="T329" s="37">
        <v>0</v>
      </c>
      <c r="U329" s="32">
        <v>5.333333333333333</v>
      </c>
      <c r="V329" s="32">
        <v>0</v>
      </c>
      <c r="W329" s="37">
        <v>0</v>
      </c>
      <c r="X329" s="32">
        <v>50.896888888888888</v>
      </c>
      <c r="Y329" s="32">
        <v>6.9330000000000007</v>
      </c>
      <c r="Z329" s="37">
        <v>0.13621657730662431</v>
      </c>
      <c r="AA329" s="32">
        <v>14.705555555555556</v>
      </c>
      <c r="AB329" s="32">
        <v>0.4777777777777778</v>
      </c>
      <c r="AC329" s="37">
        <v>3.2489610880241784E-2</v>
      </c>
      <c r="AD329" s="32">
        <v>127.58333333333333</v>
      </c>
      <c r="AE329" s="32">
        <v>16.191666666666666</v>
      </c>
      <c r="AF329" s="37">
        <v>0.12691051600261266</v>
      </c>
      <c r="AG329" s="32">
        <v>0</v>
      </c>
      <c r="AH329" s="32">
        <v>0</v>
      </c>
      <c r="AI329" s="37" t="s">
        <v>1253</v>
      </c>
      <c r="AJ329" s="32">
        <v>6.5361111111111114</v>
      </c>
      <c r="AK329" s="32">
        <v>0</v>
      </c>
      <c r="AL329" s="37">
        <v>0</v>
      </c>
      <c r="AM329" t="s">
        <v>99</v>
      </c>
      <c r="AN329" s="34">
        <v>4</v>
      </c>
      <c r="AX329"/>
      <c r="AY329"/>
    </row>
    <row r="330" spans="1:51" x14ac:dyDescent="0.25">
      <c r="A330" t="s">
        <v>1149</v>
      </c>
      <c r="B330" t="s">
        <v>613</v>
      </c>
      <c r="C330" t="s">
        <v>932</v>
      </c>
      <c r="D330" t="s">
        <v>1079</v>
      </c>
      <c r="E330" s="32">
        <v>39.911111111111111</v>
      </c>
      <c r="F330" s="32">
        <v>125.6044444444444</v>
      </c>
      <c r="G330" s="32">
        <v>0.47333333333333333</v>
      </c>
      <c r="H330" s="37">
        <v>3.7684441456424063E-3</v>
      </c>
      <c r="I330" s="32">
        <v>113.83777777777775</v>
      </c>
      <c r="J330" s="32">
        <v>0.47333333333333333</v>
      </c>
      <c r="K330" s="37">
        <v>4.1579635738965793E-3</v>
      </c>
      <c r="L330" s="32">
        <v>24.376666666666662</v>
      </c>
      <c r="M330" s="32">
        <v>0</v>
      </c>
      <c r="N330" s="37">
        <v>0</v>
      </c>
      <c r="O330" s="32">
        <v>20.959999999999997</v>
      </c>
      <c r="P330" s="32">
        <v>0</v>
      </c>
      <c r="Q330" s="37">
        <v>0</v>
      </c>
      <c r="R330" s="32">
        <v>0.28888888888888886</v>
      </c>
      <c r="S330" s="32">
        <v>0</v>
      </c>
      <c r="T330" s="37">
        <v>0</v>
      </c>
      <c r="U330" s="32">
        <v>3.1277777777777778</v>
      </c>
      <c r="V330" s="32">
        <v>0</v>
      </c>
      <c r="W330" s="37">
        <v>0</v>
      </c>
      <c r="X330" s="32">
        <v>25.03777777777778</v>
      </c>
      <c r="Y330" s="32">
        <v>0.47333333333333333</v>
      </c>
      <c r="Z330" s="37">
        <v>1.890476613117955E-2</v>
      </c>
      <c r="AA330" s="32">
        <v>8.3500000000000014</v>
      </c>
      <c r="AB330" s="32">
        <v>0</v>
      </c>
      <c r="AC330" s="37">
        <v>0</v>
      </c>
      <c r="AD330" s="32">
        <v>67.839999999999961</v>
      </c>
      <c r="AE330" s="32">
        <v>0</v>
      </c>
      <c r="AF330" s="37">
        <v>0</v>
      </c>
      <c r="AG330" s="32">
        <v>0</v>
      </c>
      <c r="AH330" s="32">
        <v>0</v>
      </c>
      <c r="AI330" s="37" t="s">
        <v>1253</v>
      </c>
      <c r="AJ330" s="32">
        <v>0</v>
      </c>
      <c r="AK330" s="32">
        <v>0</v>
      </c>
      <c r="AL330" s="37" t="s">
        <v>1253</v>
      </c>
      <c r="AM330" t="s">
        <v>200</v>
      </c>
      <c r="AN330" s="34">
        <v>4</v>
      </c>
      <c r="AX330"/>
      <c r="AY330"/>
    </row>
    <row r="331" spans="1:51" x14ac:dyDescent="0.25">
      <c r="A331" t="s">
        <v>1149</v>
      </c>
      <c r="B331" t="s">
        <v>703</v>
      </c>
      <c r="C331" t="s">
        <v>995</v>
      </c>
      <c r="D331" t="s">
        <v>1038</v>
      </c>
      <c r="E331" s="32">
        <v>111.64444444444445</v>
      </c>
      <c r="F331" s="32">
        <v>432.82255555555554</v>
      </c>
      <c r="G331" s="32">
        <v>0</v>
      </c>
      <c r="H331" s="37">
        <v>0</v>
      </c>
      <c r="I331" s="32">
        <v>420.90088888888886</v>
      </c>
      <c r="J331" s="32">
        <v>0</v>
      </c>
      <c r="K331" s="37">
        <v>0</v>
      </c>
      <c r="L331" s="32">
        <v>44.868999999999986</v>
      </c>
      <c r="M331" s="32">
        <v>0</v>
      </c>
      <c r="N331" s="37">
        <v>0</v>
      </c>
      <c r="O331" s="32">
        <v>32.947333333333319</v>
      </c>
      <c r="P331" s="32">
        <v>0</v>
      </c>
      <c r="Q331" s="37">
        <v>0</v>
      </c>
      <c r="R331" s="32">
        <v>6.2327777777777769</v>
      </c>
      <c r="S331" s="32">
        <v>0</v>
      </c>
      <c r="T331" s="37">
        <v>0</v>
      </c>
      <c r="U331" s="32">
        <v>5.6888888888888891</v>
      </c>
      <c r="V331" s="32">
        <v>0</v>
      </c>
      <c r="W331" s="37">
        <v>0</v>
      </c>
      <c r="X331" s="32">
        <v>90.75588888888889</v>
      </c>
      <c r="Y331" s="32">
        <v>0</v>
      </c>
      <c r="Z331" s="37">
        <v>0</v>
      </c>
      <c r="AA331" s="32">
        <v>0</v>
      </c>
      <c r="AB331" s="32">
        <v>0</v>
      </c>
      <c r="AC331" s="37" t="s">
        <v>1253</v>
      </c>
      <c r="AD331" s="32">
        <v>296.0622222222222</v>
      </c>
      <c r="AE331" s="32">
        <v>0</v>
      </c>
      <c r="AF331" s="37">
        <v>0</v>
      </c>
      <c r="AG331" s="32">
        <v>1.1354444444444445</v>
      </c>
      <c r="AH331" s="32">
        <v>0</v>
      </c>
      <c r="AI331" s="37">
        <v>0</v>
      </c>
      <c r="AJ331" s="32">
        <v>0</v>
      </c>
      <c r="AK331" s="32">
        <v>0</v>
      </c>
      <c r="AL331" s="37" t="s">
        <v>1253</v>
      </c>
      <c r="AM331" t="s">
        <v>290</v>
      </c>
      <c r="AN331" s="34">
        <v>4</v>
      </c>
      <c r="AX331"/>
      <c r="AY331"/>
    </row>
    <row r="332" spans="1:51" x14ac:dyDescent="0.25">
      <c r="A332" t="s">
        <v>1149</v>
      </c>
      <c r="B332" t="s">
        <v>675</v>
      </c>
      <c r="C332" t="s">
        <v>866</v>
      </c>
      <c r="D332" t="s">
        <v>1057</v>
      </c>
      <c r="E332" s="32">
        <v>108.52222222222223</v>
      </c>
      <c r="F332" s="32">
        <v>394.20666666666671</v>
      </c>
      <c r="G332" s="32">
        <v>11.847222222222221</v>
      </c>
      <c r="H332" s="37">
        <v>3.0053327921620351E-2</v>
      </c>
      <c r="I332" s="32">
        <v>375.86922222222228</v>
      </c>
      <c r="J332" s="32">
        <v>11.847222222222221</v>
      </c>
      <c r="K332" s="37">
        <v>3.1519532650688485E-2</v>
      </c>
      <c r="L332" s="32">
        <v>49.168666666666645</v>
      </c>
      <c r="M332" s="32">
        <v>0</v>
      </c>
      <c r="N332" s="37">
        <v>0</v>
      </c>
      <c r="O332" s="32">
        <v>35.813111111111091</v>
      </c>
      <c r="P332" s="32">
        <v>0</v>
      </c>
      <c r="Q332" s="37">
        <v>0</v>
      </c>
      <c r="R332" s="32">
        <v>7.666666666666667</v>
      </c>
      <c r="S332" s="32">
        <v>0</v>
      </c>
      <c r="T332" s="37">
        <v>0</v>
      </c>
      <c r="U332" s="32">
        <v>5.6888888888888891</v>
      </c>
      <c r="V332" s="32">
        <v>0</v>
      </c>
      <c r="W332" s="37">
        <v>0</v>
      </c>
      <c r="X332" s="32">
        <v>99.959111111111113</v>
      </c>
      <c r="Y332" s="32">
        <v>2.5083333333333333</v>
      </c>
      <c r="Z332" s="37">
        <v>2.509359382503068E-2</v>
      </c>
      <c r="AA332" s="32">
        <v>4.9818888888888893</v>
      </c>
      <c r="AB332" s="32">
        <v>0</v>
      </c>
      <c r="AC332" s="37">
        <v>0</v>
      </c>
      <c r="AD332" s="32">
        <v>240.09700000000007</v>
      </c>
      <c r="AE332" s="32">
        <v>9.3388888888888886</v>
      </c>
      <c r="AF332" s="37">
        <v>3.8896316442474856E-2</v>
      </c>
      <c r="AG332" s="32">
        <v>0</v>
      </c>
      <c r="AH332" s="32">
        <v>0</v>
      </c>
      <c r="AI332" s="37" t="s">
        <v>1253</v>
      </c>
      <c r="AJ332" s="32">
        <v>0</v>
      </c>
      <c r="AK332" s="32">
        <v>0</v>
      </c>
      <c r="AL332" s="37" t="s">
        <v>1253</v>
      </c>
      <c r="AM332" t="s">
        <v>262</v>
      </c>
      <c r="AN332" s="34">
        <v>4</v>
      </c>
      <c r="AX332"/>
      <c r="AY332"/>
    </row>
    <row r="333" spans="1:51" x14ac:dyDescent="0.25">
      <c r="A333" t="s">
        <v>1149</v>
      </c>
      <c r="B333" t="s">
        <v>609</v>
      </c>
      <c r="C333" t="s">
        <v>898</v>
      </c>
      <c r="D333" t="s">
        <v>1058</v>
      </c>
      <c r="E333" s="32">
        <v>88.466666666666669</v>
      </c>
      <c r="F333" s="32">
        <v>308.37611111111113</v>
      </c>
      <c r="G333" s="32">
        <v>17.925000000000001</v>
      </c>
      <c r="H333" s="37">
        <v>5.8127070658665375E-2</v>
      </c>
      <c r="I333" s="32">
        <v>291.78766666666672</v>
      </c>
      <c r="J333" s="32">
        <v>17.205555555555556</v>
      </c>
      <c r="K333" s="37">
        <v>5.8966013718499251E-2</v>
      </c>
      <c r="L333" s="32">
        <v>63.291888888888884</v>
      </c>
      <c r="M333" s="32">
        <v>0.94166666666666665</v>
      </c>
      <c r="N333" s="37">
        <v>1.4878157109828011E-2</v>
      </c>
      <c r="O333" s="32">
        <v>51.816888888888883</v>
      </c>
      <c r="P333" s="32">
        <v>0.22222222222222221</v>
      </c>
      <c r="Q333" s="37">
        <v>4.2886060314955227E-3</v>
      </c>
      <c r="R333" s="32">
        <v>5.7861111111111114</v>
      </c>
      <c r="S333" s="32">
        <v>0.71944444444444444</v>
      </c>
      <c r="T333" s="37">
        <v>0.12433989438310129</v>
      </c>
      <c r="U333" s="32">
        <v>5.6888888888888891</v>
      </c>
      <c r="V333" s="32">
        <v>0</v>
      </c>
      <c r="W333" s="37">
        <v>0</v>
      </c>
      <c r="X333" s="32">
        <v>55.680888888888916</v>
      </c>
      <c r="Y333" s="32">
        <v>15.044444444444444</v>
      </c>
      <c r="Z333" s="37">
        <v>0.27019045034402372</v>
      </c>
      <c r="AA333" s="32">
        <v>5.1134444444444433</v>
      </c>
      <c r="AB333" s="32">
        <v>0</v>
      </c>
      <c r="AC333" s="37">
        <v>0</v>
      </c>
      <c r="AD333" s="32">
        <v>184.2898888888889</v>
      </c>
      <c r="AE333" s="32">
        <v>1.9388888888888889</v>
      </c>
      <c r="AF333" s="37">
        <v>1.0520864169915874E-2</v>
      </c>
      <c r="AG333" s="32">
        <v>0</v>
      </c>
      <c r="AH333" s="32">
        <v>0</v>
      </c>
      <c r="AI333" s="37" t="s">
        <v>1253</v>
      </c>
      <c r="AJ333" s="32">
        <v>0</v>
      </c>
      <c r="AK333" s="32">
        <v>0</v>
      </c>
      <c r="AL333" s="37" t="s">
        <v>1253</v>
      </c>
      <c r="AM333" t="s">
        <v>196</v>
      </c>
      <c r="AN333" s="34">
        <v>4</v>
      </c>
      <c r="AX333"/>
      <c r="AY333"/>
    </row>
    <row r="334" spans="1:51" x14ac:dyDescent="0.25">
      <c r="A334" t="s">
        <v>1149</v>
      </c>
      <c r="B334" t="s">
        <v>624</v>
      </c>
      <c r="C334" t="s">
        <v>917</v>
      </c>
      <c r="D334" t="s">
        <v>1047</v>
      </c>
      <c r="E334" s="32">
        <v>94.788888888888891</v>
      </c>
      <c r="F334" s="32">
        <v>328.83011111111114</v>
      </c>
      <c r="G334" s="32">
        <v>0.10477777777777778</v>
      </c>
      <c r="H334" s="37">
        <v>3.186380268635847E-4</v>
      </c>
      <c r="I334" s="32">
        <v>310.62044444444444</v>
      </c>
      <c r="J334" s="32">
        <v>0.10477777777777778</v>
      </c>
      <c r="K334" s="37">
        <v>3.3731771250658179E-4</v>
      </c>
      <c r="L334" s="32">
        <v>52.930222222222234</v>
      </c>
      <c r="M334" s="32">
        <v>0</v>
      </c>
      <c r="N334" s="37">
        <v>0</v>
      </c>
      <c r="O334" s="32">
        <v>34.720555555555563</v>
      </c>
      <c r="P334" s="32">
        <v>0</v>
      </c>
      <c r="Q334" s="37">
        <v>0</v>
      </c>
      <c r="R334" s="32">
        <v>12.520777777777777</v>
      </c>
      <c r="S334" s="32">
        <v>0</v>
      </c>
      <c r="T334" s="37">
        <v>0</v>
      </c>
      <c r="U334" s="32">
        <v>5.6888888888888891</v>
      </c>
      <c r="V334" s="32">
        <v>0</v>
      </c>
      <c r="W334" s="37">
        <v>0</v>
      </c>
      <c r="X334" s="32">
        <v>61.40599999999997</v>
      </c>
      <c r="Y334" s="32">
        <v>0.10477777777777778</v>
      </c>
      <c r="Z334" s="37">
        <v>1.7063117248766867E-3</v>
      </c>
      <c r="AA334" s="32">
        <v>0</v>
      </c>
      <c r="AB334" s="32">
        <v>0</v>
      </c>
      <c r="AC334" s="37" t="s">
        <v>1253</v>
      </c>
      <c r="AD334" s="32">
        <v>214.4938888888889</v>
      </c>
      <c r="AE334" s="32">
        <v>0</v>
      </c>
      <c r="AF334" s="37">
        <v>0</v>
      </c>
      <c r="AG334" s="32">
        <v>0</v>
      </c>
      <c r="AH334" s="32">
        <v>0</v>
      </c>
      <c r="AI334" s="37" t="s">
        <v>1253</v>
      </c>
      <c r="AJ334" s="32">
        <v>0</v>
      </c>
      <c r="AK334" s="32">
        <v>0</v>
      </c>
      <c r="AL334" s="37" t="s">
        <v>1253</v>
      </c>
      <c r="AM334" t="s">
        <v>211</v>
      </c>
      <c r="AN334" s="34">
        <v>4</v>
      </c>
      <c r="AX334"/>
      <c r="AY334"/>
    </row>
    <row r="335" spans="1:51" x14ac:dyDescent="0.25">
      <c r="A335" t="s">
        <v>1149</v>
      </c>
      <c r="B335" t="s">
        <v>606</v>
      </c>
      <c r="C335" t="s">
        <v>953</v>
      </c>
      <c r="D335" t="s">
        <v>1096</v>
      </c>
      <c r="E335" s="32">
        <v>89.644444444444446</v>
      </c>
      <c r="F335" s="32">
        <v>263.16466666666668</v>
      </c>
      <c r="G335" s="32">
        <v>0</v>
      </c>
      <c r="H335" s="37">
        <v>0</v>
      </c>
      <c r="I335" s="32">
        <v>249.17922222222222</v>
      </c>
      <c r="J335" s="32">
        <v>0</v>
      </c>
      <c r="K335" s="37">
        <v>0</v>
      </c>
      <c r="L335" s="32">
        <v>59.354888888888873</v>
      </c>
      <c r="M335" s="32">
        <v>0</v>
      </c>
      <c r="N335" s="37">
        <v>0</v>
      </c>
      <c r="O335" s="32">
        <v>45.369444444444426</v>
      </c>
      <c r="P335" s="32">
        <v>0</v>
      </c>
      <c r="Q335" s="37">
        <v>0</v>
      </c>
      <c r="R335" s="32">
        <v>8.296555555555555</v>
      </c>
      <c r="S335" s="32">
        <v>0</v>
      </c>
      <c r="T335" s="37">
        <v>0</v>
      </c>
      <c r="U335" s="32">
        <v>5.6888888888888891</v>
      </c>
      <c r="V335" s="32">
        <v>0</v>
      </c>
      <c r="W335" s="37">
        <v>0</v>
      </c>
      <c r="X335" s="32">
        <v>81.773888888888891</v>
      </c>
      <c r="Y335" s="32">
        <v>0</v>
      </c>
      <c r="Z335" s="37">
        <v>0</v>
      </c>
      <c r="AA335" s="32">
        <v>0</v>
      </c>
      <c r="AB335" s="32">
        <v>0</v>
      </c>
      <c r="AC335" s="37" t="s">
        <v>1253</v>
      </c>
      <c r="AD335" s="32">
        <v>122.03588888888891</v>
      </c>
      <c r="AE335" s="32">
        <v>0</v>
      </c>
      <c r="AF335" s="37">
        <v>0</v>
      </c>
      <c r="AG335" s="32">
        <v>0</v>
      </c>
      <c r="AH335" s="32">
        <v>0</v>
      </c>
      <c r="AI335" s="37" t="s">
        <v>1253</v>
      </c>
      <c r="AJ335" s="32">
        <v>0</v>
      </c>
      <c r="AK335" s="32">
        <v>0</v>
      </c>
      <c r="AL335" s="37" t="s">
        <v>1253</v>
      </c>
      <c r="AM335" t="s">
        <v>193</v>
      </c>
      <c r="AN335" s="34">
        <v>4</v>
      </c>
      <c r="AX335"/>
      <c r="AY335"/>
    </row>
    <row r="336" spans="1:51" x14ac:dyDescent="0.25">
      <c r="A336" t="s">
        <v>1149</v>
      </c>
      <c r="B336" t="s">
        <v>707</v>
      </c>
      <c r="C336" t="s">
        <v>844</v>
      </c>
      <c r="D336" t="s">
        <v>1049</v>
      </c>
      <c r="E336" s="32">
        <v>73.144444444444446</v>
      </c>
      <c r="F336" s="32">
        <v>216.13766666666672</v>
      </c>
      <c r="G336" s="32">
        <v>32.037000000000006</v>
      </c>
      <c r="H336" s="37">
        <v>0.14822497389780895</v>
      </c>
      <c r="I336" s="32">
        <v>203.72655555555562</v>
      </c>
      <c r="J336" s="32">
        <v>32.037000000000006</v>
      </c>
      <c r="K336" s="37">
        <v>0.15725490431346154</v>
      </c>
      <c r="L336" s="32">
        <v>26.891333333333328</v>
      </c>
      <c r="M336" s="32">
        <v>3.8035555555555556</v>
      </c>
      <c r="N336" s="37">
        <v>0.14144168711935282</v>
      </c>
      <c r="O336" s="32">
        <v>14.480222222222217</v>
      </c>
      <c r="P336" s="32">
        <v>3.8035555555555556</v>
      </c>
      <c r="Q336" s="37">
        <v>0.26267245745154322</v>
      </c>
      <c r="R336" s="32">
        <v>6.7222222222222223</v>
      </c>
      <c r="S336" s="32">
        <v>0</v>
      </c>
      <c r="T336" s="37">
        <v>0</v>
      </c>
      <c r="U336" s="32">
        <v>5.6888888888888891</v>
      </c>
      <c r="V336" s="32">
        <v>0</v>
      </c>
      <c r="W336" s="37">
        <v>0</v>
      </c>
      <c r="X336" s="32">
        <v>59.418777777777805</v>
      </c>
      <c r="Y336" s="32">
        <v>11.878888888888888</v>
      </c>
      <c r="Z336" s="37">
        <v>0.19991809547673844</v>
      </c>
      <c r="AA336" s="32">
        <v>0</v>
      </c>
      <c r="AB336" s="32">
        <v>0</v>
      </c>
      <c r="AC336" s="37" t="s">
        <v>1253</v>
      </c>
      <c r="AD336" s="32">
        <v>129.82755555555559</v>
      </c>
      <c r="AE336" s="32">
        <v>16.35455555555556</v>
      </c>
      <c r="AF336" s="37">
        <v>0.12597137399353672</v>
      </c>
      <c r="AG336" s="32">
        <v>0</v>
      </c>
      <c r="AH336" s="32">
        <v>0</v>
      </c>
      <c r="AI336" s="37" t="s">
        <v>1253</v>
      </c>
      <c r="AJ336" s="32">
        <v>0</v>
      </c>
      <c r="AK336" s="32">
        <v>0</v>
      </c>
      <c r="AL336" s="37" t="s">
        <v>1253</v>
      </c>
      <c r="AM336" t="s">
        <v>294</v>
      </c>
      <c r="AN336" s="34">
        <v>4</v>
      </c>
      <c r="AX336"/>
      <c r="AY336"/>
    </row>
    <row r="337" spans="1:51" x14ac:dyDescent="0.25">
      <c r="A337" t="s">
        <v>1149</v>
      </c>
      <c r="B337" t="s">
        <v>714</v>
      </c>
      <c r="C337" t="s">
        <v>898</v>
      </c>
      <c r="D337" t="s">
        <v>1058</v>
      </c>
      <c r="E337" s="32">
        <v>58.388888888888886</v>
      </c>
      <c r="F337" s="32">
        <v>294.5168888888889</v>
      </c>
      <c r="G337" s="32">
        <v>35.322222222222223</v>
      </c>
      <c r="H337" s="37">
        <v>0.11993275616716188</v>
      </c>
      <c r="I337" s="32">
        <v>282.04466666666667</v>
      </c>
      <c r="J337" s="32">
        <v>34.522222222222226</v>
      </c>
      <c r="K337" s="37">
        <v>0.12239984052959303</v>
      </c>
      <c r="L337" s="32">
        <v>66.313222222222223</v>
      </c>
      <c r="M337" s="32">
        <v>9.4666666666666668</v>
      </c>
      <c r="N337" s="37">
        <v>0.14275684922899573</v>
      </c>
      <c r="O337" s="32">
        <v>54.641000000000005</v>
      </c>
      <c r="P337" s="32">
        <v>9.4666666666666668</v>
      </c>
      <c r="Q337" s="37">
        <v>0.17325207566967415</v>
      </c>
      <c r="R337" s="32">
        <v>5.9833333333333334</v>
      </c>
      <c r="S337" s="32">
        <v>0</v>
      </c>
      <c r="T337" s="37">
        <v>0</v>
      </c>
      <c r="U337" s="32">
        <v>5.6888888888888891</v>
      </c>
      <c r="V337" s="32">
        <v>0</v>
      </c>
      <c r="W337" s="37">
        <v>0</v>
      </c>
      <c r="X337" s="32">
        <v>49.749999999999979</v>
      </c>
      <c r="Y337" s="32">
        <v>25.055555555555557</v>
      </c>
      <c r="Z337" s="37">
        <v>0.50362925739810183</v>
      </c>
      <c r="AA337" s="32">
        <v>0.8</v>
      </c>
      <c r="AB337" s="32">
        <v>0.8</v>
      </c>
      <c r="AC337" s="37">
        <v>1</v>
      </c>
      <c r="AD337" s="32">
        <v>177.65366666666668</v>
      </c>
      <c r="AE337" s="32">
        <v>0</v>
      </c>
      <c r="AF337" s="37">
        <v>0</v>
      </c>
      <c r="AG337" s="32">
        <v>0</v>
      </c>
      <c r="AH337" s="32">
        <v>0</v>
      </c>
      <c r="AI337" s="37" t="s">
        <v>1253</v>
      </c>
      <c r="AJ337" s="32">
        <v>0</v>
      </c>
      <c r="AK337" s="32">
        <v>0</v>
      </c>
      <c r="AL337" s="37" t="s">
        <v>1253</v>
      </c>
      <c r="AM337" t="s">
        <v>301</v>
      </c>
      <c r="AN337" s="34">
        <v>4</v>
      </c>
      <c r="AX337"/>
      <c r="AY337"/>
    </row>
    <row r="338" spans="1:51" x14ac:dyDescent="0.25">
      <c r="A338" t="s">
        <v>1149</v>
      </c>
      <c r="B338" t="s">
        <v>573</v>
      </c>
      <c r="C338" t="s">
        <v>954</v>
      </c>
      <c r="D338" t="s">
        <v>1047</v>
      </c>
      <c r="E338" s="32">
        <v>38.244444444444447</v>
      </c>
      <c r="F338" s="32">
        <v>125.35433333333334</v>
      </c>
      <c r="G338" s="32">
        <v>0</v>
      </c>
      <c r="H338" s="37">
        <v>0</v>
      </c>
      <c r="I338" s="32">
        <v>115.29877777777779</v>
      </c>
      <c r="J338" s="32">
        <v>0</v>
      </c>
      <c r="K338" s="37">
        <v>0</v>
      </c>
      <c r="L338" s="32">
        <v>48.994222222222227</v>
      </c>
      <c r="M338" s="32">
        <v>0</v>
      </c>
      <c r="N338" s="37">
        <v>0</v>
      </c>
      <c r="O338" s="32">
        <v>38.93866666666667</v>
      </c>
      <c r="P338" s="32">
        <v>0</v>
      </c>
      <c r="Q338" s="37">
        <v>0</v>
      </c>
      <c r="R338" s="32">
        <v>4.3666666666666663</v>
      </c>
      <c r="S338" s="32">
        <v>0</v>
      </c>
      <c r="T338" s="37">
        <v>0</v>
      </c>
      <c r="U338" s="32">
        <v>5.6888888888888891</v>
      </c>
      <c r="V338" s="32">
        <v>0</v>
      </c>
      <c r="W338" s="37">
        <v>0</v>
      </c>
      <c r="X338" s="32">
        <v>16.992666666666668</v>
      </c>
      <c r="Y338" s="32">
        <v>0</v>
      </c>
      <c r="Z338" s="37">
        <v>0</v>
      </c>
      <c r="AA338" s="32">
        <v>0</v>
      </c>
      <c r="AB338" s="32">
        <v>0</v>
      </c>
      <c r="AC338" s="37" t="s">
        <v>1253</v>
      </c>
      <c r="AD338" s="32">
        <v>59.367444444444445</v>
      </c>
      <c r="AE338" s="32">
        <v>0</v>
      </c>
      <c r="AF338" s="37">
        <v>0</v>
      </c>
      <c r="AG338" s="32">
        <v>0</v>
      </c>
      <c r="AH338" s="32">
        <v>0</v>
      </c>
      <c r="AI338" s="37" t="s">
        <v>1253</v>
      </c>
      <c r="AJ338" s="32">
        <v>0</v>
      </c>
      <c r="AK338" s="32">
        <v>0</v>
      </c>
      <c r="AL338" s="37" t="s">
        <v>1253</v>
      </c>
      <c r="AM338" t="s">
        <v>160</v>
      </c>
      <c r="AN338" s="34">
        <v>4</v>
      </c>
      <c r="AX338"/>
      <c r="AY338"/>
    </row>
    <row r="339" spans="1:51" x14ac:dyDescent="0.25">
      <c r="A339" t="s">
        <v>1149</v>
      </c>
      <c r="B339" t="s">
        <v>480</v>
      </c>
      <c r="C339" t="s">
        <v>924</v>
      </c>
      <c r="D339" t="s">
        <v>1076</v>
      </c>
      <c r="E339" s="32">
        <v>88.066666666666663</v>
      </c>
      <c r="F339" s="32">
        <v>322.78566666666666</v>
      </c>
      <c r="G339" s="32">
        <v>0.3888888888888889</v>
      </c>
      <c r="H339" s="37">
        <v>1.2047898312984434E-3</v>
      </c>
      <c r="I339" s="32">
        <v>293.25355555555552</v>
      </c>
      <c r="J339" s="32">
        <v>0.3888888888888889</v>
      </c>
      <c r="K339" s="37">
        <v>1.3261182397333823E-3</v>
      </c>
      <c r="L339" s="32">
        <v>54.348888888888887</v>
      </c>
      <c r="M339" s="32">
        <v>0.3888888888888889</v>
      </c>
      <c r="N339" s="37">
        <v>7.1554156274277305E-3</v>
      </c>
      <c r="O339" s="32">
        <v>30.977333333333327</v>
      </c>
      <c r="P339" s="32">
        <v>0.3888888888888889</v>
      </c>
      <c r="Q339" s="37">
        <v>1.255398212312946E-2</v>
      </c>
      <c r="R339" s="32">
        <v>17.68266666666667</v>
      </c>
      <c r="S339" s="32">
        <v>0</v>
      </c>
      <c r="T339" s="37">
        <v>0</v>
      </c>
      <c r="U339" s="32">
        <v>5.6888888888888891</v>
      </c>
      <c r="V339" s="32">
        <v>0</v>
      </c>
      <c r="W339" s="37">
        <v>0</v>
      </c>
      <c r="X339" s="32">
        <v>50.411444444444442</v>
      </c>
      <c r="Y339" s="32">
        <v>0</v>
      </c>
      <c r="Z339" s="37">
        <v>0</v>
      </c>
      <c r="AA339" s="32">
        <v>6.1605555555555549</v>
      </c>
      <c r="AB339" s="32">
        <v>0</v>
      </c>
      <c r="AC339" s="37">
        <v>0</v>
      </c>
      <c r="AD339" s="32">
        <v>175.62044444444444</v>
      </c>
      <c r="AE339" s="32">
        <v>0</v>
      </c>
      <c r="AF339" s="37">
        <v>0</v>
      </c>
      <c r="AG339" s="32">
        <v>0</v>
      </c>
      <c r="AH339" s="32">
        <v>0</v>
      </c>
      <c r="AI339" s="37" t="s">
        <v>1253</v>
      </c>
      <c r="AJ339" s="32">
        <v>36.244333333333323</v>
      </c>
      <c r="AK339" s="32">
        <v>0</v>
      </c>
      <c r="AL339" s="37">
        <v>0</v>
      </c>
      <c r="AM339" t="s">
        <v>66</v>
      </c>
      <c r="AN339" s="34">
        <v>4</v>
      </c>
      <c r="AX339"/>
      <c r="AY339"/>
    </row>
    <row r="340" spans="1:51" x14ac:dyDescent="0.25">
      <c r="A340" t="s">
        <v>1149</v>
      </c>
      <c r="B340" t="s">
        <v>596</v>
      </c>
      <c r="C340" t="s">
        <v>963</v>
      </c>
      <c r="D340" t="s">
        <v>1044</v>
      </c>
      <c r="E340" s="32">
        <v>98.944444444444443</v>
      </c>
      <c r="F340" s="32">
        <v>341.23333333333346</v>
      </c>
      <c r="G340" s="32">
        <v>88.615555555555559</v>
      </c>
      <c r="H340" s="37">
        <v>0.25969196704763758</v>
      </c>
      <c r="I340" s="32">
        <v>323.53444444444455</v>
      </c>
      <c r="J340" s="32">
        <v>88.615555555555559</v>
      </c>
      <c r="K340" s="37">
        <v>0.2738983656213832</v>
      </c>
      <c r="L340" s="32">
        <v>29.535555555555554</v>
      </c>
      <c r="M340" s="32">
        <v>0.84888888888888892</v>
      </c>
      <c r="N340" s="37">
        <v>2.8741253479798362E-2</v>
      </c>
      <c r="O340" s="32">
        <v>11.836666666666664</v>
      </c>
      <c r="P340" s="32">
        <v>0.84888888888888892</v>
      </c>
      <c r="Q340" s="37">
        <v>7.171688726180421E-2</v>
      </c>
      <c r="R340" s="32">
        <v>11.675555555555555</v>
      </c>
      <c r="S340" s="32">
        <v>0</v>
      </c>
      <c r="T340" s="37">
        <v>0</v>
      </c>
      <c r="U340" s="32">
        <v>6.0233333333333334</v>
      </c>
      <c r="V340" s="32">
        <v>0</v>
      </c>
      <c r="W340" s="37">
        <v>0</v>
      </c>
      <c r="X340" s="32">
        <v>97.882222222222225</v>
      </c>
      <c r="Y340" s="32">
        <v>10.333333333333336</v>
      </c>
      <c r="Z340" s="37">
        <v>0.10556905124072016</v>
      </c>
      <c r="AA340" s="32">
        <v>0</v>
      </c>
      <c r="AB340" s="32">
        <v>0</v>
      </c>
      <c r="AC340" s="37" t="s">
        <v>1253</v>
      </c>
      <c r="AD340" s="32">
        <v>201.75111111111119</v>
      </c>
      <c r="AE340" s="32">
        <v>77.433333333333337</v>
      </c>
      <c r="AF340" s="37">
        <v>0.38380622989822433</v>
      </c>
      <c r="AG340" s="32">
        <v>3.8844444444444455</v>
      </c>
      <c r="AH340" s="32">
        <v>0</v>
      </c>
      <c r="AI340" s="37">
        <v>0</v>
      </c>
      <c r="AJ340" s="32">
        <v>8.18</v>
      </c>
      <c r="AK340" s="32">
        <v>0</v>
      </c>
      <c r="AL340" s="37">
        <v>0</v>
      </c>
      <c r="AM340" t="s">
        <v>183</v>
      </c>
      <c r="AN340" s="34">
        <v>4</v>
      </c>
      <c r="AX340"/>
      <c r="AY340"/>
    </row>
    <row r="341" spans="1:51" x14ac:dyDescent="0.25">
      <c r="A341" t="s">
        <v>1149</v>
      </c>
      <c r="B341" t="s">
        <v>740</v>
      </c>
      <c r="C341" t="s">
        <v>1003</v>
      </c>
      <c r="D341" t="s">
        <v>1058</v>
      </c>
      <c r="E341" s="32">
        <v>79.166666666666671</v>
      </c>
      <c r="F341" s="32">
        <v>219.13733333333337</v>
      </c>
      <c r="G341" s="32">
        <v>15.559999999999999</v>
      </c>
      <c r="H341" s="37">
        <v>7.1005701143270872E-2</v>
      </c>
      <c r="I341" s="32">
        <v>207.6706666666667</v>
      </c>
      <c r="J341" s="32">
        <v>15.559999999999999</v>
      </c>
      <c r="K341" s="37">
        <v>7.4926325656648654E-2</v>
      </c>
      <c r="L341" s="32">
        <v>54.673888888888889</v>
      </c>
      <c r="M341" s="32">
        <v>8.3199999999999985</v>
      </c>
      <c r="N341" s="37">
        <v>0.15217501752817206</v>
      </c>
      <c r="O341" s="32">
        <v>43.207222222222221</v>
      </c>
      <c r="P341" s="32">
        <v>8.3199999999999985</v>
      </c>
      <c r="Q341" s="37">
        <v>0.19256040013886563</v>
      </c>
      <c r="R341" s="32">
        <v>5.7777777777777777</v>
      </c>
      <c r="S341" s="32">
        <v>0</v>
      </c>
      <c r="T341" s="37">
        <v>0</v>
      </c>
      <c r="U341" s="32">
        <v>5.6888888888888891</v>
      </c>
      <c r="V341" s="32">
        <v>0</v>
      </c>
      <c r="W341" s="37">
        <v>0</v>
      </c>
      <c r="X341" s="32">
        <v>47.048111111111098</v>
      </c>
      <c r="Y341" s="32">
        <v>1.7678888888888891</v>
      </c>
      <c r="Z341" s="37">
        <v>3.7576192691641905E-2</v>
      </c>
      <c r="AA341" s="32">
        <v>0</v>
      </c>
      <c r="AB341" s="32">
        <v>0</v>
      </c>
      <c r="AC341" s="37" t="s">
        <v>1253</v>
      </c>
      <c r="AD341" s="32">
        <v>113.51922222222228</v>
      </c>
      <c r="AE341" s="32">
        <v>4.8464444444444448</v>
      </c>
      <c r="AF341" s="37">
        <v>4.269272066502685E-2</v>
      </c>
      <c r="AG341" s="32">
        <v>3.8961111111111113</v>
      </c>
      <c r="AH341" s="32">
        <v>0.62566666666666659</v>
      </c>
      <c r="AI341" s="37">
        <v>0.1605874803935548</v>
      </c>
      <c r="AJ341" s="32">
        <v>0</v>
      </c>
      <c r="AK341" s="32">
        <v>0</v>
      </c>
      <c r="AL341" s="37" t="s">
        <v>1253</v>
      </c>
      <c r="AM341" t="s">
        <v>327</v>
      </c>
      <c r="AN341" s="34">
        <v>4</v>
      </c>
      <c r="AX341"/>
      <c r="AY341"/>
    </row>
    <row r="342" spans="1:51" x14ac:dyDescent="0.25">
      <c r="A342" t="s">
        <v>1149</v>
      </c>
      <c r="B342" t="s">
        <v>421</v>
      </c>
      <c r="C342" t="s">
        <v>888</v>
      </c>
      <c r="D342" t="s">
        <v>1057</v>
      </c>
      <c r="E342" s="32">
        <v>85.522222222222226</v>
      </c>
      <c r="F342" s="32">
        <v>299.22333333333336</v>
      </c>
      <c r="G342" s="32">
        <v>0</v>
      </c>
      <c r="H342" s="37">
        <v>0</v>
      </c>
      <c r="I342" s="32">
        <v>279.97222222222223</v>
      </c>
      <c r="J342" s="32">
        <v>0</v>
      </c>
      <c r="K342" s="37">
        <v>0</v>
      </c>
      <c r="L342" s="32">
        <v>28.887222222222224</v>
      </c>
      <c r="M342" s="32">
        <v>0</v>
      </c>
      <c r="N342" s="37">
        <v>0</v>
      </c>
      <c r="O342" s="32">
        <v>9.6361111111111111</v>
      </c>
      <c r="P342" s="32">
        <v>0</v>
      </c>
      <c r="Q342" s="37">
        <v>0</v>
      </c>
      <c r="R342" s="32">
        <v>16.584444444444447</v>
      </c>
      <c r="S342" s="32">
        <v>0</v>
      </c>
      <c r="T342" s="37">
        <v>0</v>
      </c>
      <c r="U342" s="32">
        <v>2.6666666666666665</v>
      </c>
      <c r="V342" s="32">
        <v>0</v>
      </c>
      <c r="W342" s="37">
        <v>0</v>
      </c>
      <c r="X342" s="32">
        <v>96.291666666666671</v>
      </c>
      <c r="Y342" s="32">
        <v>0</v>
      </c>
      <c r="Z342" s="37">
        <v>0</v>
      </c>
      <c r="AA342" s="32">
        <v>0</v>
      </c>
      <c r="AB342" s="32">
        <v>0</v>
      </c>
      <c r="AC342" s="37" t="s">
        <v>1253</v>
      </c>
      <c r="AD342" s="32">
        <v>173.12777777777777</v>
      </c>
      <c r="AE342" s="32">
        <v>0</v>
      </c>
      <c r="AF342" s="37">
        <v>0</v>
      </c>
      <c r="AG342" s="32">
        <v>0.91666666666666663</v>
      </c>
      <c r="AH342" s="32">
        <v>0</v>
      </c>
      <c r="AI342" s="37">
        <v>0</v>
      </c>
      <c r="AJ342" s="32">
        <v>0</v>
      </c>
      <c r="AK342" s="32">
        <v>0</v>
      </c>
      <c r="AL342" s="37" t="s">
        <v>1253</v>
      </c>
      <c r="AM342" t="s">
        <v>7</v>
      </c>
      <c r="AN342" s="34">
        <v>4</v>
      </c>
      <c r="AX342"/>
      <c r="AY342"/>
    </row>
    <row r="343" spans="1:51" x14ac:dyDescent="0.25">
      <c r="A343" t="s">
        <v>1149</v>
      </c>
      <c r="B343" t="s">
        <v>729</v>
      </c>
      <c r="C343" t="s">
        <v>947</v>
      </c>
      <c r="D343" t="s">
        <v>1090</v>
      </c>
      <c r="E343" s="32">
        <v>69.955555555555549</v>
      </c>
      <c r="F343" s="32">
        <v>267.71455555555553</v>
      </c>
      <c r="G343" s="32">
        <v>0</v>
      </c>
      <c r="H343" s="37">
        <v>0</v>
      </c>
      <c r="I343" s="32">
        <v>249.21599999999998</v>
      </c>
      <c r="J343" s="32">
        <v>0</v>
      </c>
      <c r="K343" s="37">
        <v>0</v>
      </c>
      <c r="L343" s="32">
        <v>82.720777777777784</v>
      </c>
      <c r="M343" s="32">
        <v>0</v>
      </c>
      <c r="N343" s="37">
        <v>0</v>
      </c>
      <c r="O343" s="32">
        <v>64.222222222222229</v>
      </c>
      <c r="P343" s="32">
        <v>0</v>
      </c>
      <c r="Q343" s="37">
        <v>0</v>
      </c>
      <c r="R343" s="32">
        <v>14.231888888888887</v>
      </c>
      <c r="S343" s="32">
        <v>0</v>
      </c>
      <c r="T343" s="37">
        <v>0</v>
      </c>
      <c r="U343" s="32">
        <v>4.2666666666666666</v>
      </c>
      <c r="V343" s="32">
        <v>0</v>
      </c>
      <c r="W343" s="37">
        <v>0</v>
      </c>
      <c r="X343" s="32">
        <v>50.266777777777769</v>
      </c>
      <c r="Y343" s="32">
        <v>0</v>
      </c>
      <c r="Z343" s="37">
        <v>0</v>
      </c>
      <c r="AA343" s="32">
        <v>0</v>
      </c>
      <c r="AB343" s="32">
        <v>0</v>
      </c>
      <c r="AC343" s="37" t="s">
        <v>1253</v>
      </c>
      <c r="AD343" s="32">
        <v>134.72699999999998</v>
      </c>
      <c r="AE343" s="32">
        <v>0</v>
      </c>
      <c r="AF343" s="37">
        <v>0</v>
      </c>
      <c r="AG343" s="32">
        <v>0</v>
      </c>
      <c r="AH343" s="32">
        <v>0</v>
      </c>
      <c r="AI343" s="37" t="s">
        <v>1253</v>
      </c>
      <c r="AJ343" s="32">
        <v>0</v>
      </c>
      <c r="AK343" s="32">
        <v>0</v>
      </c>
      <c r="AL343" s="37" t="s">
        <v>1253</v>
      </c>
      <c r="AM343" t="s">
        <v>316</v>
      </c>
      <c r="AN343" s="34">
        <v>4</v>
      </c>
      <c r="AX343"/>
      <c r="AY343"/>
    </row>
    <row r="344" spans="1:51" x14ac:dyDescent="0.25">
      <c r="A344" t="s">
        <v>1149</v>
      </c>
      <c r="B344" t="s">
        <v>791</v>
      </c>
      <c r="C344" t="s">
        <v>888</v>
      </c>
      <c r="D344" t="s">
        <v>1057</v>
      </c>
      <c r="E344" s="32">
        <v>45.144444444444446</v>
      </c>
      <c r="F344" s="32">
        <v>243.74200000000002</v>
      </c>
      <c r="G344" s="32">
        <v>1.9946666666666664</v>
      </c>
      <c r="H344" s="37">
        <v>8.1835164504544412E-3</v>
      </c>
      <c r="I344" s="32">
        <v>228.19666666666666</v>
      </c>
      <c r="J344" s="32">
        <v>0</v>
      </c>
      <c r="K344" s="37">
        <v>0</v>
      </c>
      <c r="L344" s="32">
        <v>32.15377777777779</v>
      </c>
      <c r="M344" s="32">
        <v>1.9946666666666664</v>
      </c>
      <c r="N344" s="37">
        <v>6.2035219638957202E-2</v>
      </c>
      <c r="O344" s="32">
        <v>16.608444444444448</v>
      </c>
      <c r="P344" s="32">
        <v>0</v>
      </c>
      <c r="Q344" s="37">
        <v>0</v>
      </c>
      <c r="R344" s="32">
        <v>5.3191111111111162</v>
      </c>
      <c r="S344" s="32">
        <v>0</v>
      </c>
      <c r="T344" s="37">
        <v>0</v>
      </c>
      <c r="U344" s="32">
        <v>10.22622222222223</v>
      </c>
      <c r="V344" s="32">
        <v>1.9946666666666664</v>
      </c>
      <c r="W344" s="37">
        <v>0.19505410926159311</v>
      </c>
      <c r="X344" s="32">
        <v>80.943222222222232</v>
      </c>
      <c r="Y344" s="32">
        <v>0</v>
      </c>
      <c r="Z344" s="37">
        <v>0</v>
      </c>
      <c r="AA344" s="32">
        <v>0</v>
      </c>
      <c r="AB344" s="32">
        <v>0</v>
      </c>
      <c r="AC344" s="37" t="s">
        <v>1253</v>
      </c>
      <c r="AD344" s="32">
        <v>130.64499999999998</v>
      </c>
      <c r="AE344" s="32">
        <v>0</v>
      </c>
      <c r="AF344" s="37">
        <v>0</v>
      </c>
      <c r="AG344" s="32">
        <v>0</v>
      </c>
      <c r="AH344" s="32">
        <v>0</v>
      </c>
      <c r="AI344" s="37" t="s">
        <v>1253</v>
      </c>
      <c r="AJ344" s="32">
        <v>0</v>
      </c>
      <c r="AK344" s="32">
        <v>0</v>
      </c>
      <c r="AL344" s="37" t="s">
        <v>1253</v>
      </c>
      <c r="AM344" t="s">
        <v>378</v>
      </c>
      <c r="AN344" s="34">
        <v>4</v>
      </c>
      <c r="AX344"/>
      <c r="AY344"/>
    </row>
    <row r="345" spans="1:51" x14ac:dyDescent="0.25">
      <c r="A345" t="s">
        <v>1149</v>
      </c>
      <c r="B345" t="s">
        <v>797</v>
      </c>
      <c r="C345" t="s">
        <v>874</v>
      </c>
      <c r="D345" t="s">
        <v>1055</v>
      </c>
      <c r="E345" s="32">
        <v>78.388888888888886</v>
      </c>
      <c r="F345" s="32">
        <v>305.96077777777776</v>
      </c>
      <c r="G345" s="32">
        <v>60.412888888888887</v>
      </c>
      <c r="H345" s="37">
        <v>0.19745305044546377</v>
      </c>
      <c r="I345" s="32">
        <v>293.25433333333331</v>
      </c>
      <c r="J345" s="32">
        <v>60.412888888888887</v>
      </c>
      <c r="K345" s="37">
        <v>0.20600851214095919</v>
      </c>
      <c r="L345" s="32">
        <v>51.848111111111109</v>
      </c>
      <c r="M345" s="32">
        <v>13.372222222222222</v>
      </c>
      <c r="N345" s="37">
        <v>0.25791146361273204</v>
      </c>
      <c r="O345" s="32">
        <v>39.141666666666666</v>
      </c>
      <c r="P345" s="32">
        <v>13.372222222222222</v>
      </c>
      <c r="Q345" s="37">
        <v>0.34163650557093178</v>
      </c>
      <c r="R345" s="32">
        <v>7.0175555555555551</v>
      </c>
      <c r="S345" s="32">
        <v>0</v>
      </c>
      <c r="T345" s="37">
        <v>0</v>
      </c>
      <c r="U345" s="32">
        <v>5.6888888888888891</v>
      </c>
      <c r="V345" s="32">
        <v>0</v>
      </c>
      <c r="W345" s="37">
        <v>0</v>
      </c>
      <c r="X345" s="32">
        <v>72.510111111111115</v>
      </c>
      <c r="Y345" s="32">
        <v>5.5837777777777777</v>
      </c>
      <c r="Z345" s="37">
        <v>7.700688486356691E-2</v>
      </c>
      <c r="AA345" s="32">
        <v>0</v>
      </c>
      <c r="AB345" s="32">
        <v>0</v>
      </c>
      <c r="AC345" s="37" t="s">
        <v>1253</v>
      </c>
      <c r="AD345" s="32">
        <v>181.60255555555554</v>
      </c>
      <c r="AE345" s="32">
        <v>41.456888888888891</v>
      </c>
      <c r="AF345" s="37">
        <v>0.22828362058047399</v>
      </c>
      <c r="AG345" s="32">
        <v>0</v>
      </c>
      <c r="AH345" s="32">
        <v>0</v>
      </c>
      <c r="AI345" s="37" t="s">
        <v>1253</v>
      </c>
      <c r="AJ345" s="32">
        <v>0</v>
      </c>
      <c r="AK345" s="32">
        <v>0</v>
      </c>
      <c r="AL345" s="37" t="s">
        <v>1253</v>
      </c>
      <c r="AM345" t="s">
        <v>384</v>
      </c>
      <c r="AN345" s="34">
        <v>4</v>
      </c>
      <c r="AX345"/>
      <c r="AY345"/>
    </row>
    <row r="346" spans="1:51" x14ac:dyDescent="0.25">
      <c r="A346" t="s">
        <v>1149</v>
      </c>
      <c r="B346" t="s">
        <v>753</v>
      </c>
      <c r="C346" t="s">
        <v>897</v>
      </c>
      <c r="D346" t="s">
        <v>1056</v>
      </c>
      <c r="E346" s="32">
        <v>44.277777777777779</v>
      </c>
      <c r="F346" s="32">
        <v>199.13900000000004</v>
      </c>
      <c r="G346" s="32">
        <v>1.3627777777777779</v>
      </c>
      <c r="H346" s="37">
        <v>6.8433495085230799E-3</v>
      </c>
      <c r="I346" s="32">
        <v>186.78344444444448</v>
      </c>
      <c r="J346" s="32">
        <v>1.3627777777777779</v>
      </c>
      <c r="K346" s="37">
        <v>7.2960308759222646E-3</v>
      </c>
      <c r="L346" s="32">
        <v>29.801111111111112</v>
      </c>
      <c r="M346" s="32">
        <v>0</v>
      </c>
      <c r="N346" s="37">
        <v>0</v>
      </c>
      <c r="O346" s="32">
        <v>17.445555555555558</v>
      </c>
      <c r="P346" s="32">
        <v>0</v>
      </c>
      <c r="Q346" s="37">
        <v>0</v>
      </c>
      <c r="R346" s="32">
        <v>0.97777777777777775</v>
      </c>
      <c r="S346" s="32">
        <v>0</v>
      </c>
      <c r="T346" s="37">
        <v>0</v>
      </c>
      <c r="U346" s="32">
        <v>11.377777777777778</v>
      </c>
      <c r="V346" s="32">
        <v>0</v>
      </c>
      <c r="W346" s="37">
        <v>0</v>
      </c>
      <c r="X346" s="32">
        <v>58.7028888888889</v>
      </c>
      <c r="Y346" s="32">
        <v>0.80166666666666675</v>
      </c>
      <c r="Z346" s="37">
        <v>1.3656340971294237E-2</v>
      </c>
      <c r="AA346" s="32">
        <v>0</v>
      </c>
      <c r="AB346" s="32">
        <v>0</v>
      </c>
      <c r="AC346" s="37" t="s">
        <v>1253</v>
      </c>
      <c r="AD346" s="32">
        <v>110.63500000000002</v>
      </c>
      <c r="AE346" s="32">
        <v>0.56111111111111112</v>
      </c>
      <c r="AF346" s="37">
        <v>5.0717323732192435E-3</v>
      </c>
      <c r="AG346" s="32">
        <v>0</v>
      </c>
      <c r="AH346" s="32">
        <v>0</v>
      </c>
      <c r="AI346" s="37" t="s">
        <v>1253</v>
      </c>
      <c r="AJ346" s="32">
        <v>0</v>
      </c>
      <c r="AK346" s="32">
        <v>0</v>
      </c>
      <c r="AL346" s="37" t="s">
        <v>1253</v>
      </c>
      <c r="AM346" t="s">
        <v>340</v>
      </c>
      <c r="AN346" s="34">
        <v>4</v>
      </c>
      <c r="AX346"/>
      <c r="AY346"/>
    </row>
    <row r="347" spans="1:51" x14ac:dyDescent="0.25">
      <c r="A347" t="s">
        <v>1149</v>
      </c>
      <c r="B347" t="s">
        <v>687</v>
      </c>
      <c r="C347" t="s">
        <v>840</v>
      </c>
      <c r="D347" t="s">
        <v>1113</v>
      </c>
      <c r="E347" s="32">
        <v>50.37777777777778</v>
      </c>
      <c r="F347" s="32">
        <v>158.05222222222221</v>
      </c>
      <c r="G347" s="32">
        <v>4.6577777777777776</v>
      </c>
      <c r="H347" s="37">
        <v>2.946986579681821E-2</v>
      </c>
      <c r="I347" s="32">
        <v>151.82999999999998</v>
      </c>
      <c r="J347" s="32">
        <v>4.6577777777777776</v>
      </c>
      <c r="K347" s="37">
        <v>3.0677585311056958E-2</v>
      </c>
      <c r="L347" s="32">
        <v>22.598888888888879</v>
      </c>
      <c r="M347" s="32">
        <v>0</v>
      </c>
      <c r="N347" s="37">
        <v>0</v>
      </c>
      <c r="O347" s="32">
        <v>16.376666666666658</v>
      </c>
      <c r="P347" s="32">
        <v>0</v>
      </c>
      <c r="Q347" s="37">
        <v>0</v>
      </c>
      <c r="R347" s="32">
        <v>1.6522222222222225</v>
      </c>
      <c r="S347" s="32">
        <v>0</v>
      </c>
      <c r="T347" s="37">
        <v>0</v>
      </c>
      <c r="U347" s="32">
        <v>4.5699999999999994</v>
      </c>
      <c r="V347" s="32">
        <v>0</v>
      </c>
      <c r="W347" s="37">
        <v>0</v>
      </c>
      <c r="X347" s="32">
        <v>49.192222222222206</v>
      </c>
      <c r="Y347" s="32">
        <v>0</v>
      </c>
      <c r="Z347" s="37">
        <v>0</v>
      </c>
      <c r="AA347" s="32">
        <v>0</v>
      </c>
      <c r="AB347" s="32">
        <v>0</v>
      </c>
      <c r="AC347" s="37" t="s">
        <v>1253</v>
      </c>
      <c r="AD347" s="32">
        <v>73.160000000000039</v>
      </c>
      <c r="AE347" s="32">
        <v>4.6577777777777776</v>
      </c>
      <c r="AF347" s="37">
        <v>6.3665633922604908E-2</v>
      </c>
      <c r="AG347" s="32">
        <v>0</v>
      </c>
      <c r="AH347" s="32">
        <v>0</v>
      </c>
      <c r="AI347" s="37" t="s">
        <v>1253</v>
      </c>
      <c r="AJ347" s="32">
        <v>13.101111111111107</v>
      </c>
      <c r="AK347" s="32">
        <v>0</v>
      </c>
      <c r="AL347" s="37">
        <v>0</v>
      </c>
      <c r="AM347" t="s">
        <v>274</v>
      </c>
      <c r="AN347" s="34">
        <v>4</v>
      </c>
      <c r="AX347"/>
      <c r="AY347"/>
    </row>
    <row r="348" spans="1:51" x14ac:dyDescent="0.25">
      <c r="A348" t="s">
        <v>1149</v>
      </c>
      <c r="B348" t="s">
        <v>768</v>
      </c>
      <c r="C348" t="s">
        <v>888</v>
      </c>
      <c r="D348" t="s">
        <v>1057</v>
      </c>
      <c r="E348" s="32">
        <v>62.177777777777777</v>
      </c>
      <c r="F348" s="32">
        <v>220.79688888888887</v>
      </c>
      <c r="G348" s="32">
        <v>70.658333333333331</v>
      </c>
      <c r="H348" s="37">
        <v>0.32001507670196644</v>
      </c>
      <c r="I348" s="32">
        <v>205.55</v>
      </c>
      <c r="J348" s="32">
        <v>70.658333333333331</v>
      </c>
      <c r="K348" s="37">
        <v>0.34375253385226623</v>
      </c>
      <c r="L348" s="32">
        <v>73.463555555555558</v>
      </c>
      <c r="M348" s="32">
        <v>14.725</v>
      </c>
      <c r="N348" s="37">
        <v>0.20043952254481434</v>
      </c>
      <c r="O348" s="32">
        <v>58.216666666666669</v>
      </c>
      <c r="P348" s="32">
        <v>14.725</v>
      </c>
      <c r="Q348" s="37">
        <v>0.25293444030918977</v>
      </c>
      <c r="R348" s="32">
        <v>10.024666666666665</v>
      </c>
      <c r="S348" s="32">
        <v>0</v>
      </c>
      <c r="T348" s="37">
        <v>0</v>
      </c>
      <c r="U348" s="32">
        <v>5.2222222222222223</v>
      </c>
      <c r="V348" s="32">
        <v>0</v>
      </c>
      <c r="W348" s="37">
        <v>0</v>
      </c>
      <c r="X348" s="32">
        <v>58.205555555555556</v>
      </c>
      <c r="Y348" s="32">
        <v>28.852777777777778</v>
      </c>
      <c r="Z348" s="37">
        <v>0.49570487735038654</v>
      </c>
      <c r="AA348" s="32">
        <v>0</v>
      </c>
      <c r="AB348" s="32">
        <v>0</v>
      </c>
      <c r="AC348" s="37" t="s">
        <v>1253</v>
      </c>
      <c r="AD348" s="32">
        <v>89.12777777777778</v>
      </c>
      <c r="AE348" s="32">
        <v>27.080555555555556</v>
      </c>
      <c r="AF348" s="37">
        <v>0.30383968085769492</v>
      </c>
      <c r="AG348" s="32">
        <v>0</v>
      </c>
      <c r="AH348" s="32">
        <v>0</v>
      </c>
      <c r="AI348" s="37" t="s">
        <v>1253</v>
      </c>
      <c r="AJ348" s="32">
        <v>0</v>
      </c>
      <c r="AK348" s="32">
        <v>0</v>
      </c>
      <c r="AL348" s="37" t="s">
        <v>1253</v>
      </c>
      <c r="AM348" t="s">
        <v>355</v>
      </c>
      <c r="AN348" s="34">
        <v>4</v>
      </c>
      <c r="AX348"/>
      <c r="AY348"/>
    </row>
    <row r="349" spans="1:51" x14ac:dyDescent="0.25">
      <c r="A349" t="s">
        <v>1149</v>
      </c>
      <c r="B349" t="s">
        <v>576</v>
      </c>
      <c r="C349" t="s">
        <v>956</v>
      </c>
      <c r="D349" t="s">
        <v>1075</v>
      </c>
      <c r="E349" s="32">
        <v>75.944444444444443</v>
      </c>
      <c r="F349" s="32">
        <v>260.80155555555564</v>
      </c>
      <c r="G349" s="32">
        <v>26.885777777777776</v>
      </c>
      <c r="H349" s="37">
        <v>0.103089023838474</v>
      </c>
      <c r="I349" s="32">
        <v>235.3163333333334</v>
      </c>
      <c r="J349" s="32">
        <v>26.885777777777776</v>
      </c>
      <c r="K349" s="37">
        <v>0.11425376809561781</v>
      </c>
      <c r="L349" s="32">
        <v>33.364666666666672</v>
      </c>
      <c r="M349" s="32">
        <v>0.5885555555555555</v>
      </c>
      <c r="N349" s="37">
        <v>1.7640084986779089E-2</v>
      </c>
      <c r="O349" s="32">
        <v>17.615555555555559</v>
      </c>
      <c r="P349" s="32">
        <v>0.5885555555555555</v>
      </c>
      <c r="Q349" s="37">
        <v>3.3411126529582426E-2</v>
      </c>
      <c r="R349" s="32">
        <v>10.504666666666667</v>
      </c>
      <c r="S349" s="32">
        <v>0</v>
      </c>
      <c r="T349" s="37">
        <v>0</v>
      </c>
      <c r="U349" s="32">
        <v>5.2444444444444445</v>
      </c>
      <c r="V349" s="32">
        <v>0</v>
      </c>
      <c r="W349" s="37">
        <v>0</v>
      </c>
      <c r="X349" s="32">
        <v>75.777333333333331</v>
      </c>
      <c r="Y349" s="32">
        <v>9.9159999999999986</v>
      </c>
      <c r="Z349" s="37">
        <v>0.13085707247549838</v>
      </c>
      <c r="AA349" s="32">
        <v>9.7361111111111143</v>
      </c>
      <c r="AB349" s="32">
        <v>0</v>
      </c>
      <c r="AC349" s="37">
        <v>0</v>
      </c>
      <c r="AD349" s="32">
        <v>76.576222222222242</v>
      </c>
      <c r="AE349" s="32">
        <v>16.38122222222222</v>
      </c>
      <c r="AF349" s="37">
        <v>0.21392048010261372</v>
      </c>
      <c r="AG349" s="32">
        <v>62.369777777777813</v>
      </c>
      <c r="AH349" s="32">
        <v>0</v>
      </c>
      <c r="AI349" s="37">
        <v>0</v>
      </c>
      <c r="AJ349" s="32">
        <v>2.9774444444444446</v>
      </c>
      <c r="AK349" s="32">
        <v>0</v>
      </c>
      <c r="AL349" s="37">
        <v>0</v>
      </c>
      <c r="AM349" t="s">
        <v>163</v>
      </c>
      <c r="AN349" s="34">
        <v>4</v>
      </c>
      <c r="AX349"/>
      <c r="AY349"/>
    </row>
    <row r="350" spans="1:51" x14ac:dyDescent="0.25">
      <c r="A350" t="s">
        <v>1149</v>
      </c>
      <c r="B350" t="s">
        <v>726</v>
      </c>
      <c r="C350" t="s">
        <v>846</v>
      </c>
      <c r="D350" t="s">
        <v>1052</v>
      </c>
      <c r="E350" s="32">
        <v>105.4</v>
      </c>
      <c r="F350" s="32">
        <v>319.28888888888889</v>
      </c>
      <c r="G350" s="32">
        <v>7.7777777777777779E-2</v>
      </c>
      <c r="H350" s="37">
        <v>2.4359688195991092E-4</v>
      </c>
      <c r="I350" s="32">
        <v>301.41388888888889</v>
      </c>
      <c r="J350" s="32">
        <v>7.7777777777777779E-2</v>
      </c>
      <c r="K350" s="37">
        <v>2.5804311163129325E-4</v>
      </c>
      <c r="L350" s="32">
        <v>33.56388888888889</v>
      </c>
      <c r="M350" s="32">
        <v>7.7777777777777779E-2</v>
      </c>
      <c r="N350" s="37">
        <v>2.3173053049739302E-3</v>
      </c>
      <c r="O350" s="32">
        <v>19.291666666666668</v>
      </c>
      <c r="P350" s="32">
        <v>7.7777777777777779E-2</v>
      </c>
      <c r="Q350" s="37">
        <v>4.0316774658027358E-3</v>
      </c>
      <c r="R350" s="32">
        <v>8.5833333333333339</v>
      </c>
      <c r="S350" s="32">
        <v>0</v>
      </c>
      <c r="T350" s="37">
        <v>0</v>
      </c>
      <c r="U350" s="32">
        <v>5.6888888888888891</v>
      </c>
      <c r="V350" s="32">
        <v>0</v>
      </c>
      <c r="W350" s="37">
        <v>0</v>
      </c>
      <c r="X350" s="32">
        <v>96.686111111111117</v>
      </c>
      <c r="Y350" s="32">
        <v>0</v>
      </c>
      <c r="Z350" s="37">
        <v>0</v>
      </c>
      <c r="AA350" s="32">
        <v>3.6027777777777779</v>
      </c>
      <c r="AB350" s="32">
        <v>0</v>
      </c>
      <c r="AC350" s="37">
        <v>0</v>
      </c>
      <c r="AD350" s="32">
        <v>181.00277777777777</v>
      </c>
      <c r="AE350" s="32">
        <v>0</v>
      </c>
      <c r="AF350" s="37">
        <v>0</v>
      </c>
      <c r="AG350" s="32">
        <v>4.4333333333333336</v>
      </c>
      <c r="AH350" s="32">
        <v>0</v>
      </c>
      <c r="AI350" s="37">
        <v>0</v>
      </c>
      <c r="AJ350" s="32">
        <v>0</v>
      </c>
      <c r="AK350" s="32">
        <v>0</v>
      </c>
      <c r="AL350" s="37" t="s">
        <v>1253</v>
      </c>
      <c r="AM350" t="s">
        <v>313</v>
      </c>
      <c r="AN350" s="34">
        <v>4</v>
      </c>
      <c r="AX350"/>
      <c r="AY350"/>
    </row>
    <row r="351" spans="1:51" x14ac:dyDescent="0.25">
      <c r="A351" t="s">
        <v>1149</v>
      </c>
      <c r="B351" t="s">
        <v>810</v>
      </c>
      <c r="C351" t="s">
        <v>922</v>
      </c>
      <c r="D351" t="s">
        <v>1044</v>
      </c>
      <c r="E351" s="32">
        <v>83.855555555555554</v>
      </c>
      <c r="F351" s="32">
        <v>300.73033333333331</v>
      </c>
      <c r="G351" s="32">
        <v>0</v>
      </c>
      <c r="H351" s="37">
        <v>0</v>
      </c>
      <c r="I351" s="32">
        <v>269.68311111111109</v>
      </c>
      <c r="J351" s="32">
        <v>0</v>
      </c>
      <c r="K351" s="37">
        <v>0</v>
      </c>
      <c r="L351" s="32">
        <v>47.647222222222219</v>
      </c>
      <c r="M351" s="32">
        <v>0</v>
      </c>
      <c r="N351" s="37">
        <v>0</v>
      </c>
      <c r="O351" s="32">
        <v>25.627777777777776</v>
      </c>
      <c r="P351" s="32">
        <v>0</v>
      </c>
      <c r="Q351" s="37">
        <v>0</v>
      </c>
      <c r="R351" s="32">
        <v>17.219444444444445</v>
      </c>
      <c r="S351" s="32">
        <v>0</v>
      </c>
      <c r="T351" s="37">
        <v>0</v>
      </c>
      <c r="U351" s="32">
        <v>4.8</v>
      </c>
      <c r="V351" s="32">
        <v>0</v>
      </c>
      <c r="W351" s="37">
        <v>0</v>
      </c>
      <c r="X351" s="32">
        <v>65.99166666666666</v>
      </c>
      <c r="Y351" s="32">
        <v>0</v>
      </c>
      <c r="Z351" s="37">
        <v>0</v>
      </c>
      <c r="AA351" s="32">
        <v>9.0277777777777786</v>
      </c>
      <c r="AB351" s="32">
        <v>0</v>
      </c>
      <c r="AC351" s="37">
        <v>0</v>
      </c>
      <c r="AD351" s="32">
        <v>155.20255555555556</v>
      </c>
      <c r="AE351" s="32">
        <v>0</v>
      </c>
      <c r="AF351" s="37">
        <v>0</v>
      </c>
      <c r="AG351" s="32">
        <v>0</v>
      </c>
      <c r="AH351" s="32">
        <v>0</v>
      </c>
      <c r="AI351" s="37" t="s">
        <v>1253</v>
      </c>
      <c r="AJ351" s="32">
        <v>22.861111111111111</v>
      </c>
      <c r="AK351" s="32">
        <v>0</v>
      </c>
      <c r="AL351" s="37">
        <v>0</v>
      </c>
      <c r="AM351" t="s">
        <v>397</v>
      </c>
      <c r="AN351" s="34">
        <v>4</v>
      </c>
      <c r="AX351"/>
      <c r="AY351"/>
    </row>
    <row r="352" spans="1:51" x14ac:dyDescent="0.25">
      <c r="A352" t="s">
        <v>1149</v>
      </c>
      <c r="B352" t="s">
        <v>449</v>
      </c>
      <c r="C352" t="s">
        <v>895</v>
      </c>
      <c r="D352" t="s">
        <v>1044</v>
      </c>
      <c r="E352" s="32">
        <v>99.6</v>
      </c>
      <c r="F352" s="32">
        <v>378.14844444444446</v>
      </c>
      <c r="G352" s="32">
        <v>0</v>
      </c>
      <c r="H352" s="37">
        <v>0</v>
      </c>
      <c r="I352" s="32">
        <v>348.60400000000004</v>
      </c>
      <c r="J352" s="32">
        <v>0</v>
      </c>
      <c r="K352" s="37">
        <v>0</v>
      </c>
      <c r="L352" s="32">
        <v>55.37222222222222</v>
      </c>
      <c r="M352" s="32">
        <v>0</v>
      </c>
      <c r="N352" s="37">
        <v>0</v>
      </c>
      <c r="O352" s="32">
        <v>25.961111111111112</v>
      </c>
      <c r="P352" s="32">
        <v>0</v>
      </c>
      <c r="Q352" s="37">
        <v>0</v>
      </c>
      <c r="R352" s="32">
        <v>24.594444444444445</v>
      </c>
      <c r="S352" s="32">
        <v>0</v>
      </c>
      <c r="T352" s="37">
        <v>0</v>
      </c>
      <c r="U352" s="32">
        <v>4.8166666666666664</v>
      </c>
      <c r="V352" s="32">
        <v>0</v>
      </c>
      <c r="W352" s="37">
        <v>0</v>
      </c>
      <c r="X352" s="32">
        <v>65.788888888888891</v>
      </c>
      <c r="Y352" s="32">
        <v>0</v>
      </c>
      <c r="Z352" s="37">
        <v>0</v>
      </c>
      <c r="AA352" s="32">
        <v>0.13333333333333333</v>
      </c>
      <c r="AB352" s="32">
        <v>0</v>
      </c>
      <c r="AC352" s="37">
        <v>0</v>
      </c>
      <c r="AD352" s="32">
        <v>225.19500000000002</v>
      </c>
      <c r="AE352" s="32">
        <v>0</v>
      </c>
      <c r="AF352" s="37">
        <v>0</v>
      </c>
      <c r="AG352" s="32">
        <v>0</v>
      </c>
      <c r="AH352" s="32">
        <v>0</v>
      </c>
      <c r="AI352" s="37" t="s">
        <v>1253</v>
      </c>
      <c r="AJ352" s="32">
        <v>31.659000000000006</v>
      </c>
      <c r="AK352" s="32">
        <v>0</v>
      </c>
      <c r="AL352" s="37">
        <v>0</v>
      </c>
      <c r="AM352" t="s">
        <v>35</v>
      </c>
      <c r="AN352" s="34">
        <v>4</v>
      </c>
      <c r="AX352"/>
      <c r="AY352"/>
    </row>
    <row r="353" spans="1:51" x14ac:dyDescent="0.25">
      <c r="A353" t="s">
        <v>1149</v>
      </c>
      <c r="B353" t="s">
        <v>799</v>
      </c>
      <c r="C353" t="s">
        <v>847</v>
      </c>
      <c r="D353" t="s">
        <v>1053</v>
      </c>
      <c r="E353" s="32">
        <v>89.933333333333337</v>
      </c>
      <c r="F353" s="32">
        <v>385.59066666666666</v>
      </c>
      <c r="G353" s="32">
        <v>0</v>
      </c>
      <c r="H353" s="37">
        <v>0</v>
      </c>
      <c r="I353" s="32">
        <v>356.14988888888888</v>
      </c>
      <c r="J353" s="32">
        <v>0</v>
      </c>
      <c r="K353" s="37">
        <v>0</v>
      </c>
      <c r="L353" s="32">
        <v>46.05544444444444</v>
      </c>
      <c r="M353" s="32">
        <v>0</v>
      </c>
      <c r="N353" s="37">
        <v>0</v>
      </c>
      <c r="O353" s="32">
        <v>22.676888888888886</v>
      </c>
      <c r="P353" s="32">
        <v>0</v>
      </c>
      <c r="Q353" s="37">
        <v>0</v>
      </c>
      <c r="R353" s="32">
        <v>17.221888888888888</v>
      </c>
      <c r="S353" s="32">
        <v>0</v>
      </c>
      <c r="T353" s="37">
        <v>0</v>
      </c>
      <c r="U353" s="32">
        <v>6.1566666666666672</v>
      </c>
      <c r="V353" s="32">
        <v>0</v>
      </c>
      <c r="W353" s="37">
        <v>0</v>
      </c>
      <c r="X353" s="32">
        <v>96.952666666666659</v>
      </c>
      <c r="Y353" s="32">
        <v>0</v>
      </c>
      <c r="Z353" s="37">
        <v>0</v>
      </c>
      <c r="AA353" s="32">
        <v>6.0622222222222213</v>
      </c>
      <c r="AB353" s="32">
        <v>0</v>
      </c>
      <c r="AC353" s="37">
        <v>0</v>
      </c>
      <c r="AD353" s="32">
        <v>224.40922222222224</v>
      </c>
      <c r="AE353" s="32">
        <v>0</v>
      </c>
      <c r="AF353" s="37">
        <v>0</v>
      </c>
      <c r="AG353" s="32">
        <v>11.363888888888889</v>
      </c>
      <c r="AH353" s="32">
        <v>0</v>
      </c>
      <c r="AI353" s="37">
        <v>0</v>
      </c>
      <c r="AJ353" s="32">
        <v>0.74722222222222223</v>
      </c>
      <c r="AK353" s="32">
        <v>0</v>
      </c>
      <c r="AL353" s="37">
        <v>0</v>
      </c>
      <c r="AM353" t="s">
        <v>386</v>
      </c>
      <c r="AN353" s="34">
        <v>4</v>
      </c>
      <c r="AX353"/>
      <c r="AY353"/>
    </row>
    <row r="354" spans="1:51" x14ac:dyDescent="0.25">
      <c r="A354" t="s">
        <v>1149</v>
      </c>
      <c r="B354" t="s">
        <v>493</v>
      </c>
      <c r="C354" t="s">
        <v>844</v>
      </c>
      <c r="D354" t="s">
        <v>1049</v>
      </c>
      <c r="E354" s="32">
        <v>102.24444444444444</v>
      </c>
      <c r="F354" s="32">
        <v>293.66555555555561</v>
      </c>
      <c r="G354" s="32">
        <v>0</v>
      </c>
      <c r="H354" s="37">
        <v>0</v>
      </c>
      <c r="I354" s="32">
        <v>268.61333333333334</v>
      </c>
      <c r="J354" s="32">
        <v>0</v>
      </c>
      <c r="K354" s="37">
        <v>0</v>
      </c>
      <c r="L354" s="32">
        <v>85.542222222222222</v>
      </c>
      <c r="M354" s="32">
        <v>0</v>
      </c>
      <c r="N354" s="37">
        <v>0</v>
      </c>
      <c r="O354" s="32">
        <v>60.49</v>
      </c>
      <c r="P354" s="32">
        <v>0</v>
      </c>
      <c r="Q354" s="37">
        <v>0</v>
      </c>
      <c r="R354" s="32">
        <v>19.31111111111111</v>
      </c>
      <c r="S354" s="32">
        <v>0</v>
      </c>
      <c r="T354" s="37">
        <v>0</v>
      </c>
      <c r="U354" s="32">
        <v>5.7411111111111115</v>
      </c>
      <c r="V354" s="32">
        <v>0</v>
      </c>
      <c r="W354" s="37">
        <v>0</v>
      </c>
      <c r="X354" s="32">
        <v>36.602777777777774</v>
      </c>
      <c r="Y354" s="32">
        <v>0</v>
      </c>
      <c r="Z354" s="37">
        <v>0</v>
      </c>
      <c r="AA354" s="32">
        <v>0</v>
      </c>
      <c r="AB354" s="32">
        <v>0</v>
      </c>
      <c r="AC354" s="37" t="s">
        <v>1253</v>
      </c>
      <c r="AD354" s="32">
        <v>144.85444444444445</v>
      </c>
      <c r="AE354" s="32">
        <v>0</v>
      </c>
      <c r="AF354" s="37">
        <v>0</v>
      </c>
      <c r="AG354" s="32">
        <v>10.827222222222222</v>
      </c>
      <c r="AH354" s="32">
        <v>0</v>
      </c>
      <c r="AI354" s="37">
        <v>0</v>
      </c>
      <c r="AJ354" s="32">
        <v>15.838888888888889</v>
      </c>
      <c r="AK354" s="32">
        <v>0</v>
      </c>
      <c r="AL354" s="37">
        <v>0</v>
      </c>
      <c r="AM354" t="s">
        <v>79</v>
      </c>
      <c r="AN354" s="34">
        <v>4</v>
      </c>
      <c r="AX354"/>
      <c r="AY354"/>
    </row>
    <row r="355" spans="1:51" x14ac:dyDescent="0.25">
      <c r="A355" t="s">
        <v>1149</v>
      </c>
      <c r="B355" t="s">
        <v>462</v>
      </c>
      <c r="C355" t="s">
        <v>915</v>
      </c>
      <c r="D355" t="s">
        <v>1072</v>
      </c>
      <c r="E355" s="32">
        <v>62.06666666666667</v>
      </c>
      <c r="F355" s="32">
        <v>274.10555555555555</v>
      </c>
      <c r="G355" s="32">
        <v>0</v>
      </c>
      <c r="H355" s="37">
        <v>0</v>
      </c>
      <c r="I355" s="32">
        <v>256.20277777777778</v>
      </c>
      <c r="J355" s="32">
        <v>0</v>
      </c>
      <c r="K355" s="37">
        <v>0</v>
      </c>
      <c r="L355" s="32">
        <v>61.030555555555559</v>
      </c>
      <c r="M355" s="32">
        <v>0</v>
      </c>
      <c r="N355" s="37">
        <v>0</v>
      </c>
      <c r="O355" s="32">
        <v>45.024999999999999</v>
      </c>
      <c r="P355" s="32">
        <v>0</v>
      </c>
      <c r="Q355" s="37">
        <v>0</v>
      </c>
      <c r="R355" s="32">
        <v>11.05</v>
      </c>
      <c r="S355" s="32">
        <v>0</v>
      </c>
      <c r="T355" s="37">
        <v>0</v>
      </c>
      <c r="U355" s="32">
        <v>4.9555555555555557</v>
      </c>
      <c r="V355" s="32">
        <v>0</v>
      </c>
      <c r="W355" s="37">
        <v>0</v>
      </c>
      <c r="X355" s="32">
        <v>56.49722222222222</v>
      </c>
      <c r="Y355" s="32">
        <v>0</v>
      </c>
      <c r="Z355" s="37">
        <v>0</v>
      </c>
      <c r="AA355" s="32">
        <v>1.8972222222222221</v>
      </c>
      <c r="AB355" s="32">
        <v>0</v>
      </c>
      <c r="AC355" s="37">
        <v>0</v>
      </c>
      <c r="AD355" s="32">
        <v>148.14444444444445</v>
      </c>
      <c r="AE355" s="32">
        <v>0</v>
      </c>
      <c r="AF355" s="37">
        <v>0</v>
      </c>
      <c r="AG355" s="32">
        <v>0.27500000000000002</v>
      </c>
      <c r="AH355" s="32">
        <v>0</v>
      </c>
      <c r="AI355" s="37">
        <v>0</v>
      </c>
      <c r="AJ355" s="32">
        <v>6.2611111111111111</v>
      </c>
      <c r="AK355" s="32">
        <v>0</v>
      </c>
      <c r="AL355" s="37">
        <v>0</v>
      </c>
      <c r="AM355" t="s">
        <v>48</v>
      </c>
      <c r="AN355" s="34">
        <v>4</v>
      </c>
      <c r="AX355"/>
      <c r="AY355"/>
    </row>
    <row r="356" spans="1:51" x14ac:dyDescent="0.25">
      <c r="A356" t="s">
        <v>1149</v>
      </c>
      <c r="B356" t="s">
        <v>461</v>
      </c>
      <c r="C356" t="s">
        <v>907</v>
      </c>
      <c r="D356" t="s">
        <v>1066</v>
      </c>
      <c r="E356" s="32">
        <v>102.13333333333334</v>
      </c>
      <c r="F356" s="32">
        <v>379.78744444444442</v>
      </c>
      <c r="G356" s="32">
        <v>0</v>
      </c>
      <c r="H356" s="37">
        <v>0</v>
      </c>
      <c r="I356" s="32">
        <v>357.76411111111111</v>
      </c>
      <c r="J356" s="32">
        <v>0</v>
      </c>
      <c r="K356" s="37">
        <v>0</v>
      </c>
      <c r="L356" s="32">
        <v>48.501111111111108</v>
      </c>
      <c r="M356" s="32">
        <v>0</v>
      </c>
      <c r="N356" s="37">
        <v>0</v>
      </c>
      <c r="O356" s="32">
        <v>26.477777777777778</v>
      </c>
      <c r="P356" s="32">
        <v>0</v>
      </c>
      <c r="Q356" s="37">
        <v>0</v>
      </c>
      <c r="R356" s="32">
        <v>16.689999999999998</v>
      </c>
      <c r="S356" s="32">
        <v>0</v>
      </c>
      <c r="T356" s="37">
        <v>0</v>
      </c>
      <c r="U356" s="32">
        <v>5.333333333333333</v>
      </c>
      <c r="V356" s="32">
        <v>0</v>
      </c>
      <c r="W356" s="37">
        <v>0</v>
      </c>
      <c r="X356" s="32">
        <v>88.211111111111109</v>
      </c>
      <c r="Y356" s="32">
        <v>0</v>
      </c>
      <c r="Z356" s="37">
        <v>0</v>
      </c>
      <c r="AA356" s="32">
        <v>0</v>
      </c>
      <c r="AB356" s="32">
        <v>0</v>
      </c>
      <c r="AC356" s="37" t="s">
        <v>1253</v>
      </c>
      <c r="AD356" s="32">
        <v>243.07522222222224</v>
      </c>
      <c r="AE356" s="32">
        <v>0</v>
      </c>
      <c r="AF356" s="37">
        <v>0</v>
      </c>
      <c r="AG356" s="32">
        <v>0</v>
      </c>
      <c r="AH356" s="32">
        <v>0</v>
      </c>
      <c r="AI356" s="37" t="s">
        <v>1253</v>
      </c>
      <c r="AJ356" s="32">
        <v>0</v>
      </c>
      <c r="AK356" s="32">
        <v>0</v>
      </c>
      <c r="AL356" s="37" t="s">
        <v>1253</v>
      </c>
      <c r="AM356" t="s">
        <v>47</v>
      </c>
      <c r="AN356" s="34">
        <v>4</v>
      </c>
      <c r="AX356"/>
      <c r="AY356"/>
    </row>
    <row r="357" spans="1:51" x14ac:dyDescent="0.25">
      <c r="A357" t="s">
        <v>1149</v>
      </c>
      <c r="B357" t="s">
        <v>492</v>
      </c>
      <c r="C357" t="s">
        <v>907</v>
      </c>
      <c r="D357" t="s">
        <v>1066</v>
      </c>
      <c r="E357" s="32">
        <v>95.644444444444446</v>
      </c>
      <c r="F357" s="32">
        <v>307.76388888888886</v>
      </c>
      <c r="G357" s="32">
        <v>0</v>
      </c>
      <c r="H357" s="37">
        <v>0</v>
      </c>
      <c r="I357" s="32">
        <v>290.17500000000001</v>
      </c>
      <c r="J357" s="32">
        <v>0</v>
      </c>
      <c r="K357" s="37">
        <v>0</v>
      </c>
      <c r="L357" s="32">
        <v>63.702777777777776</v>
      </c>
      <c r="M357" s="32">
        <v>0</v>
      </c>
      <c r="N357" s="37">
        <v>0</v>
      </c>
      <c r="O357" s="32">
        <v>46.113888888888887</v>
      </c>
      <c r="P357" s="32">
        <v>0</v>
      </c>
      <c r="Q357" s="37">
        <v>0</v>
      </c>
      <c r="R357" s="32">
        <v>14.344444444444445</v>
      </c>
      <c r="S357" s="32">
        <v>0</v>
      </c>
      <c r="T357" s="37">
        <v>0</v>
      </c>
      <c r="U357" s="32">
        <v>3.2444444444444445</v>
      </c>
      <c r="V357" s="32">
        <v>0</v>
      </c>
      <c r="W357" s="37">
        <v>0</v>
      </c>
      <c r="X357" s="32">
        <v>43.477777777777774</v>
      </c>
      <c r="Y357" s="32">
        <v>0</v>
      </c>
      <c r="Z357" s="37">
        <v>0</v>
      </c>
      <c r="AA357" s="32">
        <v>0</v>
      </c>
      <c r="AB357" s="32">
        <v>0</v>
      </c>
      <c r="AC357" s="37" t="s">
        <v>1253</v>
      </c>
      <c r="AD357" s="32">
        <v>192.59444444444443</v>
      </c>
      <c r="AE357" s="32">
        <v>0</v>
      </c>
      <c r="AF357" s="37">
        <v>0</v>
      </c>
      <c r="AG357" s="32">
        <v>0</v>
      </c>
      <c r="AH357" s="32">
        <v>0</v>
      </c>
      <c r="AI357" s="37" t="s">
        <v>1253</v>
      </c>
      <c r="AJ357" s="32">
        <v>7.9888888888888889</v>
      </c>
      <c r="AK357" s="32">
        <v>0</v>
      </c>
      <c r="AL357" s="37">
        <v>0</v>
      </c>
      <c r="AM357" t="s">
        <v>78</v>
      </c>
      <c r="AN357" s="34">
        <v>4</v>
      </c>
      <c r="AX357"/>
      <c r="AY357"/>
    </row>
    <row r="358" spans="1:51" x14ac:dyDescent="0.25">
      <c r="A358" t="s">
        <v>1149</v>
      </c>
      <c r="B358" t="s">
        <v>739</v>
      </c>
      <c r="C358" t="s">
        <v>865</v>
      </c>
      <c r="D358" t="s">
        <v>1088</v>
      </c>
      <c r="E358" s="32">
        <v>54.644444444444446</v>
      </c>
      <c r="F358" s="32">
        <v>260.67500000000001</v>
      </c>
      <c r="G358" s="32">
        <v>7.8194444444444446</v>
      </c>
      <c r="H358" s="37">
        <v>2.999690973221231E-2</v>
      </c>
      <c r="I358" s="32">
        <v>237.88611111111112</v>
      </c>
      <c r="J358" s="32">
        <v>7.8194444444444446</v>
      </c>
      <c r="K358" s="37">
        <v>3.2870537955837879E-2</v>
      </c>
      <c r="L358" s="32">
        <v>62.425000000000004</v>
      </c>
      <c r="M358" s="32">
        <v>5.302777777777778</v>
      </c>
      <c r="N358" s="37">
        <v>8.4946380100565128E-2</v>
      </c>
      <c r="O358" s="32">
        <v>39.636111111111113</v>
      </c>
      <c r="P358" s="32">
        <v>5.302777777777778</v>
      </c>
      <c r="Q358" s="37">
        <v>0.13378653024038126</v>
      </c>
      <c r="R358" s="32">
        <v>17.758333333333333</v>
      </c>
      <c r="S358" s="32">
        <v>0</v>
      </c>
      <c r="T358" s="37">
        <v>0</v>
      </c>
      <c r="U358" s="32">
        <v>5.0305555555555559</v>
      </c>
      <c r="V358" s="32">
        <v>0</v>
      </c>
      <c r="W358" s="37">
        <v>0</v>
      </c>
      <c r="X358" s="32">
        <v>4.4111111111111114</v>
      </c>
      <c r="Y358" s="32">
        <v>2.5166666666666666</v>
      </c>
      <c r="Z358" s="37">
        <v>0.57052896725440805</v>
      </c>
      <c r="AA358" s="32">
        <v>0</v>
      </c>
      <c r="AB358" s="32">
        <v>0</v>
      </c>
      <c r="AC358" s="37" t="s">
        <v>1253</v>
      </c>
      <c r="AD358" s="32">
        <v>148.25555555555556</v>
      </c>
      <c r="AE358" s="32">
        <v>0</v>
      </c>
      <c r="AF358" s="37">
        <v>0</v>
      </c>
      <c r="AG358" s="32">
        <v>0</v>
      </c>
      <c r="AH358" s="32">
        <v>0</v>
      </c>
      <c r="AI358" s="37" t="s">
        <v>1253</v>
      </c>
      <c r="AJ358" s="32">
        <v>45.583333333333336</v>
      </c>
      <c r="AK358" s="32">
        <v>0</v>
      </c>
      <c r="AL358" s="37">
        <v>0</v>
      </c>
      <c r="AM358" t="s">
        <v>326</v>
      </c>
      <c r="AN358" s="34">
        <v>4</v>
      </c>
      <c r="AX358"/>
      <c r="AY358"/>
    </row>
    <row r="359" spans="1:51" x14ac:dyDescent="0.25">
      <c r="A359" t="s">
        <v>1149</v>
      </c>
      <c r="B359" t="s">
        <v>560</v>
      </c>
      <c r="C359" t="s">
        <v>841</v>
      </c>
      <c r="D359" t="s">
        <v>1069</v>
      </c>
      <c r="E359" s="32">
        <v>91.088888888888889</v>
      </c>
      <c r="F359" s="32">
        <v>424.14888888888891</v>
      </c>
      <c r="G359" s="32">
        <v>0</v>
      </c>
      <c r="H359" s="37">
        <v>0</v>
      </c>
      <c r="I359" s="32">
        <v>395.07000000000005</v>
      </c>
      <c r="J359" s="32">
        <v>0</v>
      </c>
      <c r="K359" s="37">
        <v>0</v>
      </c>
      <c r="L359" s="32">
        <v>64.009999999999991</v>
      </c>
      <c r="M359" s="32">
        <v>0</v>
      </c>
      <c r="N359" s="37">
        <v>0</v>
      </c>
      <c r="O359" s="32">
        <v>34.931111111111107</v>
      </c>
      <c r="P359" s="32">
        <v>0</v>
      </c>
      <c r="Q359" s="37">
        <v>0</v>
      </c>
      <c r="R359" s="32">
        <v>23.867777777777778</v>
      </c>
      <c r="S359" s="32">
        <v>0</v>
      </c>
      <c r="T359" s="37">
        <v>0</v>
      </c>
      <c r="U359" s="32">
        <v>5.2111111111111112</v>
      </c>
      <c r="V359" s="32">
        <v>0</v>
      </c>
      <c r="W359" s="37">
        <v>0</v>
      </c>
      <c r="X359" s="32">
        <v>79.612222222222215</v>
      </c>
      <c r="Y359" s="32">
        <v>0</v>
      </c>
      <c r="Z359" s="37">
        <v>0</v>
      </c>
      <c r="AA359" s="32">
        <v>0</v>
      </c>
      <c r="AB359" s="32">
        <v>0</v>
      </c>
      <c r="AC359" s="37" t="s">
        <v>1253</v>
      </c>
      <c r="AD359" s="32">
        <v>280.5266666666667</v>
      </c>
      <c r="AE359" s="32">
        <v>0</v>
      </c>
      <c r="AF359" s="37">
        <v>0</v>
      </c>
      <c r="AG359" s="32">
        <v>0</v>
      </c>
      <c r="AH359" s="32">
        <v>0</v>
      </c>
      <c r="AI359" s="37" t="s">
        <v>1253</v>
      </c>
      <c r="AJ359" s="32">
        <v>0</v>
      </c>
      <c r="AK359" s="32">
        <v>0</v>
      </c>
      <c r="AL359" s="37" t="s">
        <v>1253</v>
      </c>
      <c r="AM359" t="s">
        <v>147</v>
      </c>
      <c r="AN359" s="34">
        <v>4</v>
      </c>
      <c r="AX359"/>
      <c r="AY359"/>
    </row>
    <row r="360" spans="1:51" x14ac:dyDescent="0.25">
      <c r="A360" t="s">
        <v>1149</v>
      </c>
      <c r="B360" t="s">
        <v>763</v>
      </c>
      <c r="C360" t="s">
        <v>1009</v>
      </c>
      <c r="D360" t="s">
        <v>1057</v>
      </c>
      <c r="E360" s="32">
        <v>77</v>
      </c>
      <c r="F360" s="32">
        <v>355.5138888888888</v>
      </c>
      <c r="G360" s="32">
        <v>15.382222222222214</v>
      </c>
      <c r="H360" s="37">
        <v>4.3267570418408396E-2</v>
      </c>
      <c r="I360" s="32">
        <v>297.70388888888886</v>
      </c>
      <c r="J360" s="32">
        <v>15.382222222222214</v>
      </c>
      <c r="K360" s="37">
        <v>5.1669537403870716E-2</v>
      </c>
      <c r="L360" s="32">
        <v>77.240555555555545</v>
      </c>
      <c r="M360" s="32">
        <v>0</v>
      </c>
      <c r="N360" s="37">
        <v>0</v>
      </c>
      <c r="O360" s="32">
        <v>19.430555555555546</v>
      </c>
      <c r="P360" s="32">
        <v>0</v>
      </c>
      <c r="Q360" s="37">
        <v>0</v>
      </c>
      <c r="R360" s="32">
        <v>47.321111111111108</v>
      </c>
      <c r="S360" s="32">
        <v>0</v>
      </c>
      <c r="T360" s="37">
        <v>0</v>
      </c>
      <c r="U360" s="32">
        <v>10.488888888888889</v>
      </c>
      <c r="V360" s="32">
        <v>0</v>
      </c>
      <c r="W360" s="37">
        <v>0</v>
      </c>
      <c r="X360" s="32">
        <v>98.15011111111103</v>
      </c>
      <c r="Y360" s="32">
        <v>1.751666666666666</v>
      </c>
      <c r="Z360" s="37">
        <v>1.7846812875063262E-2</v>
      </c>
      <c r="AA360" s="32">
        <v>0</v>
      </c>
      <c r="AB360" s="32">
        <v>0</v>
      </c>
      <c r="AC360" s="37" t="s">
        <v>1253</v>
      </c>
      <c r="AD360" s="32">
        <v>180.12322222222227</v>
      </c>
      <c r="AE360" s="32">
        <v>13.630555555555548</v>
      </c>
      <c r="AF360" s="37">
        <v>7.5673504989485524E-2</v>
      </c>
      <c r="AG360" s="32">
        <v>0</v>
      </c>
      <c r="AH360" s="32">
        <v>0</v>
      </c>
      <c r="AI360" s="37" t="s">
        <v>1253</v>
      </c>
      <c r="AJ360" s="32">
        <v>0</v>
      </c>
      <c r="AK360" s="32">
        <v>0</v>
      </c>
      <c r="AL360" s="37" t="s">
        <v>1253</v>
      </c>
      <c r="AM360" t="s">
        <v>350</v>
      </c>
      <c r="AN360" s="34">
        <v>4</v>
      </c>
      <c r="AX360"/>
      <c r="AY360"/>
    </row>
    <row r="361" spans="1:51" x14ac:dyDescent="0.25">
      <c r="A361" t="s">
        <v>1149</v>
      </c>
      <c r="B361" t="s">
        <v>518</v>
      </c>
      <c r="C361" t="s">
        <v>839</v>
      </c>
      <c r="D361" t="s">
        <v>1075</v>
      </c>
      <c r="E361" s="32">
        <v>88.322222222222223</v>
      </c>
      <c r="F361" s="32">
        <v>211.19444444444446</v>
      </c>
      <c r="G361" s="32">
        <v>0</v>
      </c>
      <c r="H361" s="37">
        <v>0</v>
      </c>
      <c r="I361" s="32">
        <v>188.19166666666666</v>
      </c>
      <c r="J361" s="32">
        <v>0</v>
      </c>
      <c r="K361" s="37">
        <v>0</v>
      </c>
      <c r="L361" s="32">
        <v>38.780555555555559</v>
      </c>
      <c r="M361" s="32">
        <v>0</v>
      </c>
      <c r="N361" s="37">
        <v>0</v>
      </c>
      <c r="O361" s="32">
        <v>15.777777777777779</v>
      </c>
      <c r="P361" s="32">
        <v>0</v>
      </c>
      <c r="Q361" s="37">
        <v>0</v>
      </c>
      <c r="R361" s="32">
        <v>17.31388888888889</v>
      </c>
      <c r="S361" s="32">
        <v>0</v>
      </c>
      <c r="T361" s="37">
        <v>0</v>
      </c>
      <c r="U361" s="32">
        <v>5.6888888888888891</v>
      </c>
      <c r="V361" s="32">
        <v>0</v>
      </c>
      <c r="W361" s="37">
        <v>0</v>
      </c>
      <c r="X361" s="32">
        <v>46.480555555555554</v>
      </c>
      <c r="Y361" s="32">
        <v>0</v>
      </c>
      <c r="Z361" s="37">
        <v>0</v>
      </c>
      <c r="AA361" s="32">
        <v>0</v>
      </c>
      <c r="AB361" s="32">
        <v>0</v>
      </c>
      <c r="AC361" s="37" t="s">
        <v>1253</v>
      </c>
      <c r="AD361" s="32">
        <v>92.227777777777774</v>
      </c>
      <c r="AE361" s="32">
        <v>0</v>
      </c>
      <c r="AF361" s="37">
        <v>0</v>
      </c>
      <c r="AG361" s="32">
        <v>14.366666666666667</v>
      </c>
      <c r="AH361" s="32">
        <v>0</v>
      </c>
      <c r="AI361" s="37">
        <v>0</v>
      </c>
      <c r="AJ361" s="32">
        <v>19.338888888888889</v>
      </c>
      <c r="AK361" s="32">
        <v>0</v>
      </c>
      <c r="AL361" s="37">
        <v>0</v>
      </c>
      <c r="AM361" t="s">
        <v>104</v>
      </c>
      <c r="AN361" s="34">
        <v>4</v>
      </c>
      <c r="AX361"/>
      <c r="AY361"/>
    </row>
    <row r="362" spans="1:51" x14ac:dyDescent="0.25">
      <c r="A362" t="s">
        <v>1149</v>
      </c>
      <c r="B362" t="s">
        <v>794</v>
      </c>
      <c r="C362" t="s">
        <v>1014</v>
      </c>
      <c r="D362" t="s">
        <v>1106</v>
      </c>
      <c r="E362" s="32">
        <v>78.466666666666669</v>
      </c>
      <c r="F362" s="32">
        <v>318.99377777777778</v>
      </c>
      <c r="G362" s="32">
        <v>111.1298888888889</v>
      </c>
      <c r="H362" s="37">
        <v>0.34837635286512036</v>
      </c>
      <c r="I362" s="32">
        <v>302.80766666666665</v>
      </c>
      <c r="J362" s="32">
        <v>111.1298888888889</v>
      </c>
      <c r="K362" s="37">
        <v>0.36699826696006893</v>
      </c>
      <c r="L362" s="32">
        <v>20.777777777777779</v>
      </c>
      <c r="M362" s="32">
        <v>2.1666666666666665</v>
      </c>
      <c r="N362" s="37">
        <v>0.10427807486631015</v>
      </c>
      <c r="O362" s="32">
        <v>10.013888888888889</v>
      </c>
      <c r="P362" s="32">
        <v>2.1666666666666665</v>
      </c>
      <c r="Q362" s="37">
        <v>0.21636615811373092</v>
      </c>
      <c r="R362" s="32">
        <v>4.5861111111111112</v>
      </c>
      <c r="S362" s="32">
        <v>0</v>
      </c>
      <c r="T362" s="37">
        <v>0</v>
      </c>
      <c r="U362" s="32">
        <v>6.177777777777778</v>
      </c>
      <c r="V362" s="32">
        <v>0</v>
      </c>
      <c r="W362" s="37">
        <v>0</v>
      </c>
      <c r="X362" s="32">
        <v>65.173666666666662</v>
      </c>
      <c r="Y362" s="32">
        <v>27.654222222222227</v>
      </c>
      <c r="Z362" s="37">
        <v>0.42431588763696321</v>
      </c>
      <c r="AA362" s="32">
        <v>5.4222222222222225</v>
      </c>
      <c r="AB362" s="32">
        <v>0</v>
      </c>
      <c r="AC362" s="37">
        <v>0</v>
      </c>
      <c r="AD362" s="32">
        <v>173.03955555555555</v>
      </c>
      <c r="AE362" s="32">
        <v>81.309000000000012</v>
      </c>
      <c r="AF362" s="37">
        <v>0.46988678246977578</v>
      </c>
      <c r="AG362" s="32">
        <v>34.463888888888889</v>
      </c>
      <c r="AH362" s="32">
        <v>0</v>
      </c>
      <c r="AI362" s="37">
        <v>0</v>
      </c>
      <c r="AJ362" s="32">
        <v>20.116666666666667</v>
      </c>
      <c r="AK362" s="32">
        <v>0</v>
      </c>
      <c r="AL362" s="37">
        <v>0</v>
      </c>
      <c r="AM362" t="s">
        <v>381</v>
      </c>
      <c r="AN362" s="34">
        <v>4</v>
      </c>
      <c r="AX362"/>
      <c r="AY362"/>
    </row>
    <row r="363" spans="1:51" x14ac:dyDescent="0.25">
      <c r="A363" t="s">
        <v>1149</v>
      </c>
      <c r="B363" t="s">
        <v>516</v>
      </c>
      <c r="C363" t="s">
        <v>827</v>
      </c>
      <c r="D363" t="s">
        <v>1083</v>
      </c>
      <c r="E363" s="32">
        <v>103.75555555555556</v>
      </c>
      <c r="F363" s="32">
        <v>362.02611111111105</v>
      </c>
      <c r="G363" s="32">
        <v>65.303888888888878</v>
      </c>
      <c r="H363" s="37">
        <v>0.1803844719610464</v>
      </c>
      <c r="I363" s="32">
        <v>343.09</v>
      </c>
      <c r="J363" s="32">
        <v>65.303888888888878</v>
      </c>
      <c r="K363" s="37">
        <v>0.19034040306884165</v>
      </c>
      <c r="L363" s="32">
        <v>34.700000000000003</v>
      </c>
      <c r="M363" s="32">
        <v>0.32500000000000001</v>
      </c>
      <c r="N363" s="37">
        <v>9.3659942363112387E-3</v>
      </c>
      <c r="O363" s="32">
        <v>21.041666666666668</v>
      </c>
      <c r="P363" s="32">
        <v>0.32500000000000001</v>
      </c>
      <c r="Q363" s="37">
        <v>1.5445544554455445E-2</v>
      </c>
      <c r="R363" s="32">
        <v>8.1472222222222221</v>
      </c>
      <c r="S363" s="32">
        <v>0</v>
      </c>
      <c r="T363" s="37">
        <v>0</v>
      </c>
      <c r="U363" s="32">
        <v>5.5111111111111111</v>
      </c>
      <c r="V363" s="32">
        <v>0</v>
      </c>
      <c r="W363" s="37">
        <v>0</v>
      </c>
      <c r="X363" s="32">
        <v>66.001333333333349</v>
      </c>
      <c r="Y363" s="32">
        <v>7.2457777777777768</v>
      </c>
      <c r="Z363" s="37">
        <v>0.10978229396039133</v>
      </c>
      <c r="AA363" s="32">
        <v>5.2777777777777777</v>
      </c>
      <c r="AB363" s="32">
        <v>0</v>
      </c>
      <c r="AC363" s="37">
        <v>0</v>
      </c>
      <c r="AD363" s="32">
        <v>214.19422222222218</v>
      </c>
      <c r="AE363" s="32">
        <v>57.733111111111107</v>
      </c>
      <c r="AF363" s="37">
        <v>0.26953626718844997</v>
      </c>
      <c r="AG363" s="32">
        <v>17.544444444444444</v>
      </c>
      <c r="AH363" s="32">
        <v>0</v>
      </c>
      <c r="AI363" s="37">
        <v>0</v>
      </c>
      <c r="AJ363" s="32">
        <v>24.308333333333334</v>
      </c>
      <c r="AK363" s="32">
        <v>0</v>
      </c>
      <c r="AL363" s="37">
        <v>0</v>
      </c>
      <c r="AM363" t="s">
        <v>102</v>
      </c>
      <c r="AN363" s="34">
        <v>4</v>
      </c>
      <c r="AX363"/>
      <c r="AY363"/>
    </row>
    <row r="364" spans="1:51" x14ac:dyDescent="0.25">
      <c r="A364" t="s">
        <v>1149</v>
      </c>
      <c r="B364" t="s">
        <v>600</v>
      </c>
      <c r="C364" t="s">
        <v>825</v>
      </c>
      <c r="D364" t="s">
        <v>1104</v>
      </c>
      <c r="E364" s="32">
        <v>115.05555555555556</v>
      </c>
      <c r="F364" s="32">
        <v>321.07311111111113</v>
      </c>
      <c r="G364" s="32">
        <v>0</v>
      </c>
      <c r="H364" s="37">
        <v>0</v>
      </c>
      <c r="I364" s="32">
        <v>298.70088888888887</v>
      </c>
      <c r="J364" s="32">
        <v>0</v>
      </c>
      <c r="K364" s="37">
        <v>0</v>
      </c>
      <c r="L364" s="32">
        <v>27.302777777777774</v>
      </c>
      <c r="M364" s="32">
        <v>0</v>
      </c>
      <c r="N364" s="37">
        <v>0</v>
      </c>
      <c r="O364" s="32">
        <v>10.530555555555555</v>
      </c>
      <c r="P364" s="32">
        <v>0</v>
      </c>
      <c r="Q364" s="37">
        <v>0</v>
      </c>
      <c r="R364" s="32">
        <v>13.483333333333333</v>
      </c>
      <c r="S364" s="32">
        <v>0</v>
      </c>
      <c r="T364" s="37">
        <v>0</v>
      </c>
      <c r="U364" s="32">
        <v>3.2888888888888888</v>
      </c>
      <c r="V364" s="32">
        <v>0</v>
      </c>
      <c r="W364" s="37">
        <v>0</v>
      </c>
      <c r="X364" s="32">
        <v>75.363888888888894</v>
      </c>
      <c r="Y364" s="32">
        <v>0</v>
      </c>
      <c r="Z364" s="37">
        <v>0</v>
      </c>
      <c r="AA364" s="32">
        <v>5.6</v>
      </c>
      <c r="AB364" s="32">
        <v>0</v>
      </c>
      <c r="AC364" s="37">
        <v>0</v>
      </c>
      <c r="AD364" s="32">
        <v>187.17588888888892</v>
      </c>
      <c r="AE364" s="32">
        <v>0</v>
      </c>
      <c r="AF364" s="37">
        <v>0</v>
      </c>
      <c r="AG364" s="32">
        <v>0</v>
      </c>
      <c r="AH364" s="32">
        <v>0</v>
      </c>
      <c r="AI364" s="37" t="s">
        <v>1253</v>
      </c>
      <c r="AJ364" s="32">
        <v>25.630555555555556</v>
      </c>
      <c r="AK364" s="32">
        <v>0</v>
      </c>
      <c r="AL364" s="37">
        <v>0</v>
      </c>
      <c r="AM364" t="s">
        <v>187</v>
      </c>
      <c r="AN364" s="34">
        <v>4</v>
      </c>
      <c r="AX364"/>
      <c r="AY364"/>
    </row>
    <row r="365" spans="1:51" x14ac:dyDescent="0.25">
      <c r="A365" t="s">
        <v>1149</v>
      </c>
      <c r="B365" t="s">
        <v>543</v>
      </c>
      <c r="C365" t="s">
        <v>936</v>
      </c>
      <c r="D365" t="s">
        <v>1085</v>
      </c>
      <c r="E365" s="32">
        <v>121.46666666666667</v>
      </c>
      <c r="F365" s="32">
        <v>366.8055555555556</v>
      </c>
      <c r="G365" s="32">
        <v>0</v>
      </c>
      <c r="H365" s="37">
        <v>0</v>
      </c>
      <c r="I365" s="32">
        <v>344.3388888888889</v>
      </c>
      <c r="J365" s="32">
        <v>0</v>
      </c>
      <c r="K365" s="37">
        <v>0</v>
      </c>
      <c r="L365" s="32">
        <v>26.955555555555556</v>
      </c>
      <c r="M365" s="32">
        <v>0</v>
      </c>
      <c r="N365" s="37">
        <v>0</v>
      </c>
      <c r="O365" s="32">
        <v>10.177777777777777</v>
      </c>
      <c r="P365" s="32">
        <v>0</v>
      </c>
      <c r="Q365" s="37">
        <v>0</v>
      </c>
      <c r="R365" s="32">
        <v>10.841666666666667</v>
      </c>
      <c r="S365" s="32">
        <v>0</v>
      </c>
      <c r="T365" s="37">
        <v>0</v>
      </c>
      <c r="U365" s="32">
        <v>5.9361111111111109</v>
      </c>
      <c r="V365" s="32">
        <v>0</v>
      </c>
      <c r="W365" s="37">
        <v>0</v>
      </c>
      <c r="X365" s="32">
        <v>63.772222222222226</v>
      </c>
      <c r="Y365" s="32">
        <v>0</v>
      </c>
      <c r="Z365" s="37">
        <v>0</v>
      </c>
      <c r="AA365" s="32">
        <v>5.6888888888888891</v>
      </c>
      <c r="AB365" s="32">
        <v>0</v>
      </c>
      <c r="AC365" s="37">
        <v>0</v>
      </c>
      <c r="AD365" s="32">
        <v>182.03888888888889</v>
      </c>
      <c r="AE365" s="32">
        <v>0</v>
      </c>
      <c r="AF365" s="37">
        <v>0</v>
      </c>
      <c r="AG365" s="32">
        <v>22.908333333333335</v>
      </c>
      <c r="AH365" s="32">
        <v>0</v>
      </c>
      <c r="AI365" s="37">
        <v>0</v>
      </c>
      <c r="AJ365" s="32">
        <v>65.441666666666663</v>
      </c>
      <c r="AK365" s="32">
        <v>0</v>
      </c>
      <c r="AL365" s="37">
        <v>0</v>
      </c>
      <c r="AM365" t="s">
        <v>130</v>
      </c>
      <c r="AN365" s="34">
        <v>4</v>
      </c>
      <c r="AX365"/>
      <c r="AY365"/>
    </row>
    <row r="366" spans="1:51" x14ac:dyDescent="0.25">
      <c r="A366" t="s">
        <v>1149</v>
      </c>
      <c r="B366" t="s">
        <v>775</v>
      </c>
      <c r="C366" t="s">
        <v>1011</v>
      </c>
      <c r="D366" t="s">
        <v>1047</v>
      </c>
      <c r="E366" s="32">
        <v>74.87777777777778</v>
      </c>
      <c r="F366" s="32">
        <v>233.98066666666662</v>
      </c>
      <c r="G366" s="32">
        <v>49.961222222222212</v>
      </c>
      <c r="H366" s="37">
        <v>0.2135271385195168</v>
      </c>
      <c r="I366" s="32">
        <v>210.10566666666662</v>
      </c>
      <c r="J366" s="32">
        <v>49.961222222222212</v>
      </c>
      <c r="K366" s="37">
        <v>0.23779093165290904</v>
      </c>
      <c r="L366" s="32">
        <v>61.497333333333337</v>
      </c>
      <c r="M366" s="32">
        <v>3.1390000000000007</v>
      </c>
      <c r="N366" s="37">
        <v>5.1042863647204222E-2</v>
      </c>
      <c r="O366" s="32">
        <v>43.408444444444449</v>
      </c>
      <c r="P366" s="32">
        <v>3.1390000000000007</v>
      </c>
      <c r="Q366" s="37">
        <v>7.2313118799209583E-2</v>
      </c>
      <c r="R366" s="32">
        <v>12.488888888888889</v>
      </c>
      <c r="S366" s="32">
        <v>0</v>
      </c>
      <c r="T366" s="37">
        <v>0</v>
      </c>
      <c r="U366" s="32">
        <v>5.6</v>
      </c>
      <c r="V366" s="32">
        <v>0</v>
      </c>
      <c r="W366" s="37">
        <v>0</v>
      </c>
      <c r="X366" s="32">
        <v>52.609777777777772</v>
      </c>
      <c r="Y366" s="32">
        <v>11.412555555555556</v>
      </c>
      <c r="Z366" s="37">
        <v>0.21692841212448893</v>
      </c>
      <c r="AA366" s="32">
        <v>5.7861111111111114</v>
      </c>
      <c r="AB366" s="32">
        <v>0</v>
      </c>
      <c r="AC366" s="37">
        <v>0</v>
      </c>
      <c r="AD366" s="32">
        <v>108.20966666666665</v>
      </c>
      <c r="AE366" s="32">
        <v>35.409666666666652</v>
      </c>
      <c r="AF366" s="37">
        <v>0.3272320094631101</v>
      </c>
      <c r="AG366" s="32">
        <v>5.8777777777777782</v>
      </c>
      <c r="AH366" s="32">
        <v>0</v>
      </c>
      <c r="AI366" s="37">
        <v>0</v>
      </c>
      <c r="AJ366" s="32">
        <v>0</v>
      </c>
      <c r="AK366" s="32">
        <v>0</v>
      </c>
      <c r="AL366" s="37" t="s">
        <v>1253</v>
      </c>
      <c r="AM366" t="s">
        <v>362</v>
      </c>
      <c r="AN366" s="34">
        <v>4</v>
      </c>
      <c r="AX366"/>
      <c r="AY366"/>
    </row>
    <row r="367" spans="1:51" x14ac:dyDescent="0.25">
      <c r="A367" t="s">
        <v>1149</v>
      </c>
      <c r="B367" t="s">
        <v>806</v>
      </c>
      <c r="C367" t="s">
        <v>1007</v>
      </c>
      <c r="D367" t="s">
        <v>1057</v>
      </c>
      <c r="E367" s="32">
        <v>90.888888888888886</v>
      </c>
      <c r="F367" s="32">
        <v>226.68933333333331</v>
      </c>
      <c r="G367" s="32">
        <v>41.175444444444445</v>
      </c>
      <c r="H367" s="37">
        <v>0.18163820872814682</v>
      </c>
      <c r="I367" s="32">
        <v>208.94488888888887</v>
      </c>
      <c r="J367" s="32">
        <v>41.175444444444445</v>
      </c>
      <c r="K367" s="37">
        <v>0.19706365952957294</v>
      </c>
      <c r="L367" s="32">
        <v>23.075000000000003</v>
      </c>
      <c r="M367" s="32">
        <v>5.7805555555555559</v>
      </c>
      <c r="N367" s="37">
        <v>0.25051161670879979</v>
      </c>
      <c r="O367" s="32">
        <v>13.977777777777778</v>
      </c>
      <c r="P367" s="32">
        <v>5.7805555555555559</v>
      </c>
      <c r="Q367" s="37">
        <v>0.41355325914149443</v>
      </c>
      <c r="R367" s="32">
        <v>3.1944444444444446</v>
      </c>
      <c r="S367" s="32">
        <v>0</v>
      </c>
      <c r="T367" s="37">
        <v>0</v>
      </c>
      <c r="U367" s="32">
        <v>5.9027777777777777</v>
      </c>
      <c r="V367" s="32">
        <v>0</v>
      </c>
      <c r="W367" s="37">
        <v>0</v>
      </c>
      <c r="X367" s="32">
        <v>42.484999999999999</v>
      </c>
      <c r="Y367" s="32">
        <v>4.7572222222222216</v>
      </c>
      <c r="Z367" s="37">
        <v>0.11197416081492813</v>
      </c>
      <c r="AA367" s="32">
        <v>8.6472222222222221</v>
      </c>
      <c r="AB367" s="32">
        <v>0</v>
      </c>
      <c r="AC367" s="37">
        <v>0</v>
      </c>
      <c r="AD367" s="32">
        <v>102.85988888888889</v>
      </c>
      <c r="AE367" s="32">
        <v>27.737666666666669</v>
      </c>
      <c r="AF367" s="37">
        <v>0.26966455988134885</v>
      </c>
      <c r="AG367" s="32">
        <v>28.883333333333333</v>
      </c>
      <c r="AH367" s="32">
        <v>0</v>
      </c>
      <c r="AI367" s="37">
        <v>0</v>
      </c>
      <c r="AJ367" s="32">
        <v>20.738888888888887</v>
      </c>
      <c r="AK367" s="32">
        <v>2.9</v>
      </c>
      <c r="AL367" s="37">
        <v>0.13983391374229842</v>
      </c>
      <c r="AM367" t="s">
        <v>393</v>
      </c>
      <c r="AN367" s="34">
        <v>4</v>
      </c>
      <c r="AX367"/>
      <c r="AY367"/>
    </row>
    <row r="368" spans="1:51" x14ac:dyDescent="0.25">
      <c r="A368" t="s">
        <v>1149</v>
      </c>
      <c r="B368" t="s">
        <v>723</v>
      </c>
      <c r="C368" t="s">
        <v>984</v>
      </c>
      <c r="D368" t="s">
        <v>1068</v>
      </c>
      <c r="E368" s="32">
        <v>87.922222222222217</v>
      </c>
      <c r="F368" s="32">
        <v>163.81944444444446</v>
      </c>
      <c r="G368" s="32">
        <v>4.5138888888888884</v>
      </c>
      <c r="H368" s="37">
        <v>2.7554048325561672E-2</v>
      </c>
      <c r="I368" s="32">
        <v>137.75555555555553</v>
      </c>
      <c r="J368" s="32">
        <v>4.5138888888888884</v>
      </c>
      <c r="K368" s="37">
        <v>3.2767381835779964E-2</v>
      </c>
      <c r="L368" s="32">
        <v>33.511111111111113</v>
      </c>
      <c r="M368" s="32">
        <v>0</v>
      </c>
      <c r="N368" s="37">
        <v>0</v>
      </c>
      <c r="O368" s="32">
        <v>10.866666666666667</v>
      </c>
      <c r="P368" s="32">
        <v>0</v>
      </c>
      <c r="Q368" s="37">
        <v>0</v>
      </c>
      <c r="R368" s="32">
        <v>16.955555555555556</v>
      </c>
      <c r="S368" s="32">
        <v>0</v>
      </c>
      <c r="T368" s="37">
        <v>0</v>
      </c>
      <c r="U368" s="32">
        <v>5.6888888888888891</v>
      </c>
      <c r="V368" s="32">
        <v>0</v>
      </c>
      <c r="W368" s="37">
        <v>0</v>
      </c>
      <c r="X368" s="32">
        <v>38.218555555555554</v>
      </c>
      <c r="Y368" s="32">
        <v>1.5491111111111109</v>
      </c>
      <c r="Z368" s="37">
        <v>4.0532958103538998E-2</v>
      </c>
      <c r="AA368" s="32">
        <v>3.4194444444444443</v>
      </c>
      <c r="AB368" s="32">
        <v>0</v>
      </c>
      <c r="AC368" s="37">
        <v>0</v>
      </c>
      <c r="AD368" s="32">
        <v>49.051777777777779</v>
      </c>
      <c r="AE368" s="32">
        <v>2.7989999999999999</v>
      </c>
      <c r="AF368" s="37">
        <v>5.7062152011706446E-2</v>
      </c>
      <c r="AG368" s="32">
        <v>11.883333333333333</v>
      </c>
      <c r="AH368" s="32">
        <v>0</v>
      </c>
      <c r="AI368" s="37">
        <v>0</v>
      </c>
      <c r="AJ368" s="32">
        <v>27.73522222222222</v>
      </c>
      <c r="AK368" s="32">
        <v>0.16577777777777777</v>
      </c>
      <c r="AL368" s="37">
        <v>5.9771570045309419E-3</v>
      </c>
      <c r="AM368" t="s">
        <v>310</v>
      </c>
      <c r="AN368" s="34">
        <v>4</v>
      </c>
      <c r="AX368"/>
      <c r="AY368"/>
    </row>
    <row r="369" spans="1:51" x14ac:dyDescent="0.25">
      <c r="A369" t="s">
        <v>1149</v>
      </c>
      <c r="B369" t="s">
        <v>779</v>
      </c>
      <c r="C369" t="s">
        <v>888</v>
      </c>
      <c r="D369" t="s">
        <v>1057</v>
      </c>
      <c r="E369" s="32">
        <v>109.38888888888889</v>
      </c>
      <c r="F369" s="32">
        <v>237.99166666666665</v>
      </c>
      <c r="G369" s="32">
        <v>0.4</v>
      </c>
      <c r="H369" s="37">
        <v>1.6807311180363461E-3</v>
      </c>
      <c r="I369" s="32">
        <v>224.55833333333331</v>
      </c>
      <c r="J369" s="32">
        <v>0.4</v>
      </c>
      <c r="K369" s="37">
        <v>1.7812743533603002E-3</v>
      </c>
      <c r="L369" s="32">
        <v>16.997222222222224</v>
      </c>
      <c r="M369" s="32">
        <v>0.4</v>
      </c>
      <c r="N369" s="37">
        <v>2.3533257068148388E-2</v>
      </c>
      <c r="O369" s="32">
        <v>8.719444444444445</v>
      </c>
      <c r="P369" s="32">
        <v>0.4</v>
      </c>
      <c r="Q369" s="37">
        <v>4.5874482319209937E-2</v>
      </c>
      <c r="R369" s="32">
        <v>3.4777777777777779</v>
      </c>
      <c r="S369" s="32">
        <v>0</v>
      </c>
      <c r="T369" s="37">
        <v>0</v>
      </c>
      <c r="U369" s="32">
        <v>4.8</v>
      </c>
      <c r="V369" s="32">
        <v>0</v>
      </c>
      <c r="W369" s="37">
        <v>0</v>
      </c>
      <c r="X369" s="32">
        <v>41.505555555555553</v>
      </c>
      <c r="Y369" s="32">
        <v>0</v>
      </c>
      <c r="Z369" s="37">
        <v>0</v>
      </c>
      <c r="AA369" s="32">
        <v>5.1555555555555559</v>
      </c>
      <c r="AB369" s="32">
        <v>0</v>
      </c>
      <c r="AC369" s="37">
        <v>0</v>
      </c>
      <c r="AD369" s="32">
        <v>145.38333333333333</v>
      </c>
      <c r="AE369" s="32">
        <v>0</v>
      </c>
      <c r="AF369" s="37">
        <v>0</v>
      </c>
      <c r="AG369" s="32">
        <v>0</v>
      </c>
      <c r="AH369" s="32">
        <v>0</v>
      </c>
      <c r="AI369" s="37" t="s">
        <v>1253</v>
      </c>
      <c r="AJ369" s="32">
        <v>28.95</v>
      </c>
      <c r="AK369" s="32">
        <v>0</v>
      </c>
      <c r="AL369" s="37">
        <v>0</v>
      </c>
      <c r="AM369" t="s">
        <v>366</v>
      </c>
      <c r="AN369" s="34">
        <v>4</v>
      </c>
      <c r="AX369"/>
      <c r="AY369"/>
    </row>
    <row r="370" spans="1:51" x14ac:dyDescent="0.25">
      <c r="A370" t="s">
        <v>1149</v>
      </c>
      <c r="B370" t="s">
        <v>776</v>
      </c>
      <c r="C370" t="s">
        <v>1012</v>
      </c>
      <c r="D370" t="s">
        <v>1026</v>
      </c>
      <c r="E370" s="32">
        <v>79.099999999999994</v>
      </c>
      <c r="F370" s="32">
        <v>209.94444444444446</v>
      </c>
      <c r="G370" s="32">
        <v>0</v>
      </c>
      <c r="H370" s="37">
        <v>0</v>
      </c>
      <c r="I370" s="32">
        <v>192.42777777777775</v>
      </c>
      <c r="J370" s="32">
        <v>0</v>
      </c>
      <c r="K370" s="37">
        <v>0</v>
      </c>
      <c r="L370" s="32">
        <v>23.494444444444444</v>
      </c>
      <c r="M370" s="32">
        <v>0</v>
      </c>
      <c r="N370" s="37">
        <v>0</v>
      </c>
      <c r="O370" s="32">
        <v>8.4611111111111104</v>
      </c>
      <c r="P370" s="32">
        <v>0</v>
      </c>
      <c r="Q370" s="37">
        <v>0</v>
      </c>
      <c r="R370" s="32">
        <v>10.311111111111112</v>
      </c>
      <c r="S370" s="32">
        <v>0</v>
      </c>
      <c r="T370" s="37">
        <v>0</v>
      </c>
      <c r="U370" s="32">
        <v>4.7222222222222223</v>
      </c>
      <c r="V370" s="32">
        <v>0</v>
      </c>
      <c r="W370" s="37">
        <v>0</v>
      </c>
      <c r="X370" s="32">
        <v>42.87222222222222</v>
      </c>
      <c r="Y370" s="32">
        <v>0</v>
      </c>
      <c r="Z370" s="37">
        <v>0</v>
      </c>
      <c r="AA370" s="32">
        <v>2.4833333333333334</v>
      </c>
      <c r="AB370" s="32">
        <v>0</v>
      </c>
      <c r="AC370" s="37">
        <v>0</v>
      </c>
      <c r="AD370" s="32">
        <v>84.7</v>
      </c>
      <c r="AE370" s="32">
        <v>0</v>
      </c>
      <c r="AF370" s="37">
        <v>0</v>
      </c>
      <c r="AG370" s="32">
        <v>20.627777777777776</v>
      </c>
      <c r="AH370" s="32">
        <v>0</v>
      </c>
      <c r="AI370" s="37">
        <v>0</v>
      </c>
      <c r="AJ370" s="32">
        <v>35.766666666666666</v>
      </c>
      <c r="AK370" s="32">
        <v>0</v>
      </c>
      <c r="AL370" s="37">
        <v>0</v>
      </c>
      <c r="AM370" t="s">
        <v>363</v>
      </c>
      <c r="AN370" s="34">
        <v>4</v>
      </c>
      <c r="AX370"/>
      <c r="AY370"/>
    </row>
    <row r="371" spans="1:51" x14ac:dyDescent="0.25">
      <c r="A371" t="s">
        <v>1149</v>
      </c>
      <c r="B371" t="s">
        <v>483</v>
      </c>
      <c r="C371" t="s">
        <v>897</v>
      </c>
      <c r="D371" t="s">
        <v>1056</v>
      </c>
      <c r="E371" s="32">
        <v>147.1</v>
      </c>
      <c r="F371" s="32">
        <v>360.67777777777775</v>
      </c>
      <c r="G371" s="32">
        <v>53.113888888888894</v>
      </c>
      <c r="H371" s="37">
        <v>0.14726132897939068</v>
      </c>
      <c r="I371" s="32">
        <v>341.07222222222219</v>
      </c>
      <c r="J371" s="32">
        <v>53.113888888888894</v>
      </c>
      <c r="K371" s="37">
        <v>0.15572622285928367</v>
      </c>
      <c r="L371" s="32">
        <v>47.349333333333327</v>
      </c>
      <c r="M371" s="32">
        <v>4.2527777777777782</v>
      </c>
      <c r="N371" s="37">
        <v>8.9817057145002654E-2</v>
      </c>
      <c r="O371" s="32">
        <v>27.743777777777773</v>
      </c>
      <c r="P371" s="32">
        <v>4.2527777777777782</v>
      </c>
      <c r="Q371" s="37">
        <v>0.15328762405183949</v>
      </c>
      <c r="R371" s="32">
        <v>14.588888888888889</v>
      </c>
      <c r="S371" s="32">
        <v>0</v>
      </c>
      <c r="T371" s="37">
        <v>0</v>
      </c>
      <c r="U371" s="32">
        <v>5.0166666666666666</v>
      </c>
      <c r="V371" s="32">
        <v>0</v>
      </c>
      <c r="W371" s="37">
        <v>0</v>
      </c>
      <c r="X371" s="32">
        <v>107.18488888888888</v>
      </c>
      <c r="Y371" s="32">
        <v>19.113888888888887</v>
      </c>
      <c r="Z371" s="37">
        <v>0.17832633953376512</v>
      </c>
      <c r="AA371" s="32">
        <v>0</v>
      </c>
      <c r="AB371" s="32">
        <v>0</v>
      </c>
      <c r="AC371" s="37" t="s">
        <v>1253</v>
      </c>
      <c r="AD371" s="32">
        <v>187.30744444444443</v>
      </c>
      <c r="AE371" s="32">
        <v>29.747222222222224</v>
      </c>
      <c r="AF371" s="37">
        <v>0.15881494892235998</v>
      </c>
      <c r="AG371" s="32">
        <v>18.836111111111112</v>
      </c>
      <c r="AH371" s="32">
        <v>0</v>
      </c>
      <c r="AI371" s="37">
        <v>0</v>
      </c>
      <c r="AJ371" s="32">
        <v>0</v>
      </c>
      <c r="AK371" s="32">
        <v>0</v>
      </c>
      <c r="AL371" s="37" t="s">
        <v>1253</v>
      </c>
      <c r="AM371" t="s">
        <v>69</v>
      </c>
      <c r="AN371" s="34">
        <v>4</v>
      </c>
      <c r="AX371"/>
      <c r="AY371"/>
    </row>
    <row r="372" spans="1:51" x14ac:dyDescent="0.25">
      <c r="A372" t="s">
        <v>1149</v>
      </c>
      <c r="B372" t="s">
        <v>570</v>
      </c>
      <c r="C372" t="s">
        <v>875</v>
      </c>
      <c r="D372" t="s">
        <v>1097</v>
      </c>
      <c r="E372" s="32">
        <v>61.56666666666667</v>
      </c>
      <c r="F372" s="32">
        <v>272.78477777777778</v>
      </c>
      <c r="G372" s="32">
        <v>14.318666666666665</v>
      </c>
      <c r="H372" s="37">
        <v>5.2490710014366226E-2</v>
      </c>
      <c r="I372" s="32">
        <v>267.54033333333331</v>
      </c>
      <c r="J372" s="32">
        <v>14.318666666666665</v>
      </c>
      <c r="K372" s="37">
        <v>5.3519656226288619E-2</v>
      </c>
      <c r="L372" s="32">
        <v>72.325777777777773</v>
      </c>
      <c r="M372" s="32">
        <v>0</v>
      </c>
      <c r="N372" s="37">
        <v>0</v>
      </c>
      <c r="O372" s="32">
        <v>67.081333333333333</v>
      </c>
      <c r="P372" s="32">
        <v>0</v>
      </c>
      <c r="Q372" s="37">
        <v>0</v>
      </c>
      <c r="R372" s="32">
        <v>0</v>
      </c>
      <c r="S372" s="32">
        <v>0</v>
      </c>
      <c r="T372" s="37" t="s">
        <v>1253</v>
      </c>
      <c r="U372" s="32">
        <v>5.2444444444444445</v>
      </c>
      <c r="V372" s="32">
        <v>0</v>
      </c>
      <c r="W372" s="37">
        <v>0</v>
      </c>
      <c r="X372" s="32">
        <v>40.444777777777773</v>
      </c>
      <c r="Y372" s="32">
        <v>8.4856666666666669</v>
      </c>
      <c r="Z372" s="37">
        <v>0.20980871036777171</v>
      </c>
      <c r="AA372" s="32">
        <v>0</v>
      </c>
      <c r="AB372" s="32">
        <v>0</v>
      </c>
      <c r="AC372" s="37" t="s">
        <v>1253</v>
      </c>
      <c r="AD372" s="32">
        <v>153.80322222222219</v>
      </c>
      <c r="AE372" s="32">
        <v>5.8329999999999993</v>
      </c>
      <c r="AF372" s="37">
        <v>3.7925083205163308E-2</v>
      </c>
      <c r="AG372" s="32">
        <v>0</v>
      </c>
      <c r="AH372" s="32">
        <v>0</v>
      </c>
      <c r="AI372" s="37" t="s">
        <v>1253</v>
      </c>
      <c r="AJ372" s="32">
        <v>6.2110000000000003</v>
      </c>
      <c r="AK372" s="32">
        <v>0</v>
      </c>
      <c r="AL372" s="37">
        <v>0</v>
      </c>
      <c r="AM372" t="s">
        <v>157</v>
      </c>
      <c r="AN372" s="34">
        <v>4</v>
      </c>
      <c r="AX372"/>
      <c r="AY372"/>
    </row>
    <row r="373" spans="1:51" x14ac:dyDescent="0.25">
      <c r="A373" t="s">
        <v>1149</v>
      </c>
      <c r="B373" t="s">
        <v>706</v>
      </c>
      <c r="C373" t="s">
        <v>997</v>
      </c>
      <c r="D373" t="s">
        <v>1028</v>
      </c>
      <c r="E373" s="32">
        <v>50.222222222222221</v>
      </c>
      <c r="F373" s="32">
        <v>177.34088888888888</v>
      </c>
      <c r="G373" s="32">
        <v>17.766222222222229</v>
      </c>
      <c r="H373" s="37">
        <v>0.10018119528741887</v>
      </c>
      <c r="I373" s="32">
        <v>153.06455555555553</v>
      </c>
      <c r="J373" s="32">
        <v>17.766222222222229</v>
      </c>
      <c r="K373" s="37">
        <v>0.11607012582200255</v>
      </c>
      <c r="L373" s="32">
        <v>50.010333333333342</v>
      </c>
      <c r="M373" s="32">
        <v>0</v>
      </c>
      <c r="N373" s="37">
        <v>0</v>
      </c>
      <c r="O373" s="32">
        <v>33.4008888888889</v>
      </c>
      <c r="P373" s="32">
        <v>0</v>
      </c>
      <c r="Q373" s="37">
        <v>0</v>
      </c>
      <c r="R373" s="32">
        <v>10.920555555555556</v>
      </c>
      <c r="S373" s="32">
        <v>0</v>
      </c>
      <c r="T373" s="37">
        <v>0</v>
      </c>
      <c r="U373" s="32">
        <v>5.6888888888888891</v>
      </c>
      <c r="V373" s="32">
        <v>0</v>
      </c>
      <c r="W373" s="37">
        <v>0</v>
      </c>
      <c r="X373" s="32">
        <v>24.18644444444444</v>
      </c>
      <c r="Y373" s="32">
        <v>14.465888888888896</v>
      </c>
      <c r="Z373" s="37">
        <v>0.59809902700318862</v>
      </c>
      <c r="AA373" s="32">
        <v>7.6668888888888871</v>
      </c>
      <c r="AB373" s="32">
        <v>0</v>
      </c>
      <c r="AC373" s="37">
        <v>0</v>
      </c>
      <c r="AD373" s="32">
        <v>68.615222222222215</v>
      </c>
      <c r="AE373" s="32">
        <v>3.3003333333333331</v>
      </c>
      <c r="AF373" s="37">
        <v>4.8099142237631107E-2</v>
      </c>
      <c r="AG373" s="32">
        <v>22.874111111111105</v>
      </c>
      <c r="AH373" s="32">
        <v>0</v>
      </c>
      <c r="AI373" s="37">
        <v>0</v>
      </c>
      <c r="AJ373" s="32">
        <v>3.987888888888889</v>
      </c>
      <c r="AK373" s="32">
        <v>0</v>
      </c>
      <c r="AL373" s="37">
        <v>0</v>
      </c>
      <c r="AM373" t="s">
        <v>293</v>
      </c>
      <c r="AN373" s="34">
        <v>4</v>
      </c>
      <c r="AX373"/>
      <c r="AY373"/>
    </row>
    <row r="374" spans="1:51" x14ac:dyDescent="0.25">
      <c r="A374" t="s">
        <v>1149</v>
      </c>
      <c r="B374" t="s">
        <v>608</v>
      </c>
      <c r="C374" t="s">
        <v>969</v>
      </c>
      <c r="D374" t="s">
        <v>1020</v>
      </c>
      <c r="E374" s="32">
        <v>86.911111111111111</v>
      </c>
      <c r="F374" s="32">
        <v>242.02855555555556</v>
      </c>
      <c r="G374" s="32">
        <v>55.652777777777779</v>
      </c>
      <c r="H374" s="37">
        <v>0.22994302325207724</v>
      </c>
      <c r="I374" s="32">
        <v>227.66299999999998</v>
      </c>
      <c r="J374" s="32">
        <v>55.652777777777779</v>
      </c>
      <c r="K374" s="37">
        <v>0.24445244847769634</v>
      </c>
      <c r="L374" s="32">
        <v>45.454777777777778</v>
      </c>
      <c r="M374" s="32">
        <v>0</v>
      </c>
      <c r="N374" s="37">
        <v>0</v>
      </c>
      <c r="O374" s="32">
        <v>36.391555555555556</v>
      </c>
      <c r="P374" s="32">
        <v>0</v>
      </c>
      <c r="Q374" s="37">
        <v>0</v>
      </c>
      <c r="R374" s="32">
        <v>4.2121111111111107</v>
      </c>
      <c r="S374" s="32">
        <v>0</v>
      </c>
      <c r="T374" s="37">
        <v>0</v>
      </c>
      <c r="U374" s="32">
        <v>4.8511111111111109</v>
      </c>
      <c r="V374" s="32">
        <v>0</v>
      </c>
      <c r="W374" s="37">
        <v>0</v>
      </c>
      <c r="X374" s="32">
        <v>36.129666666666665</v>
      </c>
      <c r="Y374" s="32">
        <v>16.350000000000001</v>
      </c>
      <c r="Z374" s="37">
        <v>0.45253669652824552</v>
      </c>
      <c r="AA374" s="32">
        <v>5.3023333333333325</v>
      </c>
      <c r="AB374" s="32">
        <v>0</v>
      </c>
      <c r="AC374" s="37">
        <v>0</v>
      </c>
      <c r="AD374" s="32">
        <v>120.11200000000002</v>
      </c>
      <c r="AE374" s="32">
        <v>39.302777777777777</v>
      </c>
      <c r="AF374" s="37">
        <v>0.32721774491955652</v>
      </c>
      <c r="AG374" s="32">
        <v>17.117222222222217</v>
      </c>
      <c r="AH374" s="32">
        <v>0</v>
      </c>
      <c r="AI374" s="37">
        <v>0</v>
      </c>
      <c r="AJ374" s="32">
        <v>17.912555555555553</v>
      </c>
      <c r="AK374" s="32">
        <v>0</v>
      </c>
      <c r="AL374" s="37">
        <v>0</v>
      </c>
      <c r="AM374" t="s">
        <v>195</v>
      </c>
      <c r="AN374" s="34">
        <v>4</v>
      </c>
      <c r="AX374"/>
      <c r="AY374"/>
    </row>
    <row r="375" spans="1:51" x14ac:dyDescent="0.25">
      <c r="A375" t="s">
        <v>1149</v>
      </c>
      <c r="B375" t="s">
        <v>669</v>
      </c>
      <c r="C375" t="s">
        <v>984</v>
      </c>
      <c r="D375" t="s">
        <v>1068</v>
      </c>
      <c r="E375" s="32">
        <v>76.511111111111106</v>
      </c>
      <c r="F375" s="32">
        <v>282.98222222222216</v>
      </c>
      <c r="G375" s="32">
        <v>25.890555555555558</v>
      </c>
      <c r="H375" s="37">
        <v>9.1491809457995038E-2</v>
      </c>
      <c r="I375" s="32">
        <v>268.41833333333329</v>
      </c>
      <c r="J375" s="32">
        <v>25.890555555555558</v>
      </c>
      <c r="K375" s="37">
        <v>9.645598806175272E-2</v>
      </c>
      <c r="L375" s="32">
        <v>28.536111111111111</v>
      </c>
      <c r="M375" s="32">
        <v>0</v>
      </c>
      <c r="N375" s="37">
        <v>0</v>
      </c>
      <c r="O375" s="32">
        <v>18.647222222222222</v>
      </c>
      <c r="P375" s="32">
        <v>0</v>
      </c>
      <c r="Q375" s="37">
        <v>0</v>
      </c>
      <c r="R375" s="32">
        <v>5.9777777777777779</v>
      </c>
      <c r="S375" s="32">
        <v>0</v>
      </c>
      <c r="T375" s="37">
        <v>0</v>
      </c>
      <c r="U375" s="32">
        <v>3.911111111111111</v>
      </c>
      <c r="V375" s="32">
        <v>0</v>
      </c>
      <c r="W375" s="37">
        <v>0</v>
      </c>
      <c r="X375" s="32">
        <v>81.10011111111109</v>
      </c>
      <c r="Y375" s="32">
        <v>3.1639999999999997</v>
      </c>
      <c r="Z375" s="37">
        <v>3.9013510051363137E-2</v>
      </c>
      <c r="AA375" s="32">
        <v>4.6749999999999998</v>
      </c>
      <c r="AB375" s="32">
        <v>0</v>
      </c>
      <c r="AC375" s="37">
        <v>0</v>
      </c>
      <c r="AD375" s="32">
        <v>153.53766666666667</v>
      </c>
      <c r="AE375" s="32">
        <v>22.72655555555556</v>
      </c>
      <c r="AF375" s="37">
        <v>0.14801941470750213</v>
      </c>
      <c r="AG375" s="32">
        <v>15.133333333333333</v>
      </c>
      <c r="AH375" s="32">
        <v>0</v>
      </c>
      <c r="AI375" s="37">
        <v>0</v>
      </c>
      <c r="AJ375" s="32">
        <v>0</v>
      </c>
      <c r="AK375" s="32">
        <v>0</v>
      </c>
      <c r="AL375" s="37" t="s">
        <v>1253</v>
      </c>
      <c r="AM375" t="s">
        <v>256</v>
      </c>
      <c r="AN375" s="34">
        <v>4</v>
      </c>
      <c r="AX375"/>
      <c r="AY375"/>
    </row>
    <row r="376" spans="1:51" x14ac:dyDescent="0.25">
      <c r="A376" t="s">
        <v>1149</v>
      </c>
      <c r="B376" t="s">
        <v>668</v>
      </c>
      <c r="C376" t="s">
        <v>832</v>
      </c>
      <c r="D376" t="s">
        <v>1046</v>
      </c>
      <c r="E376" s="32">
        <v>90.433333333333337</v>
      </c>
      <c r="F376" s="32">
        <v>388.49544444444439</v>
      </c>
      <c r="G376" s="32">
        <v>0.20555555555555555</v>
      </c>
      <c r="H376" s="37">
        <v>5.2910673341228945E-4</v>
      </c>
      <c r="I376" s="32">
        <v>361.26211111111104</v>
      </c>
      <c r="J376" s="32">
        <v>0.20555555555555555</v>
      </c>
      <c r="K376" s="37">
        <v>5.6899284268516648E-4</v>
      </c>
      <c r="L376" s="32">
        <v>45.606888888888903</v>
      </c>
      <c r="M376" s="32">
        <v>0.20555555555555555</v>
      </c>
      <c r="N376" s="37">
        <v>4.5071163713084261E-3</v>
      </c>
      <c r="O376" s="32">
        <v>22.640222222222238</v>
      </c>
      <c r="P376" s="32">
        <v>0.20555555555555555</v>
      </c>
      <c r="Q376" s="37">
        <v>9.0792198741669137E-3</v>
      </c>
      <c r="R376" s="32">
        <v>16.833333333333332</v>
      </c>
      <c r="S376" s="32">
        <v>0</v>
      </c>
      <c r="T376" s="37">
        <v>0</v>
      </c>
      <c r="U376" s="32">
        <v>6.1333333333333337</v>
      </c>
      <c r="V376" s="32">
        <v>0</v>
      </c>
      <c r="W376" s="37">
        <v>0</v>
      </c>
      <c r="X376" s="32">
        <v>109.3291111111111</v>
      </c>
      <c r="Y376" s="32">
        <v>0</v>
      </c>
      <c r="Z376" s="37">
        <v>0</v>
      </c>
      <c r="AA376" s="32">
        <v>4.2666666666666666</v>
      </c>
      <c r="AB376" s="32">
        <v>0</v>
      </c>
      <c r="AC376" s="37">
        <v>0</v>
      </c>
      <c r="AD376" s="32">
        <v>218.70399999999998</v>
      </c>
      <c r="AE376" s="32">
        <v>0</v>
      </c>
      <c r="AF376" s="37">
        <v>0</v>
      </c>
      <c r="AG376" s="32">
        <v>7.6118888888888865</v>
      </c>
      <c r="AH376" s="32">
        <v>0</v>
      </c>
      <c r="AI376" s="37">
        <v>0</v>
      </c>
      <c r="AJ376" s="32">
        <v>2.9768888888888885</v>
      </c>
      <c r="AK376" s="32">
        <v>0</v>
      </c>
      <c r="AL376" s="37">
        <v>0</v>
      </c>
      <c r="AM376" t="s">
        <v>255</v>
      </c>
      <c r="AN376" s="34">
        <v>4</v>
      </c>
      <c r="AX376"/>
      <c r="AY376"/>
    </row>
    <row r="377" spans="1:51" x14ac:dyDescent="0.25">
      <c r="A377" t="s">
        <v>1149</v>
      </c>
      <c r="B377" t="s">
        <v>678</v>
      </c>
      <c r="C377" t="s">
        <v>906</v>
      </c>
      <c r="D377" t="s">
        <v>1063</v>
      </c>
      <c r="E377" s="32">
        <v>52.3</v>
      </c>
      <c r="F377" s="32">
        <v>155.74377777777778</v>
      </c>
      <c r="G377" s="32">
        <v>0.58888888888888891</v>
      </c>
      <c r="H377" s="37">
        <v>3.7811391073943384E-3</v>
      </c>
      <c r="I377" s="32">
        <v>138.95488888888889</v>
      </c>
      <c r="J377" s="32">
        <v>0.58888888888888891</v>
      </c>
      <c r="K377" s="37">
        <v>4.2379861090010027E-3</v>
      </c>
      <c r="L377" s="32">
        <v>25.391666666666666</v>
      </c>
      <c r="M377" s="32">
        <v>0</v>
      </c>
      <c r="N377" s="37">
        <v>0</v>
      </c>
      <c r="O377" s="32">
        <v>12.858333333333333</v>
      </c>
      <c r="P377" s="32">
        <v>0</v>
      </c>
      <c r="Q377" s="37">
        <v>0</v>
      </c>
      <c r="R377" s="32">
        <v>7.0222222222222221</v>
      </c>
      <c r="S377" s="32">
        <v>0</v>
      </c>
      <c r="T377" s="37">
        <v>0</v>
      </c>
      <c r="U377" s="32">
        <v>5.5111111111111111</v>
      </c>
      <c r="V377" s="32">
        <v>0</v>
      </c>
      <c r="W377" s="37">
        <v>0</v>
      </c>
      <c r="X377" s="32">
        <v>40.879888888888892</v>
      </c>
      <c r="Y377" s="32">
        <v>0.58888888888888891</v>
      </c>
      <c r="Z377" s="37">
        <v>1.4405344654665836E-2</v>
      </c>
      <c r="AA377" s="32">
        <v>4.2555555555555555</v>
      </c>
      <c r="AB377" s="32">
        <v>0</v>
      </c>
      <c r="AC377" s="37">
        <v>0</v>
      </c>
      <c r="AD377" s="32">
        <v>85.216666666666669</v>
      </c>
      <c r="AE377" s="32">
        <v>0</v>
      </c>
      <c r="AF377" s="37">
        <v>0</v>
      </c>
      <c r="AG377" s="32">
        <v>0</v>
      </c>
      <c r="AH377" s="32">
        <v>0</v>
      </c>
      <c r="AI377" s="37" t="s">
        <v>1253</v>
      </c>
      <c r="AJ377" s="32">
        <v>0</v>
      </c>
      <c r="AK377" s="32">
        <v>0</v>
      </c>
      <c r="AL377" s="37" t="s">
        <v>1253</v>
      </c>
      <c r="AM377" t="s">
        <v>265</v>
      </c>
      <c r="AN377" s="34">
        <v>4</v>
      </c>
      <c r="AX377"/>
      <c r="AY377"/>
    </row>
    <row r="378" spans="1:51" x14ac:dyDescent="0.25">
      <c r="A378" t="s">
        <v>1149</v>
      </c>
      <c r="B378" t="s">
        <v>450</v>
      </c>
      <c r="C378" t="s">
        <v>909</v>
      </c>
      <c r="D378" t="s">
        <v>1068</v>
      </c>
      <c r="E378" s="32">
        <v>83.666666666666671</v>
      </c>
      <c r="F378" s="32">
        <v>248.59188888888889</v>
      </c>
      <c r="G378" s="32">
        <v>8.8888888888888892E-2</v>
      </c>
      <c r="H378" s="37">
        <v>3.5756954615932319E-4</v>
      </c>
      <c r="I378" s="32">
        <v>239.52522222222217</v>
      </c>
      <c r="J378" s="32">
        <v>8.8888888888888892E-2</v>
      </c>
      <c r="K378" s="37">
        <v>3.7110450442008668E-4</v>
      </c>
      <c r="L378" s="32">
        <v>36.147777777777783</v>
      </c>
      <c r="M378" s="32">
        <v>0</v>
      </c>
      <c r="N378" s="37">
        <v>0</v>
      </c>
      <c r="O378" s="32">
        <v>27.081111111111113</v>
      </c>
      <c r="P378" s="32">
        <v>0</v>
      </c>
      <c r="Q378" s="37">
        <v>0</v>
      </c>
      <c r="R378" s="32">
        <v>5.6</v>
      </c>
      <c r="S378" s="32">
        <v>0</v>
      </c>
      <c r="T378" s="37">
        <v>0</v>
      </c>
      <c r="U378" s="32">
        <v>3.4666666666666668</v>
      </c>
      <c r="V378" s="32">
        <v>0</v>
      </c>
      <c r="W378" s="37">
        <v>0</v>
      </c>
      <c r="X378" s="32">
        <v>56.458222222222233</v>
      </c>
      <c r="Y378" s="32">
        <v>8.8888888888888892E-2</v>
      </c>
      <c r="Z378" s="37">
        <v>1.5744188426447085E-3</v>
      </c>
      <c r="AA378" s="32">
        <v>0</v>
      </c>
      <c r="AB378" s="32">
        <v>0</v>
      </c>
      <c r="AC378" s="37" t="s">
        <v>1253</v>
      </c>
      <c r="AD378" s="32">
        <v>114.28899999999994</v>
      </c>
      <c r="AE378" s="32">
        <v>0</v>
      </c>
      <c r="AF378" s="37">
        <v>0</v>
      </c>
      <c r="AG378" s="32">
        <v>41.696888888888893</v>
      </c>
      <c r="AH378" s="32">
        <v>0</v>
      </c>
      <c r="AI378" s="37">
        <v>0</v>
      </c>
      <c r="AJ378" s="32">
        <v>0</v>
      </c>
      <c r="AK378" s="32">
        <v>0</v>
      </c>
      <c r="AL378" s="37" t="s">
        <v>1253</v>
      </c>
      <c r="AM378" t="s">
        <v>36</v>
      </c>
      <c r="AN378" s="34">
        <v>4</v>
      </c>
      <c r="AX378"/>
      <c r="AY378"/>
    </row>
    <row r="379" spans="1:51" x14ac:dyDescent="0.25">
      <c r="A379" t="s">
        <v>1149</v>
      </c>
      <c r="B379" t="s">
        <v>564</v>
      </c>
      <c r="C379" t="s">
        <v>853</v>
      </c>
      <c r="D379" t="s">
        <v>1040</v>
      </c>
      <c r="E379" s="32">
        <v>82.688888888888883</v>
      </c>
      <c r="F379" s="32">
        <v>285.72111111111116</v>
      </c>
      <c r="G379" s="32">
        <v>22.526666666666671</v>
      </c>
      <c r="H379" s="37">
        <v>7.8841449898696861E-2</v>
      </c>
      <c r="I379" s="32">
        <v>274.1155555555556</v>
      </c>
      <c r="J379" s="32">
        <v>22.526666666666671</v>
      </c>
      <c r="K379" s="37">
        <v>8.2179453920487713E-2</v>
      </c>
      <c r="L379" s="32">
        <v>12.928888888888888</v>
      </c>
      <c r="M379" s="32">
        <v>0.52</v>
      </c>
      <c r="N379" s="37">
        <v>4.0220006875214855E-2</v>
      </c>
      <c r="O379" s="32">
        <v>6.5866666666666678</v>
      </c>
      <c r="P379" s="32">
        <v>0.52</v>
      </c>
      <c r="Q379" s="37">
        <v>7.8947368421052627E-2</v>
      </c>
      <c r="R379" s="32">
        <v>0.99444444444444446</v>
      </c>
      <c r="S379" s="32">
        <v>0</v>
      </c>
      <c r="T379" s="37">
        <v>0</v>
      </c>
      <c r="U379" s="32">
        <v>5.3477777777777771</v>
      </c>
      <c r="V379" s="32">
        <v>0</v>
      </c>
      <c r="W379" s="37">
        <v>0</v>
      </c>
      <c r="X379" s="32">
        <v>91.678888888888892</v>
      </c>
      <c r="Y379" s="32">
        <v>11.636666666666668</v>
      </c>
      <c r="Z379" s="37">
        <v>0.12692853074135571</v>
      </c>
      <c r="AA379" s="32">
        <v>5.2633333333333345</v>
      </c>
      <c r="AB379" s="32">
        <v>0</v>
      </c>
      <c r="AC379" s="37">
        <v>0</v>
      </c>
      <c r="AD379" s="32">
        <v>156.08222222222227</v>
      </c>
      <c r="AE379" s="32">
        <v>10.370000000000001</v>
      </c>
      <c r="AF379" s="37">
        <v>6.6439341088030512E-2</v>
      </c>
      <c r="AG379" s="32">
        <v>13.081111111111113</v>
      </c>
      <c r="AH379" s="32">
        <v>0</v>
      </c>
      <c r="AI379" s="37">
        <v>0</v>
      </c>
      <c r="AJ379" s="32">
        <v>6.6866666666666665</v>
      </c>
      <c r="AK379" s="32">
        <v>0</v>
      </c>
      <c r="AL379" s="37">
        <v>0</v>
      </c>
      <c r="AM379" t="s">
        <v>151</v>
      </c>
      <c r="AN379" s="34">
        <v>4</v>
      </c>
      <c r="AX379"/>
      <c r="AY379"/>
    </row>
    <row r="380" spans="1:51" x14ac:dyDescent="0.25">
      <c r="A380" t="s">
        <v>1149</v>
      </c>
      <c r="B380" t="s">
        <v>572</v>
      </c>
      <c r="C380" t="s">
        <v>860</v>
      </c>
      <c r="D380" t="s">
        <v>1077</v>
      </c>
      <c r="E380" s="32">
        <v>66.644444444444446</v>
      </c>
      <c r="F380" s="32">
        <v>264.64188888888884</v>
      </c>
      <c r="G380" s="32">
        <v>36.761000000000003</v>
      </c>
      <c r="H380" s="37">
        <v>0.13890847044034774</v>
      </c>
      <c r="I380" s="32">
        <v>245.86544444444439</v>
      </c>
      <c r="J380" s="32">
        <v>36.761000000000003</v>
      </c>
      <c r="K380" s="37">
        <v>0.14951674109009042</v>
      </c>
      <c r="L380" s="32">
        <v>32.141777777777776</v>
      </c>
      <c r="M380" s="32">
        <v>1.4395555555555555</v>
      </c>
      <c r="N380" s="37">
        <v>4.4787676820752499E-2</v>
      </c>
      <c r="O380" s="32">
        <v>15.18622222222222</v>
      </c>
      <c r="P380" s="32">
        <v>1.4395555555555555</v>
      </c>
      <c r="Q380" s="37">
        <v>9.4793526295765179E-2</v>
      </c>
      <c r="R380" s="32">
        <v>11.133333333333333</v>
      </c>
      <c r="S380" s="32">
        <v>0</v>
      </c>
      <c r="T380" s="37">
        <v>0</v>
      </c>
      <c r="U380" s="32">
        <v>5.822222222222222</v>
      </c>
      <c r="V380" s="32">
        <v>0</v>
      </c>
      <c r="W380" s="37">
        <v>0</v>
      </c>
      <c r="X380" s="32">
        <v>66.62155555555556</v>
      </c>
      <c r="Y380" s="32">
        <v>16.622444444444447</v>
      </c>
      <c r="Z380" s="37">
        <v>0.24950549872080111</v>
      </c>
      <c r="AA380" s="32">
        <v>1.8208888888888894</v>
      </c>
      <c r="AB380" s="32">
        <v>0</v>
      </c>
      <c r="AC380" s="37">
        <v>0</v>
      </c>
      <c r="AD380" s="32">
        <v>164.05766666666662</v>
      </c>
      <c r="AE380" s="32">
        <v>18.699000000000002</v>
      </c>
      <c r="AF380" s="37">
        <v>0.11397821497725398</v>
      </c>
      <c r="AG380" s="32">
        <v>0</v>
      </c>
      <c r="AH380" s="32">
        <v>0</v>
      </c>
      <c r="AI380" s="37" t="s">
        <v>1253</v>
      </c>
      <c r="AJ380" s="32">
        <v>0</v>
      </c>
      <c r="AK380" s="32">
        <v>0</v>
      </c>
      <c r="AL380" s="37" t="s">
        <v>1253</v>
      </c>
      <c r="AM380" t="s">
        <v>159</v>
      </c>
      <c r="AN380" s="34">
        <v>4</v>
      </c>
      <c r="AX380"/>
      <c r="AY380"/>
    </row>
    <row r="381" spans="1:51" x14ac:dyDescent="0.25">
      <c r="A381" t="s">
        <v>1149</v>
      </c>
      <c r="B381" t="s">
        <v>712</v>
      </c>
      <c r="C381" t="s">
        <v>999</v>
      </c>
      <c r="D381" t="s">
        <v>1057</v>
      </c>
      <c r="E381" s="32">
        <v>70.177777777777777</v>
      </c>
      <c r="F381" s="32">
        <v>214.30777777777777</v>
      </c>
      <c r="G381" s="32">
        <v>0</v>
      </c>
      <c r="H381" s="37">
        <v>0</v>
      </c>
      <c r="I381" s="32">
        <v>191.62966666666668</v>
      </c>
      <c r="J381" s="32">
        <v>0</v>
      </c>
      <c r="K381" s="37">
        <v>0</v>
      </c>
      <c r="L381" s="32">
        <v>30.475777777777768</v>
      </c>
      <c r="M381" s="32">
        <v>0</v>
      </c>
      <c r="N381" s="37">
        <v>0</v>
      </c>
      <c r="O381" s="32">
        <v>13.835444444444439</v>
      </c>
      <c r="P381" s="32">
        <v>0</v>
      </c>
      <c r="Q381" s="37">
        <v>0</v>
      </c>
      <c r="R381" s="32">
        <v>11.030666666666665</v>
      </c>
      <c r="S381" s="32">
        <v>0</v>
      </c>
      <c r="T381" s="37">
        <v>0</v>
      </c>
      <c r="U381" s="32">
        <v>5.6096666666666666</v>
      </c>
      <c r="V381" s="32">
        <v>0</v>
      </c>
      <c r="W381" s="37">
        <v>0</v>
      </c>
      <c r="X381" s="32">
        <v>45.046666666666667</v>
      </c>
      <c r="Y381" s="32">
        <v>0</v>
      </c>
      <c r="Z381" s="37">
        <v>0</v>
      </c>
      <c r="AA381" s="32">
        <v>6.0377777777777784</v>
      </c>
      <c r="AB381" s="32">
        <v>0</v>
      </c>
      <c r="AC381" s="37">
        <v>0</v>
      </c>
      <c r="AD381" s="32">
        <v>81.167444444444456</v>
      </c>
      <c r="AE381" s="32">
        <v>0</v>
      </c>
      <c r="AF381" s="37">
        <v>0</v>
      </c>
      <c r="AG381" s="32">
        <v>14.564444444444442</v>
      </c>
      <c r="AH381" s="32">
        <v>0</v>
      </c>
      <c r="AI381" s="37">
        <v>0</v>
      </c>
      <c r="AJ381" s="32">
        <v>37.015666666666668</v>
      </c>
      <c r="AK381" s="32">
        <v>0</v>
      </c>
      <c r="AL381" s="37">
        <v>0</v>
      </c>
      <c r="AM381" t="s">
        <v>299</v>
      </c>
      <c r="AN381" s="34">
        <v>4</v>
      </c>
      <c r="AX381"/>
      <c r="AY381"/>
    </row>
    <row r="382" spans="1:51" x14ac:dyDescent="0.25">
      <c r="A382" t="s">
        <v>1149</v>
      </c>
      <c r="B382" t="s">
        <v>515</v>
      </c>
      <c r="C382" t="s">
        <v>887</v>
      </c>
      <c r="D382" t="s">
        <v>1064</v>
      </c>
      <c r="E382" s="32">
        <v>51.388888888888886</v>
      </c>
      <c r="F382" s="32">
        <v>34.126333333333328</v>
      </c>
      <c r="G382" s="32">
        <v>34.126333333333328</v>
      </c>
      <c r="H382" s="37">
        <v>1</v>
      </c>
      <c r="I382" s="32">
        <v>34.126333333333328</v>
      </c>
      <c r="J382" s="32">
        <v>34.126333333333328</v>
      </c>
      <c r="K382" s="37">
        <v>1</v>
      </c>
      <c r="L382" s="32">
        <v>0</v>
      </c>
      <c r="M382" s="32">
        <v>0</v>
      </c>
      <c r="N382" s="37" t="s">
        <v>1253</v>
      </c>
      <c r="O382" s="32">
        <v>0</v>
      </c>
      <c r="P382" s="32">
        <v>0</v>
      </c>
      <c r="Q382" s="37" t="s">
        <v>1253</v>
      </c>
      <c r="R382" s="32">
        <v>0</v>
      </c>
      <c r="S382" s="32">
        <v>0</v>
      </c>
      <c r="T382" s="37" t="s">
        <v>1253</v>
      </c>
      <c r="U382" s="32">
        <v>0</v>
      </c>
      <c r="V382" s="32">
        <v>0</v>
      </c>
      <c r="W382" s="37" t="s">
        <v>1253</v>
      </c>
      <c r="X382" s="32">
        <v>2.286777777777778</v>
      </c>
      <c r="Y382" s="32">
        <v>2.286777777777778</v>
      </c>
      <c r="Z382" s="37">
        <v>1</v>
      </c>
      <c r="AA382" s="32">
        <v>0</v>
      </c>
      <c r="AB382" s="32">
        <v>0</v>
      </c>
      <c r="AC382" s="37" t="s">
        <v>1253</v>
      </c>
      <c r="AD382" s="32">
        <v>31.839555555555549</v>
      </c>
      <c r="AE382" s="32">
        <v>31.839555555555549</v>
      </c>
      <c r="AF382" s="37">
        <v>1</v>
      </c>
      <c r="AG382" s="32">
        <v>0</v>
      </c>
      <c r="AH382" s="32">
        <v>0</v>
      </c>
      <c r="AI382" s="37" t="s">
        <v>1253</v>
      </c>
      <c r="AJ382" s="32">
        <v>0</v>
      </c>
      <c r="AK382" s="32">
        <v>0</v>
      </c>
      <c r="AL382" s="37" t="s">
        <v>1253</v>
      </c>
      <c r="AM382" t="s">
        <v>101</v>
      </c>
      <c r="AN382" s="34">
        <v>4</v>
      </c>
      <c r="AX382"/>
      <c r="AY382"/>
    </row>
    <row r="383" spans="1:51" x14ac:dyDescent="0.25">
      <c r="A383" t="s">
        <v>1149</v>
      </c>
      <c r="B383" t="s">
        <v>451</v>
      </c>
      <c r="C383" t="s">
        <v>910</v>
      </c>
      <c r="D383" t="s">
        <v>1055</v>
      </c>
      <c r="E383" s="32">
        <v>95.233333333333334</v>
      </c>
      <c r="F383" s="32">
        <v>389.85155555555548</v>
      </c>
      <c r="G383" s="32">
        <v>90.045333333333346</v>
      </c>
      <c r="H383" s="37">
        <v>0.23097338474131471</v>
      </c>
      <c r="I383" s="32">
        <v>380.51822222222216</v>
      </c>
      <c r="J383" s="32">
        <v>89.245333333333349</v>
      </c>
      <c r="K383" s="37">
        <v>0.23453629319547853</v>
      </c>
      <c r="L383" s="32">
        <v>41.535222222222224</v>
      </c>
      <c r="M383" s="32">
        <v>8.2163333333333313</v>
      </c>
      <c r="N383" s="37">
        <v>0.19781604367912636</v>
      </c>
      <c r="O383" s="32">
        <v>32.201888888888888</v>
      </c>
      <c r="P383" s="32">
        <v>7.4163333333333314</v>
      </c>
      <c r="Q383" s="37">
        <v>0.23030740087710516</v>
      </c>
      <c r="R383" s="32">
        <v>4.177777777777778</v>
      </c>
      <c r="S383" s="32">
        <v>0</v>
      </c>
      <c r="T383" s="37">
        <v>0</v>
      </c>
      <c r="U383" s="32">
        <v>5.1555555555555559</v>
      </c>
      <c r="V383" s="32">
        <v>0.8</v>
      </c>
      <c r="W383" s="37">
        <v>0.15517241379310345</v>
      </c>
      <c r="X383" s="32">
        <v>95.094444444444463</v>
      </c>
      <c r="Y383" s="32">
        <v>12.456888888888887</v>
      </c>
      <c r="Z383" s="37">
        <v>0.13099491733364488</v>
      </c>
      <c r="AA383" s="32">
        <v>0</v>
      </c>
      <c r="AB383" s="32">
        <v>0</v>
      </c>
      <c r="AC383" s="37" t="s">
        <v>1253</v>
      </c>
      <c r="AD383" s="32">
        <v>235.42311111111104</v>
      </c>
      <c r="AE383" s="32">
        <v>68.698111111111118</v>
      </c>
      <c r="AF383" s="37">
        <v>0.29180699714178926</v>
      </c>
      <c r="AG383" s="32">
        <v>0</v>
      </c>
      <c r="AH383" s="32">
        <v>0</v>
      </c>
      <c r="AI383" s="37" t="s">
        <v>1253</v>
      </c>
      <c r="AJ383" s="32">
        <v>17.798777777777783</v>
      </c>
      <c r="AK383" s="32">
        <v>0.67399999999999993</v>
      </c>
      <c r="AL383" s="37">
        <v>3.786776869822521E-2</v>
      </c>
      <c r="AM383" t="s">
        <v>37</v>
      </c>
      <c r="AN383" s="34">
        <v>4</v>
      </c>
      <c r="AX383"/>
      <c r="AY383"/>
    </row>
    <row r="384" spans="1:51" x14ac:dyDescent="0.25">
      <c r="A384" t="s">
        <v>1149</v>
      </c>
      <c r="B384" t="s">
        <v>709</v>
      </c>
      <c r="C384" t="s">
        <v>898</v>
      </c>
      <c r="D384" t="s">
        <v>1058</v>
      </c>
      <c r="E384" s="32">
        <v>45.677777777777777</v>
      </c>
      <c r="F384" s="32">
        <v>153.48299999999998</v>
      </c>
      <c r="G384" s="32">
        <v>30.994555555555554</v>
      </c>
      <c r="H384" s="37">
        <v>0.20194129353449933</v>
      </c>
      <c r="I384" s="32">
        <v>138.77744444444443</v>
      </c>
      <c r="J384" s="32">
        <v>29.600111111111111</v>
      </c>
      <c r="K384" s="37">
        <v>0.21329194545703475</v>
      </c>
      <c r="L384" s="32">
        <v>40.176000000000009</v>
      </c>
      <c r="M384" s="32">
        <v>5.8665555555555553</v>
      </c>
      <c r="N384" s="37">
        <v>0.14602139475198014</v>
      </c>
      <c r="O384" s="32">
        <v>25.47044444444445</v>
      </c>
      <c r="P384" s="32">
        <v>4.4721111111111114</v>
      </c>
      <c r="Q384" s="37">
        <v>0.17558041128279397</v>
      </c>
      <c r="R384" s="32">
        <v>8.9277777777777771</v>
      </c>
      <c r="S384" s="32">
        <v>1.3944444444444444</v>
      </c>
      <c r="T384" s="37">
        <v>0.15619166148102054</v>
      </c>
      <c r="U384" s="32">
        <v>5.7777777777777777</v>
      </c>
      <c r="V384" s="32">
        <v>0</v>
      </c>
      <c r="W384" s="37">
        <v>0</v>
      </c>
      <c r="X384" s="32">
        <v>26.612888888888886</v>
      </c>
      <c r="Y384" s="32">
        <v>6.8102222222222215</v>
      </c>
      <c r="Z384" s="37">
        <v>0.25589939711752036</v>
      </c>
      <c r="AA384" s="32">
        <v>0</v>
      </c>
      <c r="AB384" s="32">
        <v>0</v>
      </c>
      <c r="AC384" s="37" t="s">
        <v>1253</v>
      </c>
      <c r="AD384" s="32">
        <v>73.408222222222221</v>
      </c>
      <c r="AE384" s="32">
        <v>17.364888888888888</v>
      </c>
      <c r="AF384" s="37">
        <v>0.23655236924716275</v>
      </c>
      <c r="AG384" s="32">
        <v>9.5693333333333364</v>
      </c>
      <c r="AH384" s="32">
        <v>0</v>
      </c>
      <c r="AI384" s="37">
        <v>0</v>
      </c>
      <c r="AJ384" s="32">
        <v>3.7165555555555558</v>
      </c>
      <c r="AK384" s="32">
        <v>0.9528888888888889</v>
      </c>
      <c r="AL384" s="37">
        <v>0.25639032557027114</v>
      </c>
      <c r="AM384" t="s">
        <v>296</v>
      </c>
      <c r="AN384" s="34">
        <v>4</v>
      </c>
      <c r="AX384"/>
      <c r="AY384"/>
    </row>
    <row r="385" spans="1:51" x14ac:dyDescent="0.25">
      <c r="A385" t="s">
        <v>1149</v>
      </c>
      <c r="B385" t="s">
        <v>545</v>
      </c>
      <c r="C385" t="s">
        <v>849</v>
      </c>
      <c r="D385" t="s">
        <v>1027</v>
      </c>
      <c r="E385" s="32">
        <v>71.788888888888891</v>
      </c>
      <c r="F385" s="32">
        <v>230.63444444444448</v>
      </c>
      <c r="G385" s="32">
        <v>50.309999999999981</v>
      </c>
      <c r="H385" s="37">
        <v>0.21813740840483486</v>
      </c>
      <c r="I385" s="32">
        <v>218.92444444444448</v>
      </c>
      <c r="J385" s="32">
        <v>50.309999999999981</v>
      </c>
      <c r="K385" s="37">
        <v>0.22980531081245675</v>
      </c>
      <c r="L385" s="32">
        <v>21.836666666666666</v>
      </c>
      <c r="M385" s="32">
        <v>1.1366666666666667</v>
      </c>
      <c r="N385" s="37">
        <v>5.2053121660815146E-2</v>
      </c>
      <c r="O385" s="32">
        <v>10.126666666666669</v>
      </c>
      <c r="P385" s="32">
        <v>1.1366666666666667</v>
      </c>
      <c r="Q385" s="37">
        <v>0.11224489795918366</v>
      </c>
      <c r="R385" s="32">
        <v>5.738888888888888</v>
      </c>
      <c r="S385" s="32">
        <v>0</v>
      </c>
      <c r="T385" s="37">
        <v>0</v>
      </c>
      <c r="U385" s="32">
        <v>5.971111111111111</v>
      </c>
      <c r="V385" s="32">
        <v>0</v>
      </c>
      <c r="W385" s="37">
        <v>0</v>
      </c>
      <c r="X385" s="32">
        <v>74.105555555555569</v>
      </c>
      <c r="Y385" s="32">
        <v>5.7388888888888889</v>
      </c>
      <c r="Z385" s="37">
        <v>7.7442087112976968E-2</v>
      </c>
      <c r="AA385" s="32">
        <v>0</v>
      </c>
      <c r="AB385" s="32">
        <v>0</v>
      </c>
      <c r="AC385" s="37" t="s">
        <v>1253</v>
      </c>
      <c r="AD385" s="32">
        <v>127.8677777777778</v>
      </c>
      <c r="AE385" s="32">
        <v>43.434444444444424</v>
      </c>
      <c r="AF385" s="37">
        <v>0.33968248451090949</v>
      </c>
      <c r="AG385" s="32">
        <v>6.8244444444444436</v>
      </c>
      <c r="AH385" s="32">
        <v>0</v>
      </c>
      <c r="AI385" s="37">
        <v>0</v>
      </c>
      <c r="AJ385" s="32">
        <v>0</v>
      </c>
      <c r="AK385" s="32">
        <v>0</v>
      </c>
      <c r="AL385" s="37" t="s">
        <v>1253</v>
      </c>
      <c r="AM385" t="s">
        <v>132</v>
      </c>
      <c r="AN385" s="34">
        <v>4</v>
      </c>
      <c r="AX385"/>
      <c r="AY385"/>
    </row>
    <row r="386" spans="1:51" x14ac:dyDescent="0.25">
      <c r="A386" t="s">
        <v>1149</v>
      </c>
      <c r="B386" t="s">
        <v>724</v>
      </c>
      <c r="C386" t="s">
        <v>1002</v>
      </c>
      <c r="D386" t="s">
        <v>1026</v>
      </c>
      <c r="E386" s="32">
        <v>46.466666666666669</v>
      </c>
      <c r="F386" s="32">
        <v>149.15055555555557</v>
      </c>
      <c r="G386" s="32">
        <v>0</v>
      </c>
      <c r="H386" s="37">
        <v>0</v>
      </c>
      <c r="I386" s="32">
        <v>135.05722222222221</v>
      </c>
      <c r="J386" s="32">
        <v>0</v>
      </c>
      <c r="K386" s="37">
        <v>0</v>
      </c>
      <c r="L386" s="32">
        <v>23.751000000000005</v>
      </c>
      <c r="M386" s="32">
        <v>0</v>
      </c>
      <c r="N386" s="37">
        <v>0</v>
      </c>
      <c r="O386" s="32">
        <v>9.6576666666666675</v>
      </c>
      <c r="P386" s="32">
        <v>0</v>
      </c>
      <c r="Q386" s="37">
        <v>0</v>
      </c>
      <c r="R386" s="32">
        <v>8.3555555555555561</v>
      </c>
      <c r="S386" s="32">
        <v>0</v>
      </c>
      <c r="T386" s="37">
        <v>0</v>
      </c>
      <c r="U386" s="32">
        <v>5.7377777777777776</v>
      </c>
      <c r="V386" s="32">
        <v>0</v>
      </c>
      <c r="W386" s="37">
        <v>0</v>
      </c>
      <c r="X386" s="32">
        <v>37.460444444444441</v>
      </c>
      <c r="Y386" s="32">
        <v>0</v>
      </c>
      <c r="Z386" s="37">
        <v>0</v>
      </c>
      <c r="AA386" s="32">
        <v>0</v>
      </c>
      <c r="AB386" s="32">
        <v>0</v>
      </c>
      <c r="AC386" s="37" t="s">
        <v>1253</v>
      </c>
      <c r="AD386" s="32">
        <v>72.51133333333334</v>
      </c>
      <c r="AE386" s="32">
        <v>0</v>
      </c>
      <c r="AF386" s="37">
        <v>0</v>
      </c>
      <c r="AG386" s="32">
        <v>10.07444444444444</v>
      </c>
      <c r="AH386" s="32">
        <v>0</v>
      </c>
      <c r="AI386" s="37">
        <v>0</v>
      </c>
      <c r="AJ386" s="32">
        <v>5.3533333333333326</v>
      </c>
      <c r="AK386" s="32">
        <v>0</v>
      </c>
      <c r="AL386" s="37">
        <v>0</v>
      </c>
      <c r="AM386" t="s">
        <v>311</v>
      </c>
      <c r="AN386" s="34">
        <v>4</v>
      </c>
      <c r="AX386"/>
      <c r="AY386"/>
    </row>
    <row r="387" spans="1:51" x14ac:dyDescent="0.25">
      <c r="A387" t="s">
        <v>1149</v>
      </c>
      <c r="B387" t="s">
        <v>535</v>
      </c>
      <c r="C387" t="s">
        <v>923</v>
      </c>
      <c r="D387" t="s">
        <v>1041</v>
      </c>
      <c r="E387" s="32">
        <v>87.6</v>
      </c>
      <c r="F387" s="32">
        <v>277.173</v>
      </c>
      <c r="G387" s="32">
        <v>24.638888888888893</v>
      </c>
      <c r="H387" s="37">
        <v>8.8893539013139428E-2</v>
      </c>
      <c r="I387" s="32">
        <v>266.76266666666663</v>
      </c>
      <c r="J387" s="32">
        <v>24.638888888888893</v>
      </c>
      <c r="K387" s="37">
        <v>9.2362582803524093E-2</v>
      </c>
      <c r="L387" s="32">
        <v>60.96877777777776</v>
      </c>
      <c r="M387" s="32">
        <v>2.4388888888888891</v>
      </c>
      <c r="N387" s="37">
        <v>4.0002259808754589E-2</v>
      </c>
      <c r="O387" s="32">
        <v>50.558444444444426</v>
      </c>
      <c r="P387" s="32">
        <v>2.4388888888888891</v>
      </c>
      <c r="Q387" s="37">
        <v>4.8239001727373845E-2</v>
      </c>
      <c r="R387" s="32">
        <v>10.410333333333332</v>
      </c>
      <c r="S387" s="32">
        <v>0</v>
      </c>
      <c r="T387" s="37">
        <v>0</v>
      </c>
      <c r="U387" s="32">
        <v>0</v>
      </c>
      <c r="V387" s="32">
        <v>0</v>
      </c>
      <c r="W387" s="37" t="s">
        <v>1253</v>
      </c>
      <c r="X387" s="32">
        <v>31.794444444444444</v>
      </c>
      <c r="Y387" s="32">
        <v>8.6388888888888893</v>
      </c>
      <c r="Z387" s="37">
        <v>0.27171064127206013</v>
      </c>
      <c r="AA387" s="32">
        <v>0</v>
      </c>
      <c r="AB387" s="32">
        <v>0</v>
      </c>
      <c r="AC387" s="37" t="s">
        <v>1253</v>
      </c>
      <c r="AD387" s="32">
        <v>131.42833333333331</v>
      </c>
      <c r="AE387" s="32">
        <v>13.561111111111112</v>
      </c>
      <c r="AF387" s="37">
        <v>0.10318255407467528</v>
      </c>
      <c r="AG387" s="32">
        <v>34.083444444444439</v>
      </c>
      <c r="AH387" s="32">
        <v>0</v>
      </c>
      <c r="AI387" s="37">
        <v>0</v>
      </c>
      <c r="AJ387" s="32">
        <v>18.898</v>
      </c>
      <c r="AK387" s="32">
        <v>0</v>
      </c>
      <c r="AL387" s="37">
        <v>0</v>
      </c>
      <c r="AM387" t="s">
        <v>122</v>
      </c>
      <c r="AN387" s="34">
        <v>4</v>
      </c>
      <c r="AX387"/>
      <c r="AY387"/>
    </row>
    <row r="388" spans="1:51" x14ac:dyDescent="0.25">
      <c r="A388" t="s">
        <v>1149</v>
      </c>
      <c r="B388" t="s">
        <v>644</v>
      </c>
      <c r="C388" t="s">
        <v>832</v>
      </c>
      <c r="D388" t="s">
        <v>1046</v>
      </c>
      <c r="E388" s="32">
        <v>59.611111111111114</v>
      </c>
      <c r="F388" s="32">
        <v>236.49155555555558</v>
      </c>
      <c r="G388" s="32">
        <v>0</v>
      </c>
      <c r="H388" s="37">
        <v>0</v>
      </c>
      <c r="I388" s="32">
        <v>220.78344444444446</v>
      </c>
      <c r="J388" s="32">
        <v>0</v>
      </c>
      <c r="K388" s="37">
        <v>0</v>
      </c>
      <c r="L388" s="32">
        <v>20.840777777777781</v>
      </c>
      <c r="M388" s="32">
        <v>0</v>
      </c>
      <c r="N388" s="37">
        <v>0</v>
      </c>
      <c r="O388" s="32">
        <v>10.440777777777781</v>
      </c>
      <c r="P388" s="32">
        <v>0</v>
      </c>
      <c r="Q388" s="37">
        <v>0</v>
      </c>
      <c r="R388" s="32">
        <v>5.4222222222222225</v>
      </c>
      <c r="S388" s="32">
        <v>0</v>
      </c>
      <c r="T388" s="37">
        <v>0</v>
      </c>
      <c r="U388" s="32">
        <v>4.9777777777777779</v>
      </c>
      <c r="V388" s="32">
        <v>0</v>
      </c>
      <c r="W388" s="37">
        <v>0</v>
      </c>
      <c r="X388" s="32">
        <v>51.97300000000002</v>
      </c>
      <c r="Y388" s="32">
        <v>0</v>
      </c>
      <c r="Z388" s="37">
        <v>0</v>
      </c>
      <c r="AA388" s="32">
        <v>5.3081111111111099</v>
      </c>
      <c r="AB388" s="32">
        <v>0</v>
      </c>
      <c r="AC388" s="37">
        <v>0</v>
      </c>
      <c r="AD388" s="32">
        <v>117.35155555555555</v>
      </c>
      <c r="AE388" s="32">
        <v>0</v>
      </c>
      <c r="AF388" s="37">
        <v>0</v>
      </c>
      <c r="AG388" s="32">
        <v>0</v>
      </c>
      <c r="AH388" s="32">
        <v>0</v>
      </c>
      <c r="AI388" s="37" t="s">
        <v>1253</v>
      </c>
      <c r="AJ388" s="32">
        <v>41.018111111111111</v>
      </c>
      <c r="AK388" s="32">
        <v>0</v>
      </c>
      <c r="AL388" s="37">
        <v>0</v>
      </c>
      <c r="AM388" t="s">
        <v>231</v>
      </c>
      <c r="AN388" s="34">
        <v>4</v>
      </c>
      <c r="AX388"/>
      <c r="AY388"/>
    </row>
    <row r="389" spans="1:51" x14ac:dyDescent="0.25">
      <c r="A389" t="s">
        <v>1149</v>
      </c>
      <c r="B389" t="s">
        <v>607</v>
      </c>
      <c r="C389" t="s">
        <v>841</v>
      </c>
      <c r="D389" t="s">
        <v>1069</v>
      </c>
      <c r="E389" s="32">
        <v>100.35555555555555</v>
      </c>
      <c r="F389" s="32">
        <v>391.37622222222217</v>
      </c>
      <c r="G389" s="32">
        <v>30.687777777777775</v>
      </c>
      <c r="H389" s="37">
        <v>7.8409918731223674E-2</v>
      </c>
      <c r="I389" s="32">
        <v>352.48177777777778</v>
      </c>
      <c r="J389" s="32">
        <v>30.687777777777775</v>
      </c>
      <c r="K389" s="37">
        <v>8.7062026216642871E-2</v>
      </c>
      <c r="L389" s="32">
        <v>51.672222222222224</v>
      </c>
      <c r="M389" s="32">
        <v>0</v>
      </c>
      <c r="N389" s="37">
        <v>0</v>
      </c>
      <c r="O389" s="32">
        <v>28.06388888888889</v>
      </c>
      <c r="P389" s="32">
        <v>0</v>
      </c>
      <c r="Q389" s="37">
        <v>0</v>
      </c>
      <c r="R389" s="32">
        <v>18.363888888888887</v>
      </c>
      <c r="S389" s="32">
        <v>0</v>
      </c>
      <c r="T389" s="37">
        <v>0</v>
      </c>
      <c r="U389" s="32">
        <v>5.2444444444444445</v>
      </c>
      <c r="V389" s="32">
        <v>0</v>
      </c>
      <c r="W389" s="37">
        <v>0</v>
      </c>
      <c r="X389" s="32">
        <v>111.39288888888888</v>
      </c>
      <c r="Y389" s="32">
        <v>5.0822222222222218</v>
      </c>
      <c r="Z389" s="37">
        <v>4.5624296783357408E-2</v>
      </c>
      <c r="AA389" s="32">
        <v>15.286111111111111</v>
      </c>
      <c r="AB389" s="32">
        <v>0</v>
      </c>
      <c r="AC389" s="37">
        <v>0</v>
      </c>
      <c r="AD389" s="32">
        <v>209.34444444444443</v>
      </c>
      <c r="AE389" s="32">
        <v>25.605555555555554</v>
      </c>
      <c r="AF389" s="37">
        <v>0.12231304070909188</v>
      </c>
      <c r="AG389" s="32">
        <v>3.463888888888889</v>
      </c>
      <c r="AH389" s="32">
        <v>0</v>
      </c>
      <c r="AI389" s="37">
        <v>0</v>
      </c>
      <c r="AJ389" s="32">
        <v>0.21666666666666667</v>
      </c>
      <c r="AK389" s="32">
        <v>0</v>
      </c>
      <c r="AL389" s="37">
        <v>0</v>
      </c>
      <c r="AM389" t="s">
        <v>194</v>
      </c>
      <c r="AN389" s="34">
        <v>4</v>
      </c>
      <c r="AX389"/>
      <c r="AY389"/>
    </row>
    <row r="390" spans="1:51" x14ac:dyDescent="0.25">
      <c r="A390" t="s">
        <v>1149</v>
      </c>
      <c r="B390" t="s">
        <v>563</v>
      </c>
      <c r="C390" t="s">
        <v>897</v>
      </c>
      <c r="D390" t="s">
        <v>1056</v>
      </c>
      <c r="E390" s="32">
        <v>118.48888888888889</v>
      </c>
      <c r="F390" s="32">
        <v>356.75966666666659</v>
      </c>
      <c r="G390" s="32">
        <v>46.826333333333338</v>
      </c>
      <c r="H390" s="37">
        <v>0.13125456072668906</v>
      </c>
      <c r="I390" s="32">
        <v>337.11799999999988</v>
      </c>
      <c r="J390" s="32">
        <v>46.826333333333338</v>
      </c>
      <c r="K390" s="37">
        <v>0.13890190773952549</v>
      </c>
      <c r="L390" s="32">
        <v>34.069444444444443</v>
      </c>
      <c r="M390" s="32">
        <v>0</v>
      </c>
      <c r="N390" s="37">
        <v>0</v>
      </c>
      <c r="O390" s="32">
        <v>15.925000000000001</v>
      </c>
      <c r="P390" s="32">
        <v>0</v>
      </c>
      <c r="Q390" s="37">
        <v>0</v>
      </c>
      <c r="R390" s="32">
        <v>15.383333333333333</v>
      </c>
      <c r="S390" s="32">
        <v>0</v>
      </c>
      <c r="T390" s="37">
        <v>0</v>
      </c>
      <c r="U390" s="32">
        <v>2.7611111111111111</v>
      </c>
      <c r="V390" s="32">
        <v>0</v>
      </c>
      <c r="W390" s="37">
        <v>0</v>
      </c>
      <c r="X390" s="32">
        <v>106.85366666666664</v>
      </c>
      <c r="Y390" s="32">
        <v>5.745333333333333</v>
      </c>
      <c r="Z390" s="37">
        <v>5.3768237558530212E-2</v>
      </c>
      <c r="AA390" s="32">
        <v>1.4972222222222222</v>
      </c>
      <c r="AB390" s="32">
        <v>0</v>
      </c>
      <c r="AC390" s="37">
        <v>0</v>
      </c>
      <c r="AD390" s="32">
        <v>214.33933333333326</v>
      </c>
      <c r="AE390" s="32">
        <v>41.081000000000003</v>
      </c>
      <c r="AF390" s="37">
        <v>0.1916633748977479</v>
      </c>
      <c r="AG390" s="32">
        <v>0</v>
      </c>
      <c r="AH390" s="32">
        <v>0</v>
      </c>
      <c r="AI390" s="37" t="s">
        <v>1253</v>
      </c>
      <c r="AJ390" s="32">
        <v>0</v>
      </c>
      <c r="AK390" s="32">
        <v>0</v>
      </c>
      <c r="AL390" s="37" t="s">
        <v>1253</v>
      </c>
      <c r="AM390" t="s">
        <v>150</v>
      </c>
      <c r="AN390" s="34">
        <v>4</v>
      </c>
      <c r="AX390"/>
      <c r="AY390"/>
    </row>
    <row r="391" spans="1:51" x14ac:dyDescent="0.25">
      <c r="A391" t="s">
        <v>1149</v>
      </c>
      <c r="B391" t="s">
        <v>491</v>
      </c>
      <c r="C391" t="s">
        <v>929</v>
      </c>
      <c r="D391" t="s">
        <v>1034</v>
      </c>
      <c r="E391" s="32">
        <v>123.72222222222223</v>
      </c>
      <c r="F391" s="32">
        <v>439.68677777777776</v>
      </c>
      <c r="G391" s="32">
        <v>142.25555555555556</v>
      </c>
      <c r="H391" s="37">
        <v>0.32353839766237635</v>
      </c>
      <c r="I391" s="32">
        <v>404.05066666666664</v>
      </c>
      <c r="J391" s="32">
        <v>142.25555555555556</v>
      </c>
      <c r="K391" s="37">
        <v>0.3520735573316438</v>
      </c>
      <c r="L391" s="32">
        <v>45.861111111111114</v>
      </c>
      <c r="M391" s="32">
        <v>2.7111111111111112</v>
      </c>
      <c r="N391" s="37">
        <v>5.9115687462144156E-2</v>
      </c>
      <c r="O391" s="32">
        <v>18.252777777777776</v>
      </c>
      <c r="P391" s="32">
        <v>2.7111111111111112</v>
      </c>
      <c r="Q391" s="37">
        <v>0.1485314259625628</v>
      </c>
      <c r="R391" s="32">
        <v>22.630555555555556</v>
      </c>
      <c r="S391" s="32">
        <v>0</v>
      </c>
      <c r="T391" s="37">
        <v>0</v>
      </c>
      <c r="U391" s="32">
        <v>4.9777777777777779</v>
      </c>
      <c r="V391" s="32">
        <v>0</v>
      </c>
      <c r="W391" s="37">
        <v>0</v>
      </c>
      <c r="X391" s="32">
        <v>98.688888888888883</v>
      </c>
      <c r="Y391" s="32">
        <v>9.9777777777777779</v>
      </c>
      <c r="Z391" s="37">
        <v>0.10110335510020266</v>
      </c>
      <c r="AA391" s="32">
        <v>8.0277777777777786</v>
      </c>
      <c r="AB391" s="32">
        <v>0</v>
      </c>
      <c r="AC391" s="37">
        <v>0</v>
      </c>
      <c r="AD391" s="32">
        <v>286.50622222222222</v>
      </c>
      <c r="AE391" s="32">
        <v>129.56666666666666</v>
      </c>
      <c r="AF391" s="37">
        <v>0.45222985267723487</v>
      </c>
      <c r="AG391" s="32">
        <v>0.60277777777777775</v>
      </c>
      <c r="AH391" s="32">
        <v>0</v>
      </c>
      <c r="AI391" s="37">
        <v>0</v>
      </c>
      <c r="AJ391" s="32">
        <v>0</v>
      </c>
      <c r="AK391" s="32">
        <v>0</v>
      </c>
      <c r="AL391" s="37" t="s">
        <v>1253</v>
      </c>
      <c r="AM391" t="s">
        <v>77</v>
      </c>
      <c r="AN391" s="34">
        <v>4</v>
      </c>
      <c r="AX391"/>
      <c r="AY391"/>
    </row>
    <row r="392" spans="1:51" x14ac:dyDescent="0.25">
      <c r="A392" t="s">
        <v>1149</v>
      </c>
      <c r="B392" t="s">
        <v>508</v>
      </c>
      <c r="C392" t="s">
        <v>886</v>
      </c>
      <c r="D392" t="s">
        <v>1034</v>
      </c>
      <c r="E392" s="32">
        <v>86.777777777777771</v>
      </c>
      <c r="F392" s="32">
        <v>286.19177777777776</v>
      </c>
      <c r="G392" s="32">
        <v>77.444555555555553</v>
      </c>
      <c r="H392" s="37">
        <v>0.27060370551836649</v>
      </c>
      <c r="I392" s="32">
        <v>262.98066666666665</v>
      </c>
      <c r="J392" s="32">
        <v>77.444555555555553</v>
      </c>
      <c r="K392" s="37">
        <v>0.29448763871953409</v>
      </c>
      <c r="L392" s="32">
        <v>41.447222222222223</v>
      </c>
      <c r="M392" s="32">
        <v>4.2361111111111107</v>
      </c>
      <c r="N392" s="37">
        <v>0.1022049460491924</v>
      </c>
      <c r="O392" s="32">
        <v>18.236111111111111</v>
      </c>
      <c r="P392" s="32">
        <v>4.2361111111111107</v>
      </c>
      <c r="Q392" s="37">
        <v>0.23229246001523227</v>
      </c>
      <c r="R392" s="32">
        <v>19.211111111111112</v>
      </c>
      <c r="S392" s="32">
        <v>0</v>
      </c>
      <c r="T392" s="37">
        <v>0</v>
      </c>
      <c r="U392" s="32">
        <v>4</v>
      </c>
      <c r="V392" s="32">
        <v>0</v>
      </c>
      <c r="W392" s="37">
        <v>0</v>
      </c>
      <c r="X392" s="32">
        <v>79.55</v>
      </c>
      <c r="Y392" s="32">
        <v>23.844444444444445</v>
      </c>
      <c r="Z392" s="37">
        <v>0.29974160206718348</v>
      </c>
      <c r="AA392" s="32">
        <v>0</v>
      </c>
      <c r="AB392" s="32">
        <v>0</v>
      </c>
      <c r="AC392" s="37" t="s">
        <v>1253</v>
      </c>
      <c r="AD392" s="32">
        <v>165.19455555555555</v>
      </c>
      <c r="AE392" s="32">
        <v>49.364000000000004</v>
      </c>
      <c r="AF392" s="37">
        <v>0.29882340755109632</v>
      </c>
      <c r="AG392" s="32">
        <v>0</v>
      </c>
      <c r="AH392" s="32">
        <v>0</v>
      </c>
      <c r="AI392" s="37" t="s">
        <v>1253</v>
      </c>
      <c r="AJ392" s="32">
        <v>0</v>
      </c>
      <c r="AK392" s="32">
        <v>0</v>
      </c>
      <c r="AL392" s="37" t="s">
        <v>1253</v>
      </c>
      <c r="AM392" t="s">
        <v>94</v>
      </c>
      <c r="AN392" s="34">
        <v>4</v>
      </c>
      <c r="AX392"/>
      <c r="AY392"/>
    </row>
    <row r="393" spans="1:51" x14ac:dyDescent="0.25">
      <c r="A393" t="s">
        <v>1149</v>
      </c>
      <c r="B393" t="s">
        <v>472</v>
      </c>
      <c r="C393" t="s">
        <v>919</v>
      </c>
      <c r="D393" t="s">
        <v>1033</v>
      </c>
      <c r="E393" s="32">
        <v>54.022222222222226</v>
      </c>
      <c r="F393" s="32">
        <v>251.18388888888887</v>
      </c>
      <c r="G393" s="32">
        <v>10.5</v>
      </c>
      <c r="H393" s="37">
        <v>4.18020440978389E-2</v>
      </c>
      <c r="I393" s="32">
        <v>230.99222222222221</v>
      </c>
      <c r="J393" s="32">
        <v>10.5</v>
      </c>
      <c r="K393" s="37">
        <v>4.5456075962153612E-2</v>
      </c>
      <c r="L393" s="32">
        <v>35.530555555555551</v>
      </c>
      <c r="M393" s="32">
        <v>0</v>
      </c>
      <c r="N393" s="37">
        <v>0</v>
      </c>
      <c r="O393" s="32">
        <v>18.425000000000001</v>
      </c>
      <c r="P393" s="32">
        <v>0</v>
      </c>
      <c r="Q393" s="37">
        <v>0</v>
      </c>
      <c r="R393" s="32">
        <v>12.127777777777778</v>
      </c>
      <c r="S393" s="32">
        <v>0</v>
      </c>
      <c r="T393" s="37">
        <v>0</v>
      </c>
      <c r="U393" s="32">
        <v>4.9777777777777779</v>
      </c>
      <c r="V393" s="32">
        <v>0</v>
      </c>
      <c r="W393" s="37">
        <v>0</v>
      </c>
      <c r="X393" s="32">
        <v>74.102777777777774</v>
      </c>
      <c r="Y393" s="32">
        <v>2.8027777777777776</v>
      </c>
      <c r="Z393" s="37">
        <v>3.7822843648086364E-2</v>
      </c>
      <c r="AA393" s="32">
        <v>3.0861111111111112</v>
      </c>
      <c r="AB393" s="32">
        <v>0</v>
      </c>
      <c r="AC393" s="37">
        <v>0</v>
      </c>
      <c r="AD393" s="32">
        <v>138.46444444444444</v>
      </c>
      <c r="AE393" s="32">
        <v>7.697222222222222</v>
      </c>
      <c r="AF393" s="37">
        <v>5.5589882681474585E-2</v>
      </c>
      <c r="AG393" s="32">
        <v>0</v>
      </c>
      <c r="AH393" s="32">
        <v>0</v>
      </c>
      <c r="AI393" s="37" t="s">
        <v>1253</v>
      </c>
      <c r="AJ393" s="32">
        <v>0</v>
      </c>
      <c r="AK393" s="32">
        <v>0</v>
      </c>
      <c r="AL393" s="37" t="s">
        <v>1253</v>
      </c>
      <c r="AM393" t="s">
        <v>58</v>
      </c>
      <c r="AN393" s="34">
        <v>4</v>
      </c>
      <c r="AX393"/>
      <c r="AY393"/>
    </row>
    <row r="394" spans="1:51" x14ac:dyDescent="0.25">
      <c r="A394" t="s">
        <v>1149</v>
      </c>
      <c r="B394" t="s">
        <v>795</v>
      </c>
      <c r="C394" t="s">
        <v>1015</v>
      </c>
      <c r="D394" t="s">
        <v>1031</v>
      </c>
      <c r="E394" s="32">
        <v>84.533333333333331</v>
      </c>
      <c r="F394" s="32">
        <v>322.75555555555559</v>
      </c>
      <c r="G394" s="32">
        <v>19.344444444444445</v>
      </c>
      <c r="H394" s="37">
        <v>5.9935279537317539E-2</v>
      </c>
      <c r="I394" s="32">
        <v>293.28611111111115</v>
      </c>
      <c r="J394" s="32">
        <v>19.344444444444445</v>
      </c>
      <c r="K394" s="37">
        <v>6.5957587869259246E-2</v>
      </c>
      <c r="L394" s="32">
        <v>44.986111111111114</v>
      </c>
      <c r="M394" s="32">
        <v>0</v>
      </c>
      <c r="N394" s="37">
        <v>0</v>
      </c>
      <c r="O394" s="32">
        <v>18.133333333333333</v>
      </c>
      <c r="P394" s="32">
        <v>0</v>
      </c>
      <c r="Q394" s="37">
        <v>0</v>
      </c>
      <c r="R394" s="32">
        <v>22.169444444444444</v>
      </c>
      <c r="S394" s="32">
        <v>0</v>
      </c>
      <c r="T394" s="37">
        <v>0</v>
      </c>
      <c r="U394" s="32">
        <v>4.6833333333333336</v>
      </c>
      <c r="V394" s="32">
        <v>0</v>
      </c>
      <c r="W394" s="37">
        <v>0</v>
      </c>
      <c r="X394" s="32">
        <v>83.791666666666671</v>
      </c>
      <c r="Y394" s="32">
        <v>4.8583333333333334</v>
      </c>
      <c r="Z394" s="37">
        <v>5.7981103928393833E-2</v>
      </c>
      <c r="AA394" s="32">
        <v>2.6166666666666667</v>
      </c>
      <c r="AB394" s="32">
        <v>0</v>
      </c>
      <c r="AC394" s="37">
        <v>0</v>
      </c>
      <c r="AD394" s="32">
        <v>181.26111111111112</v>
      </c>
      <c r="AE394" s="32">
        <v>14.486111111111111</v>
      </c>
      <c r="AF394" s="37">
        <v>7.9918472430808837E-2</v>
      </c>
      <c r="AG394" s="32">
        <v>4.4722222222222223</v>
      </c>
      <c r="AH394" s="32">
        <v>0</v>
      </c>
      <c r="AI394" s="37">
        <v>0</v>
      </c>
      <c r="AJ394" s="32">
        <v>5.6277777777777782</v>
      </c>
      <c r="AK394" s="32">
        <v>0</v>
      </c>
      <c r="AL394" s="37">
        <v>0</v>
      </c>
      <c r="AM394" t="s">
        <v>382</v>
      </c>
      <c r="AN394" s="34">
        <v>4</v>
      </c>
      <c r="AX394"/>
      <c r="AY394"/>
    </row>
    <row r="395" spans="1:51" x14ac:dyDescent="0.25">
      <c r="A395" t="s">
        <v>1149</v>
      </c>
      <c r="B395" t="s">
        <v>761</v>
      </c>
      <c r="C395" t="s">
        <v>830</v>
      </c>
      <c r="D395" t="s">
        <v>1055</v>
      </c>
      <c r="E395" s="32">
        <v>14.144444444444444</v>
      </c>
      <c r="F395" s="32">
        <v>127.066</v>
      </c>
      <c r="G395" s="32">
        <v>0</v>
      </c>
      <c r="H395" s="37">
        <v>0</v>
      </c>
      <c r="I395" s="32">
        <v>99.365222222222229</v>
      </c>
      <c r="J395" s="32">
        <v>0</v>
      </c>
      <c r="K395" s="37">
        <v>0</v>
      </c>
      <c r="L395" s="32">
        <v>23.521666666666668</v>
      </c>
      <c r="M395" s="32">
        <v>0</v>
      </c>
      <c r="N395" s="37">
        <v>0</v>
      </c>
      <c r="O395" s="32">
        <v>7.6050000000000004</v>
      </c>
      <c r="P395" s="32">
        <v>0</v>
      </c>
      <c r="Q395" s="37">
        <v>0</v>
      </c>
      <c r="R395" s="32">
        <v>5.416666666666667</v>
      </c>
      <c r="S395" s="32">
        <v>0</v>
      </c>
      <c r="T395" s="37">
        <v>0</v>
      </c>
      <c r="U395" s="32">
        <v>10.5</v>
      </c>
      <c r="V395" s="32">
        <v>0</v>
      </c>
      <c r="W395" s="37">
        <v>0</v>
      </c>
      <c r="X395" s="32">
        <v>25.76477777777778</v>
      </c>
      <c r="Y395" s="32">
        <v>0</v>
      </c>
      <c r="Z395" s="37">
        <v>0</v>
      </c>
      <c r="AA395" s="32">
        <v>11.784111111111113</v>
      </c>
      <c r="AB395" s="32">
        <v>0</v>
      </c>
      <c r="AC395" s="37">
        <v>0</v>
      </c>
      <c r="AD395" s="32">
        <v>65.995444444444445</v>
      </c>
      <c r="AE395" s="32">
        <v>0</v>
      </c>
      <c r="AF395" s="37">
        <v>0</v>
      </c>
      <c r="AG395" s="32">
        <v>0</v>
      </c>
      <c r="AH395" s="32">
        <v>0</v>
      </c>
      <c r="AI395" s="37" t="s">
        <v>1253</v>
      </c>
      <c r="AJ395" s="32">
        <v>0</v>
      </c>
      <c r="AK395" s="32">
        <v>0</v>
      </c>
      <c r="AL395" s="37" t="s">
        <v>1253</v>
      </c>
      <c r="AM395" t="s">
        <v>348</v>
      </c>
      <c r="AN395" s="34">
        <v>4</v>
      </c>
      <c r="AX395"/>
      <c r="AY395"/>
    </row>
    <row r="396" spans="1:51" x14ac:dyDescent="0.25">
      <c r="A396" t="s">
        <v>1149</v>
      </c>
      <c r="B396" t="s">
        <v>673</v>
      </c>
      <c r="C396" t="s">
        <v>986</v>
      </c>
      <c r="D396" t="s">
        <v>1041</v>
      </c>
      <c r="E396" s="32">
        <v>11.733333333333333</v>
      </c>
      <c r="F396" s="32">
        <v>58.215555555555568</v>
      </c>
      <c r="G396" s="32">
        <v>0</v>
      </c>
      <c r="H396" s="37">
        <v>0</v>
      </c>
      <c r="I396" s="32">
        <v>57.07777777777779</v>
      </c>
      <c r="J396" s="32">
        <v>0</v>
      </c>
      <c r="K396" s="37">
        <v>0</v>
      </c>
      <c r="L396" s="32">
        <v>29.585555555555558</v>
      </c>
      <c r="M396" s="32">
        <v>0</v>
      </c>
      <c r="N396" s="37">
        <v>0</v>
      </c>
      <c r="O396" s="32">
        <v>28.44777777777778</v>
      </c>
      <c r="P396" s="32">
        <v>0</v>
      </c>
      <c r="Q396" s="37">
        <v>0</v>
      </c>
      <c r="R396" s="32">
        <v>1.1377777777777767</v>
      </c>
      <c r="S396" s="32">
        <v>0</v>
      </c>
      <c r="T396" s="37">
        <v>0</v>
      </c>
      <c r="U396" s="32">
        <v>0</v>
      </c>
      <c r="V396" s="32">
        <v>0</v>
      </c>
      <c r="W396" s="37" t="s">
        <v>1253</v>
      </c>
      <c r="X396" s="32">
        <v>4.8866666666666676</v>
      </c>
      <c r="Y396" s="32">
        <v>0</v>
      </c>
      <c r="Z396" s="37">
        <v>0</v>
      </c>
      <c r="AA396" s="32">
        <v>0</v>
      </c>
      <c r="AB396" s="32">
        <v>0</v>
      </c>
      <c r="AC396" s="37" t="s">
        <v>1253</v>
      </c>
      <c r="AD396" s="32">
        <v>23.743333333333339</v>
      </c>
      <c r="AE396" s="32">
        <v>0</v>
      </c>
      <c r="AF396" s="37">
        <v>0</v>
      </c>
      <c r="AG396" s="32">
        <v>0</v>
      </c>
      <c r="AH396" s="32">
        <v>0</v>
      </c>
      <c r="AI396" s="37" t="s">
        <v>1253</v>
      </c>
      <c r="AJ396" s="32">
        <v>0</v>
      </c>
      <c r="AK396" s="32">
        <v>0</v>
      </c>
      <c r="AL396" s="37" t="s">
        <v>1253</v>
      </c>
      <c r="AM396" t="s">
        <v>260</v>
      </c>
      <c r="AN396" s="34">
        <v>4</v>
      </c>
      <c r="AX396"/>
      <c r="AY396"/>
    </row>
    <row r="397" spans="1:51" x14ac:dyDescent="0.25">
      <c r="A397" t="s">
        <v>1149</v>
      </c>
      <c r="B397" t="s">
        <v>685</v>
      </c>
      <c r="C397" t="s">
        <v>986</v>
      </c>
      <c r="D397" t="s">
        <v>1041</v>
      </c>
      <c r="E397" s="32">
        <v>94.2</v>
      </c>
      <c r="F397" s="32">
        <v>380.23011111111117</v>
      </c>
      <c r="G397" s="32">
        <v>1.711111111111111</v>
      </c>
      <c r="H397" s="37">
        <v>4.5001988561897159E-3</v>
      </c>
      <c r="I397" s="32">
        <v>355.96344444444446</v>
      </c>
      <c r="J397" s="32">
        <v>0.2</v>
      </c>
      <c r="K397" s="37">
        <v>5.6185544645501987E-4</v>
      </c>
      <c r="L397" s="32">
        <v>56.565555555555555</v>
      </c>
      <c r="M397" s="32">
        <v>1.711111111111111</v>
      </c>
      <c r="N397" s="37">
        <v>3.0250054017953602E-2</v>
      </c>
      <c r="O397" s="32">
        <v>32.298888888888889</v>
      </c>
      <c r="P397" s="32">
        <v>0.2</v>
      </c>
      <c r="Q397" s="37">
        <v>6.1921634731156904E-3</v>
      </c>
      <c r="R397" s="32">
        <v>18.844444444444445</v>
      </c>
      <c r="S397" s="32">
        <v>1.5111111111111111</v>
      </c>
      <c r="T397" s="37">
        <v>8.0188679245283015E-2</v>
      </c>
      <c r="U397" s="32">
        <v>5.4222222222222225</v>
      </c>
      <c r="V397" s="32">
        <v>0</v>
      </c>
      <c r="W397" s="37">
        <v>0</v>
      </c>
      <c r="X397" s="32">
        <v>38.625111111111124</v>
      </c>
      <c r="Y397" s="32">
        <v>0</v>
      </c>
      <c r="Z397" s="37">
        <v>0</v>
      </c>
      <c r="AA397" s="32">
        <v>0</v>
      </c>
      <c r="AB397" s="32">
        <v>0</v>
      </c>
      <c r="AC397" s="37" t="s">
        <v>1253</v>
      </c>
      <c r="AD397" s="32">
        <v>250.49477777777784</v>
      </c>
      <c r="AE397" s="32">
        <v>0</v>
      </c>
      <c r="AF397" s="37">
        <v>0</v>
      </c>
      <c r="AG397" s="32">
        <v>31.627333333333322</v>
      </c>
      <c r="AH397" s="32">
        <v>0</v>
      </c>
      <c r="AI397" s="37">
        <v>0</v>
      </c>
      <c r="AJ397" s="32">
        <v>2.9173333333333336</v>
      </c>
      <c r="AK397" s="32">
        <v>0</v>
      </c>
      <c r="AL397" s="37">
        <v>0</v>
      </c>
      <c r="AM397" t="s">
        <v>272</v>
      </c>
      <c r="AN397" s="34">
        <v>4</v>
      </c>
      <c r="AX397"/>
      <c r="AY397"/>
    </row>
    <row r="398" spans="1:51" x14ac:dyDescent="0.25">
      <c r="A398" t="s">
        <v>1149</v>
      </c>
      <c r="B398" t="s">
        <v>465</v>
      </c>
      <c r="C398" t="s">
        <v>916</v>
      </c>
      <c r="D398" t="s">
        <v>1043</v>
      </c>
      <c r="E398" s="32">
        <v>142</v>
      </c>
      <c r="F398" s="32">
        <v>478.63933333333335</v>
      </c>
      <c r="G398" s="32">
        <v>178.78888888888889</v>
      </c>
      <c r="H398" s="37">
        <v>0.37353572186341188</v>
      </c>
      <c r="I398" s="32">
        <v>442.32855555555557</v>
      </c>
      <c r="J398" s="32">
        <v>178.78888888888889</v>
      </c>
      <c r="K398" s="37">
        <v>0.40419929177833369</v>
      </c>
      <c r="L398" s="32">
        <v>69.178888888888892</v>
      </c>
      <c r="M398" s="32">
        <v>8.7083333333333339</v>
      </c>
      <c r="N398" s="37">
        <v>0.12588137036025762</v>
      </c>
      <c r="O398" s="32">
        <v>48.280888888888889</v>
      </c>
      <c r="P398" s="32">
        <v>8.7083333333333339</v>
      </c>
      <c r="Q398" s="37">
        <v>0.18036812357316445</v>
      </c>
      <c r="R398" s="32">
        <v>15.920222222222222</v>
      </c>
      <c r="S398" s="32">
        <v>0</v>
      </c>
      <c r="T398" s="37">
        <v>0</v>
      </c>
      <c r="U398" s="32">
        <v>4.9777777777777779</v>
      </c>
      <c r="V398" s="32">
        <v>0</v>
      </c>
      <c r="W398" s="37">
        <v>0</v>
      </c>
      <c r="X398" s="32">
        <v>109.15533333333333</v>
      </c>
      <c r="Y398" s="32">
        <v>46.674999999999997</v>
      </c>
      <c r="Z398" s="37">
        <v>0.427601644140155</v>
      </c>
      <c r="AA398" s="32">
        <v>15.412777777777778</v>
      </c>
      <c r="AB398" s="32">
        <v>0</v>
      </c>
      <c r="AC398" s="37">
        <v>0</v>
      </c>
      <c r="AD398" s="32">
        <v>266.71255555555558</v>
      </c>
      <c r="AE398" s="32">
        <v>113.38888888888889</v>
      </c>
      <c r="AF398" s="37">
        <v>0.42513517465536133</v>
      </c>
      <c r="AG398" s="32">
        <v>8.1631111111111121</v>
      </c>
      <c r="AH398" s="32">
        <v>0</v>
      </c>
      <c r="AI398" s="37">
        <v>0</v>
      </c>
      <c r="AJ398" s="32">
        <v>10.016666666666667</v>
      </c>
      <c r="AK398" s="32">
        <v>10.016666666666667</v>
      </c>
      <c r="AL398" s="37">
        <v>1</v>
      </c>
      <c r="AM398" t="s">
        <v>51</v>
      </c>
      <c r="AN398" s="34">
        <v>4</v>
      </c>
      <c r="AX398"/>
      <c r="AY398"/>
    </row>
    <row r="399" spans="1:51" x14ac:dyDescent="0.25">
      <c r="A399" t="s">
        <v>1149</v>
      </c>
      <c r="B399" t="s">
        <v>529</v>
      </c>
      <c r="C399" t="s">
        <v>908</v>
      </c>
      <c r="D399" t="s">
        <v>1067</v>
      </c>
      <c r="E399" s="32">
        <v>100.26666666666667</v>
      </c>
      <c r="F399" s="32">
        <v>281.78433333333339</v>
      </c>
      <c r="G399" s="32">
        <v>27.00288888888889</v>
      </c>
      <c r="H399" s="37">
        <v>9.5828212198533214E-2</v>
      </c>
      <c r="I399" s="32">
        <v>246.08155555555558</v>
      </c>
      <c r="J399" s="32">
        <v>27.00288888888889</v>
      </c>
      <c r="K399" s="37">
        <v>0.10973146210786487</v>
      </c>
      <c r="L399" s="32">
        <v>39.440888888888885</v>
      </c>
      <c r="M399" s="32">
        <v>1.9936666666666667</v>
      </c>
      <c r="N399" s="37">
        <v>5.0548218430957165E-2</v>
      </c>
      <c r="O399" s="32">
        <v>16.865888888888886</v>
      </c>
      <c r="P399" s="32">
        <v>1.9936666666666667</v>
      </c>
      <c r="Q399" s="37">
        <v>0.11820703194481962</v>
      </c>
      <c r="R399" s="32">
        <v>17.419444444444444</v>
      </c>
      <c r="S399" s="32">
        <v>0</v>
      </c>
      <c r="T399" s="37">
        <v>0</v>
      </c>
      <c r="U399" s="32">
        <v>5.1555555555555559</v>
      </c>
      <c r="V399" s="32">
        <v>0</v>
      </c>
      <c r="W399" s="37">
        <v>0</v>
      </c>
      <c r="X399" s="32">
        <v>57.983444444444459</v>
      </c>
      <c r="Y399" s="32">
        <v>12.755666666666666</v>
      </c>
      <c r="Z399" s="37">
        <v>0.21998808088898933</v>
      </c>
      <c r="AA399" s="32">
        <v>13.127777777777778</v>
      </c>
      <c r="AB399" s="32">
        <v>0</v>
      </c>
      <c r="AC399" s="37">
        <v>0</v>
      </c>
      <c r="AD399" s="32">
        <v>167.53777777777779</v>
      </c>
      <c r="AE399" s="32">
        <v>12.253555555555558</v>
      </c>
      <c r="AF399" s="37">
        <v>7.3139059847198651E-2</v>
      </c>
      <c r="AG399" s="32">
        <v>3.3333333333333333E-2</v>
      </c>
      <c r="AH399" s="32">
        <v>0</v>
      </c>
      <c r="AI399" s="37">
        <v>0</v>
      </c>
      <c r="AJ399" s="32">
        <v>3.661111111111111</v>
      </c>
      <c r="AK399" s="32">
        <v>0</v>
      </c>
      <c r="AL399" s="37">
        <v>0</v>
      </c>
      <c r="AM399" t="s">
        <v>115</v>
      </c>
      <c r="AN399" s="34">
        <v>4</v>
      </c>
      <c r="AX399"/>
      <c r="AY399"/>
    </row>
    <row r="400" spans="1:51" x14ac:dyDescent="0.25">
      <c r="A400" t="s">
        <v>1149</v>
      </c>
      <c r="B400" t="s">
        <v>733</v>
      </c>
      <c r="C400" t="s">
        <v>934</v>
      </c>
      <c r="D400" t="s">
        <v>1082</v>
      </c>
      <c r="E400" s="32">
        <v>60.755555555555553</v>
      </c>
      <c r="F400" s="32">
        <v>217.36855555555553</v>
      </c>
      <c r="G400" s="32">
        <v>0</v>
      </c>
      <c r="H400" s="37">
        <v>0</v>
      </c>
      <c r="I400" s="32">
        <v>207.24666666666667</v>
      </c>
      <c r="J400" s="32">
        <v>0</v>
      </c>
      <c r="K400" s="37">
        <v>0</v>
      </c>
      <c r="L400" s="32">
        <v>27.850999999999996</v>
      </c>
      <c r="M400" s="32">
        <v>0</v>
      </c>
      <c r="N400" s="37">
        <v>0</v>
      </c>
      <c r="O400" s="32">
        <v>17.729111111111106</v>
      </c>
      <c r="P400" s="32">
        <v>0</v>
      </c>
      <c r="Q400" s="37">
        <v>0</v>
      </c>
      <c r="R400" s="32">
        <v>4.4330000000000007</v>
      </c>
      <c r="S400" s="32">
        <v>0</v>
      </c>
      <c r="T400" s="37">
        <v>0</v>
      </c>
      <c r="U400" s="32">
        <v>5.6888888888888891</v>
      </c>
      <c r="V400" s="32">
        <v>0</v>
      </c>
      <c r="W400" s="37">
        <v>0</v>
      </c>
      <c r="X400" s="32">
        <v>61.745333333333321</v>
      </c>
      <c r="Y400" s="32">
        <v>0</v>
      </c>
      <c r="Z400" s="37">
        <v>0</v>
      </c>
      <c r="AA400" s="32">
        <v>0</v>
      </c>
      <c r="AB400" s="32">
        <v>0</v>
      </c>
      <c r="AC400" s="37" t="s">
        <v>1253</v>
      </c>
      <c r="AD400" s="32">
        <v>121.43288888888888</v>
      </c>
      <c r="AE400" s="32">
        <v>0</v>
      </c>
      <c r="AF400" s="37">
        <v>0</v>
      </c>
      <c r="AG400" s="32">
        <v>4.8435555555555547</v>
      </c>
      <c r="AH400" s="32">
        <v>0</v>
      </c>
      <c r="AI400" s="37">
        <v>0</v>
      </c>
      <c r="AJ400" s="32">
        <v>1.4957777777777781</v>
      </c>
      <c r="AK400" s="32">
        <v>0</v>
      </c>
      <c r="AL400" s="37">
        <v>0</v>
      </c>
      <c r="AM400" t="s">
        <v>320</v>
      </c>
      <c r="AN400" s="34">
        <v>4</v>
      </c>
      <c r="AX400"/>
      <c r="AY400"/>
    </row>
    <row r="401" spans="1:51" x14ac:dyDescent="0.25">
      <c r="A401" t="s">
        <v>1149</v>
      </c>
      <c r="B401" t="s">
        <v>627</v>
      </c>
      <c r="C401" t="s">
        <v>891</v>
      </c>
      <c r="D401" t="s">
        <v>1056</v>
      </c>
      <c r="E401" s="32">
        <v>5.7777777777777777</v>
      </c>
      <c r="F401" s="32">
        <v>31.400999999999996</v>
      </c>
      <c r="G401" s="32">
        <v>0</v>
      </c>
      <c r="H401" s="37">
        <v>0</v>
      </c>
      <c r="I401" s="32">
        <v>29.943222222222218</v>
      </c>
      <c r="J401" s="32">
        <v>0</v>
      </c>
      <c r="K401" s="37">
        <v>0</v>
      </c>
      <c r="L401" s="32">
        <v>7.488555555555557</v>
      </c>
      <c r="M401" s="32">
        <v>0</v>
      </c>
      <c r="N401" s="37">
        <v>0</v>
      </c>
      <c r="O401" s="32">
        <v>6.0307777777777787</v>
      </c>
      <c r="P401" s="32">
        <v>0</v>
      </c>
      <c r="Q401" s="37">
        <v>0</v>
      </c>
      <c r="R401" s="32">
        <v>0.680111111111112</v>
      </c>
      <c r="S401" s="32">
        <v>0</v>
      </c>
      <c r="T401" s="37">
        <v>0</v>
      </c>
      <c r="U401" s="32">
        <v>0.77766666666666695</v>
      </c>
      <c r="V401" s="32">
        <v>0</v>
      </c>
      <c r="W401" s="37">
        <v>0</v>
      </c>
      <c r="X401" s="32">
        <v>9.1782222222222192</v>
      </c>
      <c r="Y401" s="32">
        <v>0</v>
      </c>
      <c r="Z401" s="37">
        <v>0</v>
      </c>
      <c r="AA401" s="32">
        <v>0</v>
      </c>
      <c r="AB401" s="32">
        <v>0</v>
      </c>
      <c r="AC401" s="37" t="s">
        <v>1253</v>
      </c>
      <c r="AD401" s="32">
        <v>14.734222222222222</v>
      </c>
      <c r="AE401" s="32">
        <v>0</v>
      </c>
      <c r="AF401" s="37">
        <v>0</v>
      </c>
      <c r="AG401" s="32">
        <v>0</v>
      </c>
      <c r="AH401" s="32">
        <v>0</v>
      </c>
      <c r="AI401" s="37" t="s">
        <v>1253</v>
      </c>
      <c r="AJ401" s="32">
        <v>0</v>
      </c>
      <c r="AK401" s="32">
        <v>0</v>
      </c>
      <c r="AL401" s="37" t="s">
        <v>1253</v>
      </c>
      <c r="AM401" t="s">
        <v>214</v>
      </c>
      <c r="AN401" s="34">
        <v>4</v>
      </c>
      <c r="AX401"/>
      <c r="AY401"/>
    </row>
    <row r="402" spans="1:51" x14ac:dyDescent="0.25">
      <c r="A402" t="s">
        <v>1149</v>
      </c>
      <c r="B402" t="s">
        <v>727</v>
      </c>
      <c r="C402" t="s">
        <v>852</v>
      </c>
      <c r="D402" t="s">
        <v>1033</v>
      </c>
      <c r="E402" s="32">
        <v>19.466666666666665</v>
      </c>
      <c r="F402" s="32">
        <v>93.188999999999993</v>
      </c>
      <c r="G402" s="32">
        <v>0.37622222222222224</v>
      </c>
      <c r="H402" s="37">
        <v>4.0371956156007929E-3</v>
      </c>
      <c r="I402" s="32">
        <v>82.521333333333331</v>
      </c>
      <c r="J402" s="32">
        <v>0.37622222222222224</v>
      </c>
      <c r="K402" s="37">
        <v>4.5590904439525405E-3</v>
      </c>
      <c r="L402" s="32">
        <v>19.996444444444442</v>
      </c>
      <c r="M402" s="32">
        <v>0</v>
      </c>
      <c r="N402" s="37">
        <v>0</v>
      </c>
      <c r="O402" s="32">
        <v>9.3287777777777787</v>
      </c>
      <c r="P402" s="32">
        <v>0</v>
      </c>
      <c r="Q402" s="37">
        <v>0</v>
      </c>
      <c r="R402" s="32">
        <v>6.7907777777777758</v>
      </c>
      <c r="S402" s="32">
        <v>0</v>
      </c>
      <c r="T402" s="37">
        <v>0</v>
      </c>
      <c r="U402" s="32">
        <v>3.8768888888888884</v>
      </c>
      <c r="V402" s="32">
        <v>0</v>
      </c>
      <c r="W402" s="37">
        <v>0</v>
      </c>
      <c r="X402" s="32">
        <v>22.925555555555547</v>
      </c>
      <c r="Y402" s="32">
        <v>0</v>
      </c>
      <c r="Z402" s="37">
        <v>0</v>
      </c>
      <c r="AA402" s="32">
        <v>0</v>
      </c>
      <c r="AB402" s="32">
        <v>0</v>
      </c>
      <c r="AC402" s="37" t="s">
        <v>1253</v>
      </c>
      <c r="AD402" s="32">
        <v>50.266999999999996</v>
      </c>
      <c r="AE402" s="32">
        <v>0.37622222222222224</v>
      </c>
      <c r="AF402" s="37">
        <v>7.4844773354730198E-3</v>
      </c>
      <c r="AG402" s="32">
        <v>0</v>
      </c>
      <c r="AH402" s="32">
        <v>0</v>
      </c>
      <c r="AI402" s="37" t="s">
        <v>1253</v>
      </c>
      <c r="AJ402" s="32">
        <v>0</v>
      </c>
      <c r="AK402" s="32">
        <v>0</v>
      </c>
      <c r="AL402" s="37" t="s">
        <v>1253</v>
      </c>
      <c r="AM402" t="s">
        <v>314</v>
      </c>
      <c r="AN402" s="34">
        <v>4</v>
      </c>
      <c r="AX402"/>
      <c r="AY402"/>
    </row>
    <row r="403" spans="1:51" x14ac:dyDescent="0.25">
      <c r="A403" t="s">
        <v>1149</v>
      </c>
      <c r="B403" t="s">
        <v>737</v>
      </c>
      <c r="C403" t="s">
        <v>897</v>
      </c>
      <c r="D403" t="s">
        <v>1056</v>
      </c>
      <c r="E403" s="32">
        <v>59.644444444444446</v>
      </c>
      <c r="F403" s="32">
        <v>168.26633333333334</v>
      </c>
      <c r="G403" s="32">
        <v>0</v>
      </c>
      <c r="H403" s="37">
        <v>0</v>
      </c>
      <c r="I403" s="32">
        <v>156.88855555555557</v>
      </c>
      <c r="J403" s="32">
        <v>0</v>
      </c>
      <c r="K403" s="37">
        <v>0</v>
      </c>
      <c r="L403" s="32">
        <v>26.611111111111111</v>
      </c>
      <c r="M403" s="32">
        <v>0</v>
      </c>
      <c r="N403" s="37">
        <v>0</v>
      </c>
      <c r="O403" s="32">
        <v>20.744444444444444</v>
      </c>
      <c r="P403" s="32">
        <v>0</v>
      </c>
      <c r="Q403" s="37">
        <v>0</v>
      </c>
      <c r="R403" s="32">
        <v>0</v>
      </c>
      <c r="S403" s="32">
        <v>0</v>
      </c>
      <c r="T403" s="37" t="s">
        <v>1253</v>
      </c>
      <c r="U403" s="32">
        <v>5.8666666666666663</v>
      </c>
      <c r="V403" s="32">
        <v>0</v>
      </c>
      <c r="W403" s="37">
        <v>0</v>
      </c>
      <c r="X403" s="32">
        <v>35.552777777777777</v>
      </c>
      <c r="Y403" s="32">
        <v>0</v>
      </c>
      <c r="Z403" s="37">
        <v>0</v>
      </c>
      <c r="AA403" s="32">
        <v>5.5111111111111111</v>
      </c>
      <c r="AB403" s="32">
        <v>0</v>
      </c>
      <c r="AC403" s="37">
        <v>0</v>
      </c>
      <c r="AD403" s="32">
        <v>86.568222222222218</v>
      </c>
      <c r="AE403" s="32">
        <v>0</v>
      </c>
      <c r="AF403" s="37">
        <v>0</v>
      </c>
      <c r="AG403" s="32">
        <v>1.0333333333333334</v>
      </c>
      <c r="AH403" s="32">
        <v>0</v>
      </c>
      <c r="AI403" s="37">
        <v>0</v>
      </c>
      <c r="AJ403" s="32">
        <v>12.989777777777777</v>
      </c>
      <c r="AK403" s="32">
        <v>0</v>
      </c>
      <c r="AL403" s="37">
        <v>0</v>
      </c>
      <c r="AM403" t="s">
        <v>324</v>
      </c>
      <c r="AN403" s="34">
        <v>4</v>
      </c>
      <c r="AX403"/>
      <c r="AY403"/>
    </row>
    <row r="404" spans="1:51" x14ac:dyDescent="0.25">
      <c r="A404" t="s">
        <v>1149</v>
      </c>
      <c r="B404" t="s">
        <v>663</v>
      </c>
      <c r="C404" t="s">
        <v>868</v>
      </c>
      <c r="D404" t="s">
        <v>1048</v>
      </c>
      <c r="E404" s="32">
        <v>97.355555555555554</v>
      </c>
      <c r="F404" s="32">
        <v>371.64555555555557</v>
      </c>
      <c r="G404" s="32">
        <v>91.155555555555566</v>
      </c>
      <c r="H404" s="37">
        <v>0.24527551639704498</v>
      </c>
      <c r="I404" s="32">
        <v>334.23722222222221</v>
      </c>
      <c r="J404" s="32">
        <v>91.155555555555566</v>
      </c>
      <c r="K404" s="37">
        <v>0.27272712162186874</v>
      </c>
      <c r="L404" s="32">
        <v>43.288888888888891</v>
      </c>
      <c r="M404" s="32">
        <v>7.2888888888888888</v>
      </c>
      <c r="N404" s="37">
        <v>0.16837782340862423</v>
      </c>
      <c r="O404" s="32">
        <v>22.330555555555556</v>
      </c>
      <c r="P404" s="32">
        <v>7.2888888888888888</v>
      </c>
      <c r="Q404" s="37">
        <v>0.32640875730812291</v>
      </c>
      <c r="R404" s="32">
        <v>15.513888888888889</v>
      </c>
      <c r="S404" s="32">
        <v>0</v>
      </c>
      <c r="T404" s="37">
        <v>0</v>
      </c>
      <c r="U404" s="32">
        <v>5.4444444444444446</v>
      </c>
      <c r="V404" s="32">
        <v>0</v>
      </c>
      <c r="W404" s="37">
        <v>0</v>
      </c>
      <c r="X404" s="32">
        <v>99.934444444444452</v>
      </c>
      <c r="Y404" s="32">
        <v>28.866666666666667</v>
      </c>
      <c r="Z404" s="37">
        <v>0.28885602784047321</v>
      </c>
      <c r="AA404" s="32">
        <v>16.45</v>
      </c>
      <c r="AB404" s="32">
        <v>0</v>
      </c>
      <c r="AC404" s="37">
        <v>0</v>
      </c>
      <c r="AD404" s="32">
        <v>147.00866666666664</v>
      </c>
      <c r="AE404" s="32">
        <v>48.958333333333336</v>
      </c>
      <c r="AF404" s="37">
        <v>0.33303025218467852</v>
      </c>
      <c r="AG404" s="32">
        <v>39.388555555555556</v>
      </c>
      <c r="AH404" s="32">
        <v>0</v>
      </c>
      <c r="AI404" s="37">
        <v>0</v>
      </c>
      <c r="AJ404" s="32">
        <v>25.574999999999999</v>
      </c>
      <c r="AK404" s="32">
        <v>6.041666666666667</v>
      </c>
      <c r="AL404" s="37">
        <v>0.2362333007494298</v>
      </c>
      <c r="AM404" t="s">
        <v>250</v>
      </c>
      <c r="AN404" s="34">
        <v>4</v>
      </c>
      <c r="AX404"/>
      <c r="AY404"/>
    </row>
    <row r="405" spans="1:51" x14ac:dyDescent="0.25">
      <c r="A405" t="s">
        <v>1149</v>
      </c>
      <c r="B405" t="s">
        <v>704</v>
      </c>
      <c r="C405" t="s">
        <v>868</v>
      </c>
      <c r="D405" t="s">
        <v>1048</v>
      </c>
      <c r="E405" s="32">
        <v>48.12222222222222</v>
      </c>
      <c r="F405" s="32">
        <v>162.31666666666666</v>
      </c>
      <c r="G405" s="32">
        <v>24.202777777777776</v>
      </c>
      <c r="H405" s="37">
        <v>0.1491083957969675</v>
      </c>
      <c r="I405" s="32">
        <v>147.51944444444445</v>
      </c>
      <c r="J405" s="32">
        <v>24.202777777777776</v>
      </c>
      <c r="K405" s="37">
        <v>0.1640650008473459</v>
      </c>
      <c r="L405" s="32">
        <v>25.191666666666666</v>
      </c>
      <c r="M405" s="32">
        <v>0</v>
      </c>
      <c r="N405" s="37">
        <v>0</v>
      </c>
      <c r="O405" s="32">
        <v>10.394444444444444</v>
      </c>
      <c r="P405" s="32">
        <v>0</v>
      </c>
      <c r="Q405" s="37">
        <v>0</v>
      </c>
      <c r="R405" s="32">
        <v>13.908333333333333</v>
      </c>
      <c r="S405" s="32">
        <v>0</v>
      </c>
      <c r="T405" s="37">
        <v>0</v>
      </c>
      <c r="U405" s="32">
        <v>0.88888888888888884</v>
      </c>
      <c r="V405" s="32">
        <v>0</v>
      </c>
      <c r="W405" s="37">
        <v>0</v>
      </c>
      <c r="X405" s="32">
        <v>47.458333333333336</v>
      </c>
      <c r="Y405" s="32">
        <v>13.591666666666667</v>
      </c>
      <c r="Z405" s="37">
        <v>0.28639157155399469</v>
      </c>
      <c r="AA405" s="32">
        <v>0</v>
      </c>
      <c r="AB405" s="32">
        <v>0</v>
      </c>
      <c r="AC405" s="37" t="s">
        <v>1253</v>
      </c>
      <c r="AD405" s="32">
        <v>89.666666666666671</v>
      </c>
      <c r="AE405" s="32">
        <v>10.611111111111111</v>
      </c>
      <c r="AF405" s="37">
        <v>0.11833952912019825</v>
      </c>
      <c r="AG405" s="32">
        <v>0</v>
      </c>
      <c r="AH405" s="32">
        <v>0</v>
      </c>
      <c r="AI405" s="37" t="s">
        <v>1253</v>
      </c>
      <c r="AJ405" s="32">
        <v>0</v>
      </c>
      <c r="AK405" s="32">
        <v>0</v>
      </c>
      <c r="AL405" s="37" t="s">
        <v>1253</v>
      </c>
      <c r="AM405" t="s">
        <v>291</v>
      </c>
      <c r="AN405" s="34">
        <v>4</v>
      </c>
      <c r="AX405"/>
      <c r="AY405"/>
    </row>
    <row r="406" spans="1:51" x14ac:dyDescent="0.25">
      <c r="A406" t="s">
        <v>1149</v>
      </c>
      <c r="B406" t="s">
        <v>756</v>
      </c>
      <c r="C406" t="s">
        <v>1007</v>
      </c>
      <c r="D406" t="s">
        <v>1085</v>
      </c>
      <c r="E406" s="32">
        <v>26.977777777777778</v>
      </c>
      <c r="F406" s="32">
        <v>116.72544444444448</v>
      </c>
      <c r="G406" s="32">
        <v>0</v>
      </c>
      <c r="H406" s="37">
        <v>0</v>
      </c>
      <c r="I406" s="32">
        <v>110.77300000000002</v>
      </c>
      <c r="J406" s="32">
        <v>0</v>
      </c>
      <c r="K406" s="37">
        <v>0</v>
      </c>
      <c r="L406" s="32">
        <v>24.02044444444445</v>
      </c>
      <c r="M406" s="32">
        <v>0</v>
      </c>
      <c r="N406" s="37">
        <v>0</v>
      </c>
      <c r="O406" s="32">
        <v>18.068000000000005</v>
      </c>
      <c r="P406" s="32">
        <v>0</v>
      </c>
      <c r="Q406" s="37">
        <v>0</v>
      </c>
      <c r="R406" s="32">
        <v>0</v>
      </c>
      <c r="S406" s="32">
        <v>0</v>
      </c>
      <c r="T406" s="37" t="s">
        <v>1253</v>
      </c>
      <c r="U406" s="32">
        <v>5.9524444444444446</v>
      </c>
      <c r="V406" s="32">
        <v>0</v>
      </c>
      <c r="W406" s="37">
        <v>0</v>
      </c>
      <c r="X406" s="32">
        <v>26.409444444444457</v>
      </c>
      <c r="Y406" s="32">
        <v>0</v>
      </c>
      <c r="Z406" s="37">
        <v>0</v>
      </c>
      <c r="AA406" s="32">
        <v>0</v>
      </c>
      <c r="AB406" s="32">
        <v>0</v>
      </c>
      <c r="AC406" s="37" t="s">
        <v>1253</v>
      </c>
      <c r="AD406" s="32">
        <v>66.295555555555566</v>
      </c>
      <c r="AE406" s="32">
        <v>0</v>
      </c>
      <c r="AF406" s="37">
        <v>0</v>
      </c>
      <c r="AG406" s="32">
        <v>0</v>
      </c>
      <c r="AH406" s="32">
        <v>0</v>
      </c>
      <c r="AI406" s="37" t="s">
        <v>1253</v>
      </c>
      <c r="AJ406" s="32">
        <v>0</v>
      </c>
      <c r="AK406" s="32">
        <v>0</v>
      </c>
      <c r="AL406" s="37" t="s">
        <v>1253</v>
      </c>
      <c r="AM406" t="s">
        <v>343</v>
      </c>
      <c r="AN406" s="34">
        <v>4</v>
      </c>
      <c r="AX406"/>
      <c r="AY406"/>
    </row>
    <row r="407" spans="1:51" x14ac:dyDescent="0.25">
      <c r="A407" t="s">
        <v>1149</v>
      </c>
      <c r="B407" t="s">
        <v>645</v>
      </c>
      <c r="C407" t="s">
        <v>975</v>
      </c>
      <c r="D407" t="s">
        <v>1096</v>
      </c>
      <c r="E407" s="32">
        <v>103.96666666666667</v>
      </c>
      <c r="F407" s="32">
        <v>417.57511111111114</v>
      </c>
      <c r="G407" s="32">
        <v>0.29444444444444445</v>
      </c>
      <c r="H407" s="37">
        <v>7.0512929676523931E-4</v>
      </c>
      <c r="I407" s="32">
        <v>400.61955555555562</v>
      </c>
      <c r="J407" s="32">
        <v>0.29444444444444445</v>
      </c>
      <c r="K407" s="37">
        <v>7.3497272003141792E-4</v>
      </c>
      <c r="L407" s="32">
        <v>46.655999999999999</v>
      </c>
      <c r="M407" s="32">
        <v>0.29444444444444445</v>
      </c>
      <c r="N407" s="37">
        <v>6.3109663161103492E-3</v>
      </c>
      <c r="O407" s="32">
        <v>29.700444444444443</v>
      </c>
      <c r="P407" s="32">
        <v>0.29444444444444445</v>
      </c>
      <c r="Q407" s="37">
        <v>9.9138060036512744E-3</v>
      </c>
      <c r="R407" s="32">
        <v>11.266666666666667</v>
      </c>
      <c r="S407" s="32">
        <v>0</v>
      </c>
      <c r="T407" s="37">
        <v>0</v>
      </c>
      <c r="U407" s="32">
        <v>5.6888888888888891</v>
      </c>
      <c r="V407" s="32">
        <v>0</v>
      </c>
      <c r="W407" s="37">
        <v>0</v>
      </c>
      <c r="X407" s="32">
        <v>153.29166666666666</v>
      </c>
      <c r="Y407" s="32">
        <v>0</v>
      </c>
      <c r="Z407" s="37">
        <v>0</v>
      </c>
      <c r="AA407" s="32">
        <v>0</v>
      </c>
      <c r="AB407" s="32">
        <v>0</v>
      </c>
      <c r="AC407" s="37" t="s">
        <v>1253</v>
      </c>
      <c r="AD407" s="32">
        <v>217.62744444444451</v>
      </c>
      <c r="AE407" s="32">
        <v>0</v>
      </c>
      <c r="AF407" s="37">
        <v>0</v>
      </c>
      <c r="AG407" s="32">
        <v>0</v>
      </c>
      <c r="AH407" s="32">
        <v>0</v>
      </c>
      <c r="AI407" s="37" t="s">
        <v>1253</v>
      </c>
      <c r="AJ407" s="32">
        <v>0</v>
      </c>
      <c r="AK407" s="32">
        <v>0</v>
      </c>
      <c r="AL407" s="37" t="s">
        <v>1253</v>
      </c>
      <c r="AM407" t="s">
        <v>232</v>
      </c>
      <c r="AN407" s="34">
        <v>4</v>
      </c>
      <c r="AX407"/>
      <c r="AY407"/>
    </row>
    <row r="408" spans="1:51" x14ac:dyDescent="0.25">
      <c r="A408" t="s">
        <v>1149</v>
      </c>
      <c r="B408" t="s">
        <v>438</v>
      </c>
      <c r="C408" t="s">
        <v>887</v>
      </c>
      <c r="D408" t="s">
        <v>1064</v>
      </c>
      <c r="E408" s="32">
        <v>76.044444444444451</v>
      </c>
      <c r="F408" s="32">
        <v>391.87777777777774</v>
      </c>
      <c r="G408" s="32">
        <v>100.8</v>
      </c>
      <c r="H408" s="37">
        <v>0.25722305707561882</v>
      </c>
      <c r="I408" s="32">
        <v>382.22500000000002</v>
      </c>
      <c r="J408" s="32">
        <v>100.56944444444444</v>
      </c>
      <c r="K408" s="37">
        <v>0.26311582037921233</v>
      </c>
      <c r="L408" s="32">
        <v>53.819444444444443</v>
      </c>
      <c r="M408" s="32">
        <v>15.211111111111112</v>
      </c>
      <c r="N408" s="37">
        <v>0.28263225806451614</v>
      </c>
      <c r="O408" s="32">
        <v>44.166666666666664</v>
      </c>
      <c r="P408" s="32">
        <v>14.980555555555556</v>
      </c>
      <c r="Q408" s="37">
        <v>0.33918238993710692</v>
      </c>
      <c r="R408" s="32">
        <v>9.6527777777777786</v>
      </c>
      <c r="S408" s="32">
        <v>0.23055555555555557</v>
      </c>
      <c r="T408" s="37">
        <v>2.3884892086330933E-2</v>
      </c>
      <c r="U408" s="32">
        <v>0</v>
      </c>
      <c r="V408" s="32">
        <v>0</v>
      </c>
      <c r="W408" s="37" t="s">
        <v>1253</v>
      </c>
      <c r="X408" s="32">
        <v>102.44444444444444</v>
      </c>
      <c r="Y408" s="32">
        <v>17.286111111111111</v>
      </c>
      <c r="Z408" s="37">
        <v>0.16873644251626899</v>
      </c>
      <c r="AA408" s="32">
        <v>0</v>
      </c>
      <c r="AB408" s="32">
        <v>0</v>
      </c>
      <c r="AC408" s="37" t="s">
        <v>1253</v>
      </c>
      <c r="AD408" s="32">
        <v>235.61388888888888</v>
      </c>
      <c r="AE408" s="32">
        <v>68.302777777777777</v>
      </c>
      <c r="AF408" s="37">
        <v>0.2898928331427359</v>
      </c>
      <c r="AG408" s="32">
        <v>0</v>
      </c>
      <c r="AH408" s="32">
        <v>0</v>
      </c>
      <c r="AI408" s="37" t="s">
        <v>1253</v>
      </c>
      <c r="AJ408" s="32">
        <v>0</v>
      </c>
      <c r="AK408" s="32">
        <v>0</v>
      </c>
      <c r="AL408" s="37" t="s">
        <v>1253</v>
      </c>
      <c r="AM408" t="s">
        <v>24</v>
      </c>
      <c r="AN408" s="34">
        <v>4</v>
      </c>
      <c r="AX408"/>
      <c r="AY408"/>
    </row>
    <row r="409" spans="1:51" x14ac:dyDescent="0.25">
      <c r="A409" t="s">
        <v>1149</v>
      </c>
      <c r="B409" t="s">
        <v>589</v>
      </c>
      <c r="C409" t="s">
        <v>899</v>
      </c>
      <c r="D409" t="s">
        <v>1026</v>
      </c>
      <c r="E409" s="32">
        <v>91.333333333333329</v>
      </c>
      <c r="F409" s="32">
        <v>283.20233333333334</v>
      </c>
      <c r="G409" s="32">
        <v>125.29522222222224</v>
      </c>
      <c r="H409" s="37">
        <v>0.44242298694180565</v>
      </c>
      <c r="I409" s="32">
        <v>266.56477777777781</v>
      </c>
      <c r="J409" s="32">
        <v>125.29522222222224</v>
      </c>
      <c r="K409" s="37">
        <v>0.47003667651348452</v>
      </c>
      <c r="L409" s="32">
        <v>27.157777777777774</v>
      </c>
      <c r="M409" s="32">
        <v>0</v>
      </c>
      <c r="N409" s="37">
        <v>0</v>
      </c>
      <c r="O409" s="32">
        <v>10.610555555555552</v>
      </c>
      <c r="P409" s="32">
        <v>0</v>
      </c>
      <c r="Q409" s="37">
        <v>0</v>
      </c>
      <c r="R409" s="32">
        <v>10.922222222222222</v>
      </c>
      <c r="S409" s="32">
        <v>0</v>
      </c>
      <c r="T409" s="37">
        <v>0</v>
      </c>
      <c r="U409" s="32">
        <v>5.625</v>
      </c>
      <c r="V409" s="32">
        <v>0</v>
      </c>
      <c r="W409" s="37">
        <v>0</v>
      </c>
      <c r="X409" s="32">
        <v>93.182000000000016</v>
      </c>
      <c r="Y409" s="32">
        <v>29.505000000000003</v>
      </c>
      <c r="Z409" s="37">
        <v>0.31663840655920666</v>
      </c>
      <c r="AA409" s="32">
        <v>9.0333333333333349E-2</v>
      </c>
      <c r="AB409" s="32">
        <v>0</v>
      </c>
      <c r="AC409" s="37">
        <v>0</v>
      </c>
      <c r="AD409" s="32">
        <v>162.0118888888889</v>
      </c>
      <c r="AE409" s="32">
        <v>95.790222222222226</v>
      </c>
      <c r="AF409" s="37">
        <v>0.59125427694949684</v>
      </c>
      <c r="AG409" s="32">
        <v>0</v>
      </c>
      <c r="AH409" s="32">
        <v>0</v>
      </c>
      <c r="AI409" s="37" t="s">
        <v>1253</v>
      </c>
      <c r="AJ409" s="32">
        <v>0.76033333333333342</v>
      </c>
      <c r="AK409" s="32">
        <v>0</v>
      </c>
      <c r="AL409" s="37">
        <v>0</v>
      </c>
      <c r="AM409" t="s">
        <v>176</v>
      </c>
      <c r="AN409" s="34">
        <v>4</v>
      </c>
      <c r="AX409"/>
      <c r="AY409"/>
    </row>
    <row r="410" spans="1:51" x14ac:dyDescent="0.25">
      <c r="A410" t="s">
        <v>1149</v>
      </c>
      <c r="B410" t="s">
        <v>743</v>
      </c>
      <c r="C410" t="s">
        <v>832</v>
      </c>
      <c r="D410" t="s">
        <v>1046</v>
      </c>
      <c r="E410" s="32">
        <v>69.888888888888886</v>
      </c>
      <c r="F410" s="32">
        <v>279.4155555555555</v>
      </c>
      <c r="G410" s="32">
        <v>67.067777777777764</v>
      </c>
      <c r="H410" s="37">
        <v>0.24002879025267027</v>
      </c>
      <c r="I410" s="32">
        <v>264.96999999999997</v>
      </c>
      <c r="J410" s="32">
        <v>67.067777777777764</v>
      </c>
      <c r="K410" s="37">
        <v>0.25311460836237226</v>
      </c>
      <c r="L410" s="32">
        <v>22.28222222222222</v>
      </c>
      <c r="M410" s="32">
        <v>1.2099999999999997</v>
      </c>
      <c r="N410" s="37">
        <v>5.4303380871646545E-2</v>
      </c>
      <c r="O410" s="32">
        <v>7.8366666666666678</v>
      </c>
      <c r="P410" s="32">
        <v>1.2099999999999997</v>
      </c>
      <c r="Q410" s="37">
        <v>0.15440238196512118</v>
      </c>
      <c r="R410" s="32">
        <v>8.3799999999999972</v>
      </c>
      <c r="S410" s="32">
        <v>0</v>
      </c>
      <c r="T410" s="37">
        <v>0</v>
      </c>
      <c r="U410" s="32">
        <v>6.0655555555555543</v>
      </c>
      <c r="V410" s="32">
        <v>0</v>
      </c>
      <c r="W410" s="37">
        <v>0</v>
      </c>
      <c r="X410" s="32">
        <v>73.772222222222268</v>
      </c>
      <c r="Y410" s="32">
        <v>17.854444444444443</v>
      </c>
      <c r="Z410" s="37">
        <v>0.24202123653889582</v>
      </c>
      <c r="AA410" s="32">
        <v>0</v>
      </c>
      <c r="AB410" s="32">
        <v>0</v>
      </c>
      <c r="AC410" s="37" t="s">
        <v>1253</v>
      </c>
      <c r="AD410" s="32">
        <v>160.40777777777771</v>
      </c>
      <c r="AE410" s="32">
        <v>48.003333333333316</v>
      </c>
      <c r="AF410" s="37">
        <v>0.29925814071082729</v>
      </c>
      <c r="AG410" s="32">
        <v>0</v>
      </c>
      <c r="AH410" s="32">
        <v>0</v>
      </c>
      <c r="AI410" s="37" t="s">
        <v>1253</v>
      </c>
      <c r="AJ410" s="32">
        <v>22.95333333333333</v>
      </c>
      <c r="AK410" s="32">
        <v>0</v>
      </c>
      <c r="AL410" s="37">
        <v>0</v>
      </c>
      <c r="AM410" t="s">
        <v>330</v>
      </c>
      <c r="AN410" s="34">
        <v>4</v>
      </c>
      <c r="AX410"/>
      <c r="AY410"/>
    </row>
    <row r="411" spans="1:51" x14ac:dyDescent="0.25">
      <c r="A411" t="s">
        <v>1149</v>
      </c>
      <c r="B411" t="s">
        <v>504</v>
      </c>
      <c r="C411" t="s">
        <v>934</v>
      </c>
      <c r="D411" t="s">
        <v>1082</v>
      </c>
      <c r="E411" s="32">
        <v>98.855555555555554</v>
      </c>
      <c r="F411" s="32">
        <v>284.82188888888885</v>
      </c>
      <c r="G411" s="32">
        <v>16.327777777777779</v>
      </c>
      <c r="H411" s="37">
        <v>5.7326274470946181E-2</v>
      </c>
      <c r="I411" s="32">
        <v>273.79522222222221</v>
      </c>
      <c r="J411" s="32">
        <v>16.327777777777779</v>
      </c>
      <c r="K411" s="37">
        <v>5.9634998906319694E-2</v>
      </c>
      <c r="L411" s="32">
        <v>39.295222222222215</v>
      </c>
      <c r="M411" s="32">
        <v>3.6144444444444446</v>
      </c>
      <c r="N411" s="37">
        <v>9.198177895531548E-2</v>
      </c>
      <c r="O411" s="32">
        <v>28.268555555555551</v>
      </c>
      <c r="P411" s="32">
        <v>3.6144444444444446</v>
      </c>
      <c r="Q411" s="37">
        <v>0.12786095268791003</v>
      </c>
      <c r="R411" s="32">
        <v>5.5122222222222215</v>
      </c>
      <c r="S411" s="32">
        <v>0</v>
      </c>
      <c r="T411" s="37">
        <v>0</v>
      </c>
      <c r="U411" s="32">
        <v>5.5144444444444449</v>
      </c>
      <c r="V411" s="32">
        <v>0</v>
      </c>
      <c r="W411" s="37">
        <v>0</v>
      </c>
      <c r="X411" s="32">
        <v>57.597777777777772</v>
      </c>
      <c r="Y411" s="32">
        <v>4.7044444444444453</v>
      </c>
      <c r="Z411" s="37">
        <v>8.1677533855472842E-2</v>
      </c>
      <c r="AA411" s="32">
        <v>0</v>
      </c>
      <c r="AB411" s="32">
        <v>0</v>
      </c>
      <c r="AC411" s="37" t="s">
        <v>1253</v>
      </c>
      <c r="AD411" s="32">
        <v>124.08666666666666</v>
      </c>
      <c r="AE411" s="32">
        <v>8.0088888888888903</v>
      </c>
      <c r="AF411" s="37">
        <v>6.4542703128637705E-2</v>
      </c>
      <c r="AG411" s="32">
        <v>24.797777777777771</v>
      </c>
      <c r="AH411" s="32">
        <v>0</v>
      </c>
      <c r="AI411" s="37">
        <v>0</v>
      </c>
      <c r="AJ411" s="32">
        <v>39.04444444444443</v>
      </c>
      <c r="AK411" s="32">
        <v>0</v>
      </c>
      <c r="AL411" s="37">
        <v>0</v>
      </c>
      <c r="AM411" t="s">
        <v>90</v>
      </c>
      <c r="AN411" s="34">
        <v>4</v>
      </c>
      <c r="AX411"/>
      <c r="AY411"/>
    </row>
    <row r="412" spans="1:51" x14ac:dyDescent="0.25">
      <c r="A412" t="s">
        <v>1149</v>
      </c>
      <c r="B412" t="s">
        <v>460</v>
      </c>
      <c r="C412" t="s">
        <v>914</v>
      </c>
      <c r="D412" t="s">
        <v>1057</v>
      </c>
      <c r="E412" s="32">
        <v>51.088888888888889</v>
      </c>
      <c r="F412" s="32">
        <v>198.40277777777777</v>
      </c>
      <c r="G412" s="32">
        <v>0.17777777777777778</v>
      </c>
      <c r="H412" s="37">
        <v>8.9604480224011204E-4</v>
      </c>
      <c r="I412" s="32">
        <v>175.58055555555558</v>
      </c>
      <c r="J412" s="32">
        <v>0</v>
      </c>
      <c r="K412" s="37">
        <v>0</v>
      </c>
      <c r="L412" s="32">
        <v>30.05833333333333</v>
      </c>
      <c r="M412" s="32">
        <v>0.17777777777777778</v>
      </c>
      <c r="N412" s="37">
        <v>5.9144256538212741E-3</v>
      </c>
      <c r="O412" s="32">
        <v>12.108333333333333</v>
      </c>
      <c r="P412" s="32">
        <v>0</v>
      </c>
      <c r="Q412" s="37">
        <v>0</v>
      </c>
      <c r="R412" s="32">
        <v>12.438888888888888</v>
      </c>
      <c r="S412" s="32">
        <v>0.17777777777777778</v>
      </c>
      <c r="T412" s="37">
        <v>1.429209468512729E-2</v>
      </c>
      <c r="U412" s="32">
        <v>5.5111111111111111</v>
      </c>
      <c r="V412" s="32">
        <v>0</v>
      </c>
      <c r="W412" s="37">
        <v>0</v>
      </c>
      <c r="X412" s="32">
        <v>49.430555555555557</v>
      </c>
      <c r="Y412" s="32">
        <v>0</v>
      </c>
      <c r="Z412" s="37">
        <v>0</v>
      </c>
      <c r="AA412" s="32">
        <v>4.8722222222222218</v>
      </c>
      <c r="AB412" s="32">
        <v>0</v>
      </c>
      <c r="AC412" s="37">
        <v>0</v>
      </c>
      <c r="AD412" s="32">
        <v>114.04166666666667</v>
      </c>
      <c r="AE412" s="32">
        <v>0</v>
      </c>
      <c r="AF412" s="37">
        <v>0</v>
      </c>
      <c r="AG412" s="32">
        <v>0</v>
      </c>
      <c r="AH412" s="32">
        <v>0</v>
      </c>
      <c r="AI412" s="37" t="s">
        <v>1253</v>
      </c>
      <c r="AJ412" s="32">
        <v>0</v>
      </c>
      <c r="AK412" s="32">
        <v>0</v>
      </c>
      <c r="AL412" s="37" t="s">
        <v>1253</v>
      </c>
      <c r="AM412" t="s">
        <v>46</v>
      </c>
      <c r="AN412" s="34">
        <v>4</v>
      </c>
      <c r="AX412"/>
      <c r="AY412"/>
    </row>
    <row r="413" spans="1:51" x14ac:dyDescent="0.25">
      <c r="AX413"/>
      <c r="AY413"/>
    </row>
    <row r="414" spans="1:51" x14ac:dyDescent="0.25">
      <c r="AX414"/>
      <c r="AY414"/>
    </row>
    <row r="415" spans="1:51" x14ac:dyDescent="0.25">
      <c r="AX415"/>
      <c r="AY415"/>
    </row>
    <row r="416" spans="1:51" x14ac:dyDescent="0.25">
      <c r="AX416"/>
      <c r="AY416"/>
    </row>
    <row r="417" spans="50:51" x14ac:dyDescent="0.25">
      <c r="AX417"/>
      <c r="AY417"/>
    </row>
    <row r="418" spans="50:51" x14ac:dyDescent="0.25">
      <c r="AX418"/>
      <c r="AY418"/>
    </row>
    <row r="419" spans="50:51" x14ac:dyDescent="0.25">
      <c r="AX419"/>
      <c r="AY419"/>
    </row>
    <row r="420" spans="50:51" x14ac:dyDescent="0.25">
      <c r="AX420"/>
      <c r="AY420"/>
    </row>
    <row r="421" spans="50:51" x14ac:dyDescent="0.25">
      <c r="AX421"/>
      <c r="AY421"/>
    </row>
    <row r="422" spans="50:51" x14ac:dyDescent="0.25">
      <c r="AX422"/>
      <c r="AY422"/>
    </row>
    <row r="423" spans="50:51" x14ac:dyDescent="0.25">
      <c r="AX423"/>
      <c r="AY423"/>
    </row>
    <row r="424" spans="50:51" x14ac:dyDescent="0.25">
      <c r="AX424"/>
      <c r="AY424"/>
    </row>
    <row r="425" spans="50:51" x14ac:dyDescent="0.25">
      <c r="AX425"/>
      <c r="AY425"/>
    </row>
    <row r="426" spans="50:51" x14ac:dyDescent="0.25">
      <c r="AX426"/>
      <c r="AY426"/>
    </row>
    <row r="427" spans="50:51" x14ac:dyDescent="0.25">
      <c r="AX427"/>
      <c r="AY427"/>
    </row>
    <row r="428" spans="50:51" x14ac:dyDescent="0.25">
      <c r="AX428"/>
      <c r="AY428"/>
    </row>
    <row r="429" spans="50:51" x14ac:dyDescent="0.25">
      <c r="AX429"/>
      <c r="AY429"/>
    </row>
    <row r="430" spans="50:51" x14ac:dyDescent="0.25">
      <c r="AX430"/>
      <c r="AY430"/>
    </row>
    <row r="431" spans="50:51" x14ac:dyDescent="0.25">
      <c r="AX431"/>
      <c r="AY431"/>
    </row>
    <row r="432" spans="50:51" x14ac:dyDescent="0.25">
      <c r="AX432"/>
      <c r="AY432"/>
    </row>
    <row r="433" spans="50:51" x14ac:dyDescent="0.25">
      <c r="AX433"/>
      <c r="AY433"/>
    </row>
    <row r="434" spans="50:51" x14ac:dyDescent="0.25">
      <c r="AX434"/>
      <c r="AY434"/>
    </row>
    <row r="435" spans="50:51" x14ac:dyDescent="0.25">
      <c r="AX435"/>
      <c r="AY435"/>
    </row>
    <row r="436" spans="50:51" x14ac:dyDescent="0.25">
      <c r="AX436"/>
      <c r="AY436"/>
    </row>
    <row r="437" spans="50:51" x14ac:dyDescent="0.25">
      <c r="AX437"/>
      <c r="AY437"/>
    </row>
    <row r="438" spans="50:51" x14ac:dyDescent="0.25">
      <c r="AX438"/>
      <c r="AY438"/>
    </row>
    <row r="439" spans="50:51" x14ac:dyDescent="0.25">
      <c r="AX439"/>
      <c r="AY439"/>
    </row>
    <row r="440" spans="50:51" x14ac:dyDescent="0.25">
      <c r="AX440"/>
      <c r="AY440"/>
    </row>
    <row r="441" spans="50:51" x14ac:dyDescent="0.25">
      <c r="AX441"/>
      <c r="AY441"/>
    </row>
    <row r="442" spans="50:51" x14ac:dyDescent="0.25">
      <c r="AX442"/>
      <c r="AY442"/>
    </row>
    <row r="443" spans="50:51" x14ac:dyDescent="0.25">
      <c r="AX443"/>
      <c r="AY443"/>
    </row>
    <row r="444" spans="50:51" x14ac:dyDescent="0.25">
      <c r="AX444"/>
      <c r="AY444"/>
    </row>
    <row r="445" spans="50:51" x14ac:dyDescent="0.25">
      <c r="AX445"/>
      <c r="AY445"/>
    </row>
    <row r="446" spans="50:51" x14ac:dyDescent="0.25">
      <c r="AX446"/>
      <c r="AY446"/>
    </row>
    <row r="447" spans="50:51" x14ac:dyDescent="0.25">
      <c r="AX447"/>
      <c r="AY447"/>
    </row>
    <row r="448" spans="50:51" x14ac:dyDescent="0.25">
      <c r="AX448"/>
      <c r="AY448"/>
    </row>
    <row r="449" spans="50:51" x14ac:dyDescent="0.25">
      <c r="AX449"/>
      <c r="AY449"/>
    </row>
    <row r="450" spans="50:51" x14ac:dyDescent="0.25">
      <c r="AX450"/>
      <c r="AY450"/>
    </row>
    <row r="451" spans="50:51" x14ac:dyDescent="0.25">
      <c r="AX451"/>
      <c r="AY451"/>
    </row>
    <row r="452" spans="50:51" x14ac:dyDescent="0.25">
      <c r="AX452"/>
      <c r="AY452"/>
    </row>
    <row r="453" spans="50:51" x14ac:dyDescent="0.25">
      <c r="AX453"/>
      <c r="AY453"/>
    </row>
    <row r="454" spans="50:51" x14ac:dyDescent="0.25">
      <c r="AX454"/>
      <c r="AY454"/>
    </row>
    <row r="455" spans="50:51" x14ac:dyDescent="0.25">
      <c r="AX455"/>
      <c r="AY455"/>
    </row>
    <row r="456" spans="50:51" x14ac:dyDescent="0.25">
      <c r="AX456"/>
      <c r="AY456"/>
    </row>
    <row r="457" spans="50:51" x14ac:dyDescent="0.25">
      <c r="AX457"/>
      <c r="AY457"/>
    </row>
    <row r="458" spans="50:51" x14ac:dyDescent="0.25">
      <c r="AX458"/>
      <c r="AY458"/>
    </row>
    <row r="459" spans="50:51" x14ac:dyDescent="0.25">
      <c r="AX459"/>
      <c r="AY459"/>
    </row>
    <row r="460" spans="50:51" x14ac:dyDescent="0.25">
      <c r="AX460"/>
      <c r="AY460"/>
    </row>
    <row r="461" spans="50:51" x14ac:dyDescent="0.25">
      <c r="AX461"/>
      <c r="AY461"/>
    </row>
    <row r="462" spans="50:51" x14ac:dyDescent="0.25">
      <c r="AX462"/>
      <c r="AY462"/>
    </row>
    <row r="463" spans="50:51" x14ac:dyDescent="0.25">
      <c r="AX463"/>
      <c r="AY463"/>
    </row>
    <row r="464" spans="50:51" x14ac:dyDescent="0.25">
      <c r="AX464"/>
      <c r="AY464"/>
    </row>
    <row r="465" spans="50:51" x14ac:dyDescent="0.25">
      <c r="AX465"/>
      <c r="AY465"/>
    </row>
    <row r="466" spans="50:51" x14ac:dyDescent="0.25">
      <c r="AX466"/>
      <c r="AY466"/>
    </row>
    <row r="467" spans="50:51" x14ac:dyDescent="0.25">
      <c r="AX467"/>
      <c r="AY467"/>
    </row>
    <row r="468" spans="50:51" x14ac:dyDescent="0.25">
      <c r="AX468"/>
      <c r="AY468"/>
    </row>
    <row r="469" spans="50:51" x14ac:dyDescent="0.25">
      <c r="AX469"/>
      <c r="AY469"/>
    </row>
    <row r="470" spans="50:51" x14ac:dyDescent="0.25">
      <c r="AX470"/>
      <c r="AY470"/>
    </row>
    <row r="471" spans="50:51" x14ac:dyDescent="0.25">
      <c r="AX471"/>
      <c r="AY471"/>
    </row>
    <row r="472" spans="50:51" x14ac:dyDescent="0.25">
      <c r="AX472"/>
      <c r="AY472"/>
    </row>
    <row r="473" spans="50:51" x14ac:dyDescent="0.25">
      <c r="AX473"/>
      <c r="AY473"/>
    </row>
    <row r="474" spans="50:51" x14ac:dyDescent="0.25">
      <c r="AX474"/>
      <c r="AY474"/>
    </row>
    <row r="475" spans="50:51" x14ac:dyDescent="0.25">
      <c r="AX475"/>
      <c r="AY475"/>
    </row>
    <row r="476" spans="50:51" x14ac:dyDescent="0.25">
      <c r="AX476"/>
      <c r="AY476"/>
    </row>
    <row r="477" spans="50:51" x14ac:dyDescent="0.25">
      <c r="AX477"/>
      <c r="AY477"/>
    </row>
    <row r="478" spans="50:51" x14ac:dyDescent="0.25">
      <c r="AX478"/>
      <c r="AY478"/>
    </row>
    <row r="479" spans="50:51" x14ac:dyDescent="0.25">
      <c r="AX479"/>
      <c r="AY479"/>
    </row>
    <row r="480" spans="50:51" x14ac:dyDescent="0.25">
      <c r="AX480"/>
      <c r="AY480"/>
    </row>
    <row r="481" spans="50:51" x14ac:dyDescent="0.25">
      <c r="AX481"/>
      <c r="AY481"/>
    </row>
    <row r="482" spans="50:51" x14ac:dyDescent="0.25">
      <c r="AX482"/>
      <c r="AY482"/>
    </row>
    <row r="483" spans="50:51" x14ac:dyDescent="0.25">
      <c r="AX483"/>
      <c r="AY483"/>
    </row>
    <row r="484" spans="50:51" x14ac:dyDescent="0.25">
      <c r="AX484"/>
      <c r="AY484"/>
    </row>
    <row r="485" spans="50:51" x14ac:dyDescent="0.25">
      <c r="AX485"/>
      <c r="AY485"/>
    </row>
    <row r="486" spans="50:51" x14ac:dyDescent="0.25">
      <c r="AX486"/>
      <c r="AY486"/>
    </row>
    <row r="487" spans="50:51" x14ac:dyDescent="0.25">
      <c r="AX487"/>
      <c r="AY487"/>
    </row>
    <row r="488" spans="50:51" x14ac:dyDescent="0.25">
      <c r="AX488"/>
      <c r="AY488"/>
    </row>
    <row r="489" spans="50:51" x14ac:dyDescent="0.25">
      <c r="AX489"/>
      <c r="AY489"/>
    </row>
    <row r="490" spans="50:51" x14ac:dyDescent="0.25">
      <c r="AX490"/>
      <c r="AY490"/>
    </row>
    <row r="491" spans="50:51" x14ac:dyDescent="0.25">
      <c r="AX491"/>
      <c r="AY491"/>
    </row>
    <row r="492" spans="50:51" x14ac:dyDescent="0.25">
      <c r="AX492"/>
      <c r="AY492"/>
    </row>
    <row r="493" spans="50:51" x14ac:dyDescent="0.25">
      <c r="AX493"/>
      <c r="AY493"/>
    </row>
    <row r="494" spans="50:51" x14ac:dyDescent="0.25">
      <c r="AX494"/>
      <c r="AY494"/>
    </row>
    <row r="495" spans="50:51" x14ac:dyDescent="0.25">
      <c r="AX495"/>
      <c r="AY495"/>
    </row>
    <row r="496" spans="50:51" x14ac:dyDescent="0.25">
      <c r="AX496"/>
      <c r="AY496"/>
    </row>
    <row r="497" spans="50:51" x14ac:dyDescent="0.25">
      <c r="AX497"/>
      <c r="AY497"/>
    </row>
    <row r="498" spans="50:51" x14ac:dyDescent="0.25">
      <c r="AX498"/>
      <c r="AY498"/>
    </row>
    <row r="499" spans="50:51" x14ac:dyDescent="0.25">
      <c r="AX499"/>
      <c r="AY499"/>
    </row>
    <row r="500" spans="50:51" x14ac:dyDescent="0.25">
      <c r="AX500"/>
      <c r="AY500"/>
    </row>
    <row r="501" spans="50:51" x14ac:dyDescent="0.25">
      <c r="AX501"/>
      <c r="AY501"/>
    </row>
    <row r="502" spans="50:51" x14ac:dyDescent="0.25">
      <c r="AX502"/>
      <c r="AY502"/>
    </row>
    <row r="503" spans="50:51" x14ac:dyDescent="0.25">
      <c r="AX503"/>
      <c r="AY503"/>
    </row>
    <row r="504" spans="50:51" x14ac:dyDescent="0.25">
      <c r="AX504"/>
      <c r="AY504"/>
    </row>
    <row r="505" spans="50:51" x14ac:dyDescent="0.25">
      <c r="AX505"/>
      <c r="AY505"/>
    </row>
    <row r="506" spans="50:51" x14ac:dyDescent="0.25">
      <c r="AX506"/>
      <c r="AY506"/>
    </row>
    <row r="507" spans="50:51" x14ac:dyDescent="0.25">
      <c r="AX507"/>
      <c r="AY507"/>
    </row>
    <row r="508" spans="50:51" x14ac:dyDescent="0.25">
      <c r="AX508"/>
      <c r="AY508"/>
    </row>
    <row r="509" spans="50:51" x14ac:dyDescent="0.25">
      <c r="AX509"/>
      <c r="AY509"/>
    </row>
    <row r="510" spans="50:51" x14ac:dyDescent="0.25">
      <c r="AX510"/>
      <c r="AY510"/>
    </row>
    <row r="511" spans="50:51" x14ac:dyDescent="0.25">
      <c r="AX511"/>
      <c r="AY511"/>
    </row>
    <row r="512" spans="50:51" x14ac:dyDescent="0.25">
      <c r="AX512"/>
      <c r="AY512"/>
    </row>
    <row r="513" spans="50:51" x14ac:dyDescent="0.25">
      <c r="AX513"/>
      <c r="AY513"/>
    </row>
    <row r="514" spans="50:51" x14ac:dyDescent="0.25">
      <c r="AX514"/>
      <c r="AY514"/>
    </row>
    <row r="515" spans="50:51" x14ac:dyDescent="0.25">
      <c r="AX515"/>
      <c r="AY515"/>
    </row>
    <row r="516" spans="50:51" x14ac:dyDescent="0.25">
      <c r="AX516"/>
      <c r="AY516"/>
    </row>
    <row r="517" spans="50:51" x14ac:dyDescent="0.25">
      <c r="AX517"/>
      <c r="AY517"/>
    </row>
    <row r="518" spans="50:51" x14ac:dyDescent="0.25">
      <c r="AX518"/>
      <c r="AY518"/>
    </row>
    <row r="519" spans="50:51" x14ac:dyDescent="0.25">
      <c r="AX519"/>
      <c r="AY519"/>
    </row>
    <row r="520" spans="50:51" x14ac:dyDescent="0.25">
      <c r="AX520"/>
      <c r="AY520"/>
    </row>
    <row r="521" spans="50:51" x14ac:dyDescent="0.25">
      <c r="AX521"/>
      <c r="AY521"/>
    </row>
    <row r="522" spans="50:51" x14ac:dyDescent="0.25">
      <c r="AX522"/>
      <c r="AY522"/>
    </row>
    <row r="523" spans="50:51" x14ac:dyDescent="0.25">
      <c r="AX523"/>
      <c r="AY523"/>
    </row>
    <row r="524" spans="50:51" x14ac:dyDescent="0.25">
      <c r="AX524"/>
      <c r="AY524"/>
    </row>
    <row r="525" spans="50:51" x14ac:dyDescent="0.25">
      <c r="AX525"/>
      <c r="AY525"/>
    </row>
    <row r="526" spans="50:51" x14ac:dyDescent="0.25">
      <c r="AX526"/>
      <c r="AY526"/>
    </row>
    <row r="527" spans="50:51" x14ac:dyDescent="0.25">
      <c r="AX527"/>
      <c r="AY527"/>
    </row>
    <row r="528" spans="50:51" x14ac:dyDescent="0.25">
      <c r="AX528"/>
      <c r="AY528"/>
    </row>
    <row r="529" spans="50:51" x14ac:dyDescent="0.25">
      <c r="AX529"/>
      <c r="AY529"/>
    </row>
    <row r="530" spans="50:51" x14ac:dyDescent="0.25">
      <c r="AX530"/>
      <c r="AY530"/>
    </row>
    <row r="531" spans="50:51" x14ac:dyDescent="0.25">
      <c r="AX531"/>
      <c r="AY531"/>
    </row>
    <row r="532" spans="50:51" x14ac:dyDescent="0.25">
      <c r="AX532"/>
      <c r="AY532"/>
    </row>
    <row r="533" spans="50:51" x14ac:dyDescent="0.25">
      <c r="AX533"/>
      <c r="AY533"/>
    </row>
    <row r="534" spans="50:51" x14ac:dyDescent="0.25">
      <c r="AX534"/>
      <c r="AY534"/>
    </row>
    <row r="535" spans="50:51" x14ac:dyDescent="0.25">
      <c r="AX535"/>
      <c r="AY535"/>
    </row>
    <row r="536" spans="50:51" x14ac:dyDescent="0.25">
      <c r="AX536"/>
      <c r="AY536"/>
    </row>
    <row r="537" spans="50:51" x14ac:dyDescent="0.25">
      <c r="AX537"/>
      <c r="AY537"/>
    </row>
    <row r="538" spans="50:51" x14ac:dyDescent="0.25">
      <c r="AX538"/>
      <c r="AY538"/>
    </row>
    <row r="539" spans="50:51" x14ac:dyDescent="0.25">
      <c r="AX539"/>
      <c r="AY539"/>
    </row>
    <row r="540" spans="50:51" x14ac:dyDescent="0.25">
      <c r="AX540"/>
      <c r="AY540"/>
    </row>
    <row r="541" spans="50:51" x14ac:dyDescent="0.25">
      <c r="AX541"/>
      <c r="AY541"/>
    </row>
    <row r="542" spans="50:51" x14ac:dyDescent="0.25">
      <c r="AX542"/>
      <c r="AY542"/>
    </row>
    <row r="543" spans="50:51" x14ac:dyDescent="0.25">
      <c r="AX543"/>
      <c r="AY543"/>
    </row>
    <row r="544" spans="50:51" x14ac:dyDescent="0.25">
      <c r="AX544"/>
      <c r="AY544"/>
    </row>
    <row r="545" spans="50:51" x14ac:dyDescent="0.25">
      <c r="AX545"/>
      <c r="AY545"/>
    </row>
    <row r="546" spans="50:51" x14ac:dyDescent="0.25">
      <c r="AX546"/>
      <c r="AY546"/>
    </row>
    <row r="547" spans="50:51" x14ac:dyDescent="0.25">
      <c r="AX547"/>
      <c r="AY547"/>
    </row>
    <row r="548" spans="50:51" x14ac:dyDescent="0.25">
      <c r="AX548"/>
      <c r="AY548"/>
    </row>
    <row r="549" spans="50:51" x14ac:dyDescent="0.25">
      <c r="AX549"/>
      <c r="AY549"/>
    </row>
    <row r="550" spans="50:51" x14ac:dyDescent="0.25">
      <c r="AX550"/>
      <c r="AY550"/>
    </row>
    <row r="551" spans="50:51" x14ac:dyDescent="0.25">
      <c r="AX551"/>
      <c r="AY551"/>
    </row>
    <row r="552" spans="50:51" x14ac:dyDescent="0.25">
      <c r="AX552"/>
      <c r="AY552"/>
    </row>
    <row r="553" spans="50:51" x14ac:dyDescent="0.25">
      <c r="AX553"/>
      <c r="AY553"/>
    </row>
    <row r="554" spans="50:51" x14ac:dyDescent="0.25">
      <c r="AX554"/>
      <c r="AY554"/>
    </row>
    <row r="555" spans="50:51" x14ac:dyDescent="0.25">
      <c r="AX555"/>
      <c r="AY555"/>
    </row>
    <row r="556" spans="50:51" x14ac:dyDescent="0.25">
      <c r="AX556"/>
      <c r="AY556"/>
    </row>
    <row r="557" spans="50:51" x14ac:dyDescent="0.25">
      <c r="AX557"/>
      <c r="AY557"/>
    </row>
    <row r="558" spans="50:51" x14ac:dyDescent="0.25">
      <c r="AX558"/>
      <c r="AY558"/>
    </row>
    <row r="559" spans="50:51" x14ac:dyDescent="0.25">
      <c r="AX559"/>
      <c r="AY559"/>
    </row>
    <row r="560" spans="50:51" x14ac:dyDescent="0.25">
      <c r="AX560"/>
      <c r="AY560"/>
    </row>
    <row r="561" spans="50:51" x14ac:dyDescent="0.25">
      <c r="AX561"/>
      <c r="AY561"/>
    </row>
    <row r="562" spans="50:51" x14ac:dyDescent="0.25">
      <c r="AX562"/>
      <c r="AY562"/>
    </row>
    <row r="563" spans="50:51" x14ac:dyDescent="0.25">
      <c r="AX563"/>
      <c r="AY563"/>
    </row>
    <row r="564" spans="50:51" x14ac:dyDescent="0.25">
      <c r="AX564"/>
      <c r="AY564"/>
    </row>
    <row r="565" spans="50:51" x14ac:dyDescent="0.25">
      <c r="AX565"/>
      <c r="AY565"/>
    </row>
    <row r="566" spans="50:51" x14ac:dyDescent="0.25">
      <c r="AX566"/>
      <c r="AY566"/>
    </row>
    <row r="567" spans="50:51" x14ac:dyDescent="0.25">
      <c r="AX567"/>
      <c r="AY567"/>
    </row>
    <row r="568" spans="50:51" x14ac:dyDescent="0.25">
      <c r="AX568"/>
      <c r="AY568"/>
    </row>
    <row r="569" spans="50:51" x14ac:dyDescent="0.25">
      <c r="AX569"/>
      <c r="AY569"/>
    </row>
    <row r="570" spans="50:51" x14ac:dyDescent="0.25">
      <c r="AX570"/>
      <c r="AY570"/>
    </row>
    <row r="571" spans="50:51" x14ac:dyDescent="0.25">
      <c r="AX571"/>
      <c r="AY571"/>
    </row>
    <row r="572" spans="50:51" x14ac:dyDescent="0.25">
      <c r="AX572"/>
      <c r="AY572"/>
    </row>
    <row r="573" spans="50:51" x14ac:dyDescent="0.25">
      <c r="AX573"/>
      <c r="AY573"/>
    </row>
    <row r="574" spans="50:51" x14ac:dyDescent="0.25">
      <c r="AX574"/>
      <c r="AY574"/>
    </row>
    <row r="575" spans="50:51" x14ac:dyDescent="0.25">
      <c r="AX575"/>
      <c r="AY575"/>
    </row>
    <row r="576" spans="50:51" x14ac:dyDescent="0.25">
      <c r="AX576"/>
      <c r="AY576"/>
    </row>
    <row r="577" spans="50:51" x14ac:dyDescent="0.25">
      <c r="AX577"/>
      <c r="AY577"/>
    </row>
    <row r="578" spans="50:51" x14ac:dyDescent="0.25">
      <c r="AX578"/>
      <c r="AY578"/>
    </row>
    <row r="579" spans="50:51" x14ac:dyDescent="0.25">
      <c r="AX579"/>
      <c r="AY579"/>
    </row>
    <row r="580" spans="50:51" x14ac:dyDescent="0.25">
      <c r="AX580"/>
      <c r="AY580"/>
    </row>
    <row r="581" spans="50:51" x14ac:dyDescent="0.25">
      <c r="AX581"/>
      <c r="AY581"/>
    </row>
    <row r="582" spans="50:51" x14ac:dyDescent="0.25">
      <c r="AX582"/>
      <c r="AY582"/>
    </row>
    <row r="583" spans="50:51" x14ac:dyDescent="0.25">
      <c r="AX583"/>
      <c r="AY583"/>
    </row>
    <row r="584" spans="50:51" x14ac:dyDescent="0.25">
      <c r="AX584"/>
      <c r="AY584"/>
    </row>
    <row r="585" spans="50:51" x14ac:dyDescent="0.25">
      <c r="AX585"/>
      <c r="AY585"/>
    </row>
    <row r="586" spans="50:51" x14ac:dyDescent="0.25">
      <c r="AX586"/>
      <c r="AY586"/>
    </row>
    <row r="587" spans="50:51" x14ac:dyDescent="0.25">
      <c r="AX587"/>
      <c r="AY587"/>
    </row>
    <row r="588" spans="50:51" x14ac:dyDescent="0.25">
      <c r="AX588"/>
      <c r="AY588"/>
    </row>
    <row r="589" spans="50:51" x14ac:dyDescent="0.25">
      <c r="AX589"/>
      <c r="AY589"/>
    </row>
    <row r="590" spans="50:51" x14ac:dyDescent="0.25">
      <c r="AX590"/>
      <c r="AY590"/>
    </row>
    <row r="591" spans="50:51" x14ac:dyDescent="0.25">
      <c r="AX591"/>
      <c r="AY591"/>
    </row>
    <row r="592" spans="50:51" x14ac:dyDescent="0.25">
      <c r="AX592"/>
      <c r="AY592"/>
    </row>
    <row r="593" spans="50:51" x14ac:dyDescent="0.25">
      <c r="AX593"/>
      <c r="AY593"/>
    </row>
    <row r="594" spans="50:51" x14ac:dyDescent="0.25">
      <c r="AX594"/>
      <c r="AY594"/>
    </row>
    <row r="595" spans="50:51" x14ac:dyDescent="0.25">
      <c r="AX595"/>
      <c r="AY595"/>
    </row>
    <row r="596" spans="50:51" x14ac:dyDescent="0.25">
      <c r="AX596"/>
      <c r="AY596"/>
    </row>
    <row r="597" spans="50:51" x14ac:dyDescent="0.25">
      <c r="AX597"/>
      <c r="AY597"/>
    </row>
    <row r="598" spans="50:51" x14ac:dyDescent="0.25">
      <c r="AX598"/>
      <c r="AY598"/>
    </row>
    <row r="599" spans="50:51" x14ac:dyDescent="0.25">
      <c r="AX599"/>
      <c r="AY599"/>
    </row>
    <row r="600" spans="50:51" x14ac:dyDescent="0.25">
      <c r="AX600"/>
      <c r="AY600"/>
    </row>
    <row r="601" spans="50:51" x14ac:dyDescent="0.25">
      <c r="AX601"/>
      <c r="AY601"/>
    </row>
    <row r="602" spans="50:51" x14ac:dyDescent="0.25">
      <c r="AX602"/>
      <c r="AY602"/>
    </row>
    <row r="603" spans="50:51" x14ac:dyDescent="0.25">
      <c r="AX603"/>
      <c r="AY603"/>
    </row>
    <row r="604" spans="50:51" x14ac:dyDescent="0.25">
      <c r="AX604"/>
      <c r="AY604"/>
    </row>
    <row r="605" spans="50:51" x14ac:dyDescent="0.25">
      <c r="AX605"/>
      <c r="AY605"/>
    </row>
    <row r="606" spans="50:51" x14ac:dyDescent="0.25">
      <c r="AX606"/>
      <c r="AY606"/>
    </row>
    <row r="607" spans="50:51" x14ac:dyDescent="0.25">
      <c r="AX607"/>
      <c r="AY607"/>
    </row>
    <row r="608" spans="50:51" x14ac:dyDescent="0.25">
      <c r="AX608"/>
      <c r="AY608"/>
    </row>
    <row r="609" spans="50:51" x14ac:dyDescent="0.25">
      <c r="AX609"/>
      <c r="AY609"/>
    </row>
    <row r="610" spans="50:51" x14ac:dyDescent="0.25">
      <c r="AX610"/>
      <c r="AY610"/>
    </row>
    <row r="611" spans="50:51" x14ac:dyDescent="0.25">
      <c r="AX611"/>
      <c r="AY611"/>
    </row>
    <row r="612" spans="50:51" x14ac:dyDescent="0.25">
      <c r="AX612"/>
      <c r="AY612"/>
    </row>
    <row r="613" spans="50:51" x14ac:dyDescent="0.25">
      <c r="AX613"/>
      <c r="AY613"/>
    </row>
    <row r="614" spans="50:51" x14ac:dyDescent="0.25">
      <c r="AX614"/>
      <c r="AY614"/>
    </row>
    <row r="615" spans="50:51" x14ac:dyDescent="0.25">
      <c r="AX615"/>
      <c r="AY615"/>
    </row>
    <row r="616" spans="50:51" x14ac:dyDescent="0.25">
      <c r="AX616"/>
      <c r="AY616"/>
    </row>
    <row r="617" spans="50:51" x14ac:dyDescent="0.25">
      <c r="AX617"/>
      <c r="AY617"/>
    </row>
    <row r="618" spans="50:51" x14ac:dyDescent="0.25">
      <c r="AX618"/>
      <c r="AY618"/>
    </row>
    <row r="619" spans="50:51" x14ac:dyDescent="0.25">
      <c r="AX619"/>
      <c r="AY619"/>
    </row>
    <row r="620" spans="50:51" x14ac:dyDescent="0.25">
      <c r="AX620"/>
      <c r="AY620"/>
    </row>
    <row r="621" spans="50:51" x14ac:dyDescent="0.25">
      <c r="AX621"/>
      <c r="AY621"/>
    </row>
    <row r="622" spans="50:51" x14ac:dyDescent="0.25">
      <c r="AX622"/>
      <c r="AY622"/>
    </row>
    <row r="623" spans="50:51" x14ac:dyDescent="0.25">
      <c r="AX623"/>
      <c r="AY623"/>
    </row>
    <row r="624" spans="50:51" x14ac:dyDescent="0.25">
      <c r="AX624"/>
      <c r="AY624"/>
    </row>
    <row r="625" spans="50:51" x14ac:dyDescent="0.25">
      <c r="AX625"/>
      <c r="AY625"/>
    </row>
    <row r="626" spans="50:51" x14ac:dyDescent="0.25">
      <c r="AX626"/>
      <c r="AY626"/>
    </row>
    <row r="627" spans="50:51" x14ac:dyDescent="0.25">
      <c r="AX627"/>
      <c r="AY627"/>
    </row>
    <row r="628" spans="50:51" x14ac:dyDescent="0.25">
      <c r="AX628"/>
      <c r="AY628"/>
    </row>
    <row r="629" spans="50:51" x14ac:dyDescent="0.25">
      <c r="AX629"/>
      <c r="AY629"/>
    </row>
    <row r="630" spans="50:51" x14ac:dyDescent="0.25">
      <c r="AX630"/>
      <c r="AY630"/>
    </row>
    <row r="631" spans="50:51" x14ac:dyDescent="0.25">
      <c r="AX631"/>
      <c r="AY631"/>
    </row>
    <row r="632" spans="50:51" x14ac:dyDescent="0.25">
      <c r="AX632"/>
      <c r="AY632"/>
    </row>
    <row r="633" spans="50:51" x14ac:dyDescent="0.25">
      <c r="AX633"/>
      <c r="AY633"/>
    </row>
    <row r="634" spans="50:51" x14ac:dyDescent="0.25">
      <c r="AX634"/>
      <c r="AY634"/>
    </row>
    <row r="635" spans="50:51" x14ac:dyDescent="0.25">
      <c r="AX635"/>
      <c r="AY635"/>
    </row>
    <row r="636" spans="50:51" x14ac:dyDescent="0.25">
      <c r="AX636"/>
      <c r="AY636"/>
    </row>
    <row r="637" spans="50:51" x14ac:dyDescent="0.25">
      <c r="AX637"/>
      <c r="AY637"/>
    </row>
    <row r="638" spans="50:51" x14ac:dyDescent="0.25">
      <c r="AX638"/>
      <c r="AY638"/>
    </row>
    <row r="639" spans="50:51" x14ac:dyDescent="0.25">
      <c r="AX639"/>
      <c r="AY639"/>
    </row>
    <row r="640" spans="50:51" x14ac:dyDescent="0.25">
      <c r="AX640"/>
      <c r="AY640"/>
    </row>
    <row r="641" spans="50:51" x14ac:dyDescent="0.25">
      <c r="AX641"/>
      <c r="AY641"/>
    </row>
    <row r="642" spans="50:51" x14ac:dyDescent="0.25">
      <c r="AX642"/>
      <c r="AY642"/>
    </row>
    <row r="643" spans="50:51" x14ac:dyDescent="0.25">
      <c r="AX643"/>
      <c r="AY643"/>
    </row>
    <row r="644" spans="50:51" x14ac:dyDescent="0.25">
      <c r="AX644"/>
      <c r="AY644"/>
    </row>
    <row r="645" spans="50:51" x14ac:dyDescent="0.25">
      <c r="AX645"/>
      <c r="AY645"/>
    </row>
    <row r="646" spans="50:51" x14ac:dyDescent="0.25">
      <c r="AX646"/>
      <c r="AY646"/>
    </row>
    <row r="647" spans="50:51" x14ac:dyDescent="0.25">
      <c r="AX647"/>
      <c r="AY647"/>
    </row>
    <row r="648" spans="50:51" x14ac:dyDescent="0.25">
      <c r="AX648"/>
      <c r="AY648"/>
    </row>
    <row r="649" spans="50:51" x14ac:dyDescent="0.25">
      <c r="AX649"/>
      <c r="AY649"/>
    </row>
    <row r="650" spans="50:51" x14ac:dyDescent="0.25">
      <c r="AX650"/>
      <c r="AY650"/>
    </row>
    <row r="651" spans="50:51" x14ac:dyDescent="0.25">
      <c r="AX651"/>
      <c r="AY651"/>
    </row>
    <row r="652" spans="50:51" x14ac:dyDescent="0.25">
      <c r="AX652"/>
      <c r="AY652"/>
    </row>
    <row r="653" spans="50:51" x14ac:dyDescent="0.25">
      <c r="AX653"/>
      <c r="AY653"/>
    </row>
    <row r="654" spans="50:51" x14ac:dyDescent="0.25">
      <c r="AX654"/>
      <c r="AY654"/>
    </row>
    <row r="655" spans="50:51" x14ac:dyDescent="0.25">
      <c r="AX655"/>
      <c r="AY655"/>
    </row>
    <row r="656" spans="50:51" x14ac:dyDescent="0.25">
      <c r="AX656"/>
      <c r="AY656"/>
    </row>
    <row r="657" spans="50:51" x14ac:dyDescent="0.25">
      <c r="AX657"/>
      <c r="AY657"/>
    </row>
    <row r="658" spans="50:51" x14ac:dyDescent="0.25">
      <c r="AX658"/>
      <c r="AY658"/>
    </row>
    <row r="659" spans="50:51" x14ac:dyDescent="0.25">
      <c r="AX659"/>
      <c r="AY659"/>
    </row>
    <row r="660" spans="50:51" x14ac:dyDescent="0.25">
      <c r="AX660"/>
      <c r="AY660"/>
    </row>
    <row r="661" spans="50:51" x14ac:dyDescent="0.25">
      <c r="AX661"/>
      <c r="AY661"/>
    </row>
    <row r="662" spans="50:51" x14ac:dyDescent="0.25">
      <c r="AX662"/>
      <c r="AY662"/>
    </row>
    <row r="663" spans="50:51" x14ac:dyDescent="0.25">
      <c r="AX663"/>
      <c r="AY663"/>
    </row>
    <row r="664" spans="50:51" x14ac:dyDescent="0.25">
      <c r="AX664"/>
      <c r="AY664"/>
    </row>
    <row r="665" spans="50:51" x14ac:dyDescent="0.25">
      <c r="AX665"/>
      <c r="AY665"/>
    </row>
    <row r="666" spans="50:51" x14ac:dyDescent="0.25">
      <c r="AX666"/>
      <c r="AY666"/>
    </row>
    <row r="667" spans="50:51" x14ac:dyDescent="0.25">
      <c r="AX667"/>
      <c r="AY667"/>
    </row>
    <row r="668" spans="50:51" x14ac:dyDescent="0.25">
      <c r="AX668"/>
      <c r="AY668"/>
    </row>
    <row r="669" spans="50:51" x14ac:dyDescent="0.25">
      <c r="AX669"/>
      <c r="AY669"/>
    </row>
    <row r="670" spans="50:51" x14ac:dyDescent="0.25">
      <c r="AX670"/>
      <c r="AY670"/>
    </row>
    <row r="671" spans="50:51" x14ac:dyDescent="0.25">
      <c r="AX671"/>
      <c r="AY671"/>
    </row>
    <row r="672" spans="50:51" x14ac:dyDescent="0.25">
      <c r="AX672"/>
      <c r="AY672"/>
    </row>
    <row r="673" spans="50:51" x14ac:dyDescent="0.25">
      <c r="AX673"/>
      <c r="AY673"/>
    </row>
    <row r="674" spans="50:51" x14ac:dyDescent="0.25">
      <c r="AX674"/>
      <c r="AY674"/>
    </row>
    <row r="675" spans="50:51" x14ac:dyDescent="0.25">
      <c r="AX675"/>
      <c r="AY675"/>
    </row>
    <row r="676" spans="50:51" x14ac:dyDescent="0.25">
      <c r="AX676"/>
      <c r="AY676"/>
    </row>
    <row r="677" spans="50:51" x14ac:dyDescent="0.25">
      <c r="AX677"/>
      <c r="AY677"/>
    </row>
    <row r="678" spans="50:51" x14ac:dyDescent="0.25">
      <c r="AX678"/>
      <c r="AY678"/>
    </row>
    <row r="679" spans="50:51" x14ac:dyDescent="0.25">
      <c r="AX679"/>
      <c r="AY679"/>
    </row>
    <row r="680" spans="50:51" x14ac:dyDescent="0.25">
      <c r="AX680"/>
      <c r="AY680"/>
    </row>
    <row r="681" spans="50:51" x14ac:dyDescent="0.25">
      <c r="AX681"/>
      <c r="AY681"/>
    </row>
    <row r="682" spans="50:51" x14ac:dyDescent="0.25">
      <c r="AX682"/>
      <c r="AY682"/>
    </row>
    <row r="683" spans="50:51" x14ac:dyDescent="0.25">
      <c r="AX683"/>
      <c r="AY683"/>
    </row>
    <row r="684" spans="50:51" x14ac:dyDescent="0.25">
      <c r="AX684"/>
      <c r="AY684"/>
    </row>
    <row r="685" spans="50:51" x14ac:dyDescent="0.25">
      <c r="AX685"/>
      <c r="AY685"/>
    </row>
    <row r="686" spans="50:51" x14ac:dyDescent="0.25">
      <c r="AX686"/>
      <c r="AY686"/>
    </row>
    <row r="687" spans="50:51" x14ac:dyDescent="0.25">
      <c r="AX687"/>
      <c r="AY687"/>
    </row>
    <row r="688" spans="50:51" x14ac:dyDescent="0.25">
      <c r="AX688"/>
      <c r="AY688"/>
    </row>
    <row r="689" spans="50:51" x14ac:dyDescent="0.25">
      <c r="AX689"/>
      <c r="AY689"/>
    </row>
    <row r="690" spans="50:51" x14ac:dyDescent="0.25">
      <c r="AX690"/>
      <c r="AY690"/>
    </row>
    <row r="691" spans="50:51" x14ac:dyDescent="0.25">
      <c r="AX691"/>
      <c r="AY691"/>
    </row>
    <row r="692" spans="50:51" x14ac:dyDescent="0.25">
      <c r="AX692"/>
      <c r="AY692"/>
    </row>
    <row r="693" spans="50:51" x14ac:dyDescent="0.25">
      <c r="AX693"/>
      <c r="AY693"/>
    </row>
    <row r="694" spans="50:51" x14ac:dyDescent="0.25">
      <c r="AX694"/>
      <c r="AY694"/>
    </row>
    <row r="695" spans="50:51" x14ac:dyDescent="0.25">
      <c r="AX695"/>
      <c r="AY695"/>
    </row>
    <row r="696" spans="50:51" x14ac:dyDescent="0.25">
      <c r="AX696"/>
      <c r="AY696"/>
    </row>
    <row r="697" spans="50:51" x14ac:dyDescent="0.25">
      <c r="AX697"/>
      <c r="AY697"/>
    </row>
    <row r="698" spans="50:51" x14ac:dyDescent="0.25">
      <c r="AX698"/>
      <c r="AY698"/>
    </row>
    <row r="699" spans="50:51" x14ac:dyDescent="0.25">
      <c r="AX699"/>
      <c r="AY699"/>
    </row>
    <row r="700" spans="50:51" x14ac:dyDescent="0.25">
      <c r="AX700"/>
      <c r="AY700"/>
    </row>
    <row r="701" spans="50:51" x14ac:dyDescent="0.25">
      <c r="AX701"/>
      <c r="AY701"/>
    </row>
    <row r="702" spans="50:51" x14ac:dyDescent="0.25">
      <c r="AX702"/>
      <c r="AY702"/>
    </row>
    <row r="703" spans="50:51" x14ac:dyDescent="0.25">
      <c r="AX703"/>
      <c r="AY703"/>
    </row>
    <row r="704" spans="50:51" x14ac:dyDescent="0.25">
      <c r="AX704"/>
      <c r="AY704"/>
    </row>
    <row r="705" spans="50:51" x14ac:dyDescent="0.25">
      <c r="AX705"/>
      <c r="AY705"/>
    </row>
    <row r="706" spans="50:51" x14ac:dyDescent="0.25">
      <c r="AX706"/>
      <c r="AY706"/>
    </row>
    <row r="707" spans="50:51" x14ac:dyDescent="0.25">
      <c r="AX707"/>
      <c r="AY707"/>
    </row>
    <row r="708" spans="50:51" x14ac:dyDescent="0.25">
      <c r="AX708"/>
      <c r="AY708"/>
    </row>
    <row r="709" spans="50:51" x14ac:dyDescent="0.25">
      <c r="AX709"/>
      <c r="AY709"/>
    </row>
    <row r="710" spans="50:51" x14ac:dyDescent="0.25">
      <c r="AX710"/>
      <c r="AY710"/>
    </row>
    <row r="711" spans="50:51" x14ac:dyDescent="0.25">
      <c r="AX711"/>
      <c r="AY711"/>
    </row>
    <row r="712" spans="50:51" x14ac:dyDescent="0.25">
      <c r="AX712"/>
      <c r="AY712"/>
    </row>
    <row r="713" spans="50:51" x14ac:dyDescent="0.25">
      <c r="AX713"/>
      <c r="AY713"/>
    </row>
    <row r="714" spans="50:51" x14ac:dyDescent="0.25">
      <c r="AX714"/>
      <c r="AY714"/>
    </row>
    <row r="715" spans="50:51" x14ac:dyDescent="0.25">
      <c r="AX715"/>
      <c r="AY715"/>
    </row>
    <row r="716" spans="50:51" x14ac:dyDescent="0.25">
      <c r="AX716"/>
      <c r="AY716"/>
    </row>
    <row r="717" spans="50:51" x14ac:dyDescent="0.25">
      <c r="AX717"/>
      <c r="AY717"/>
    </row>
    <row r="718" spans="50:51" x14ac:dyDescent="0.25">
      <c r="AX718"/>
      <c r="AY718"/>
    </row>
    <row r="719" spans="50:51" x14ac:dyDescent="0.25">
      <c r="AX719"/>
      <c r="AY719"/>
    </row>
    <row r="720" spans="50:51" x14ac:dyDescent="0.25">
      <c r="AX720"/>
      <c r="AY720"/>
    </row>
    <row r="721" spans="50:51" x14ac:dyDescent="0.25">
      <c r="AX721"/>
      <c r="AY721"/>
    </row>
    <row r="722" spans="50:51" x14ac:dyDescent="0.25">
      <c r="AX722"/>
      <c r="AY722"/>
    </row>
    <row r="723" spans="50:51" x14ac:dyDescent="0.25">
      <c r="AX723"/>
      <c r="AY723"/>
    </row>
    <row r="724" spans="50:51" x14ac:dyDescent="0.25">
      <c r="AX724"/>
      <c r="AY724"/>
    </row>
    <row r="725" spans="50:51" x14ac:dyDescent="0.25">
      <c r="AX725"/>
      <c r="AY725"/>
    </row>
    <row r="726" spans="50:51" x14ac:dyDescent="0.25">
      <c r="AX726"/>
      <c r="AY726"/>
    </row>
    <row r="727" spans="50:51" x14ac:dyDescent="0.25">
      <c r="AX727"/>
      <c r="AY727"/>
    </row>
    <row r="728" spans="50:51" x14ac:dyDescent="0.25">
      <c r="AX728"/>
      <c r="AY728"/>
    </row>
    <row r="729" spans="50:51" x14ac:dyDescent="0.25">
      <c r="AX729"/>
      <c r="AY729"/>
    </row>
    <row r="730" spans="50:51" x14ac:dyDescent="0.25">
      <c r="AX730"/>
      <c r="AY730"/>
    </row>
    <row r="731" spans="50:51" x14ac:dyDescent="0.25">
      <c r="AX731"/>
      <c r="AY731"/>
    </row>
    <row r="732" spans="50:51" x14ac:dyDescent="0.25">
      <c r="AX732"/>
      <c r="AY732"/>
    </row>
    <row r="733" spans="50:51" x14ac:dyDescent="0.25">
      <c r="AX733"/>
      <c r="AY733"/>
    </row>
    <row r="734" spans="50:51" x14ac:dyDescent="0.25">
      <c r="AX734"/>
      <c r="AY734"/>
    </row>
    <row r="735" spans="50:51" x14ac:dyDescent="0.25">
      <c r="AX735"/>
      <c r="AY735"/>
    </row>
    <row r="736" spans="50:51" x14ac:dyDescent="0.25">
      <c r="AX736"/>
      <c r="AY736"/>
    </row>
    <row r="737" spans="50:51" x14ac:dyDescent="0.25">
      <c r="AX737"/>
      <c r="AY737"/>
    </row>
    <row r="738" spans="50:51" x14ac:dyDescent="0.25">
      <c r="AX738"/>
      <c r="AY738"/>
    </row>
    <row r="739" spans="50:51" x14ac:dyDescent="0.25">
      <c r="AX739"/>
      <c r="AY739"/>
    </row>
    <row r="740" spans="50:51" x14ac:dyDescent="0.25">
      <c r="AX740"/>
      <c r="AY740"/>
    </row>
    <row r="741" spans="50:51" x14ac:dyDescent="0.25">
      <c r="AX741"/>
      <c r="AY741"/>
    </row>
    <row r="742" spans="50:51" x14ac:dyDescent="0.25">
      <c r="AX742"/>
      <c r="AY742"/>
    </row>
    <row r="743" spans="50:51" x14ac:dyDescent="0.25">
      <c r="AX743"/>
      <c r="AY743"/>
    </row>
    <row r="744" spans="50:51" x14ac:dyDescent="0.25">
      <c r="AX744"/>
      <c r="AY744"/>
    </row>
    <row r="745" spans="50:51" x14ac:dyDescent="0.25">
      <c r="AX745"/>
      <c r="AY745"/>
    </row>
    <row r="746" spans="50:51" x14ac:dyDescent="0.25">
      <c r="AX746"/>
      <c r="AY746"/>
    </row>
    <row r="747" spans="50:51" x14ac:dyDescent="0.25">
      <c r="AX747"/>
      <c r="AY747"/>
    </row>
    <row r="748" spans="50:51" x14ac:dyDescent="0.25">
      <c r="AX748"/>
      <c r="AY748"/>
    </row>
    <row r="749" spans="50:51" x14ac:dyDescent="0.25">
      <c r="AX749"/>
      <c r="AY749"/>
    </row>
    <row r="750" spans="50:51" x14ac:dyDescent="0.25">
      <c r="AX750"/>
      <c r="AY750"/>
    </row>
    <row r="751" spans="50:51" x14ac:dyDescent="0.25">
      <c r="AX751"/>
      <c r="AY751"/>
    </row>
    <row r="752" spans="50:51" x14ac:dyDescent="0.25">
      <c r="AX752"/>
      <c r="AY752"/>
    </row>
    <row r="753" spans="50:51" x14ac:dyDescent="0.25">
      <c r="AX753"/>
      <c r="AY753"/>
    </row>
    <row r="754" spans="50:51" x14ac:dyDescent="0.25">
      <c r="AX754"/>
      <c r="AY754"/>
    </row>
    <row r="755" spans="50:51" x14ac:dyDescent="0.25">
      <c r="AX755"/>
      <c r="AY755"/>
    </row>
    <row r="756" spans="50:51" x14ac:dyDescent="0.25">
      <c r="AX756"/>
      <c r="AY756"/>
    </row>
    <row r="757" spans="50:51" x14ac:dyDescent="0.25">
      <c r="AX757"/>
      <c r="AY757"/>
    </row>
    <row r="758" spans="50:51" x14ac:dyDescent="0.25">
      <c r="AX758"/>
      <c r="AY758"/>
    </row>
    <row r="759" spans="50:51" x14ac:dyDescent="0.25">
      <c r="AX759"/>
      <c r="AY759"/>
    </row>
    <row r="760" spans="50:51" x14ac:dyDescent="0.25">
      <c r="AX760"/>
      <c r="AY760"/>
    </row>
    <row r="761" spans="50:51" x14ac:dyDescent="0.25">
      <c r="AX761"/>
      <c r="AY761"/>
    </row>
    <row r="762" spans="50:51" x14ac:dyDescent="0.25">
      <c r="AX762"/>
      <c r="AY762"/>
    </row>
    <row r="763" spans="50:51" x14ac:dyDescent="0.25">
      <c r="AX763"/>
      <c r="AY763"/>
    </row>
    <row r="764" spans="50:51" x14ac:dyDescent="0.25">
      <c r="AX764"/>
      <c r="AY764"/>
    </row>
    <row r="765" spans="50:51" x14ac:dyDescent="0.25">
      <c r="AX765"/>
      <c r="AY765"/>
    </row>
    <row r="766" spans="50:51" x14ac:dyDescent="0.25">
      <c r="AX766"/>
      <c r="AY766"/>
    </row>
    <row r="767" spans="50:51" x14ac:dyDescent="0.25">
      <c r="AX767"/>
      <c r="AY767"/>
    </row>
    <row r="768" spans="50:51" x14ac:dyDescent="0.25">
      <c r="AX768"/>
      <c r="AY768"/>
    </row>
    <row r="769" spans="50:51" x14ac:dyDescent="0.25">
      <c r="AX769"/>
      <c r="AY769"/>
    </row>
    <row r="770" spans="50:51" x14ac:dyDescent="0.25">
      <c r="AX770"/>
      <c r="AY770"/>
    </row>
    <row r="771" spans="50:51" x14ac:dyDescent="0.25">
      <c r="AX771"/>
      <c r="AY771"/>
    </row>
    <row r="772" spans="50:51" x14ac:dyDescent="0.25">
      <c r="AX772"/>
      <c r="AY772"/>
    </row>
    <row r="773" spans="50:51" x14ac:dyDescent="0.25">
      <c r="AX773"/>
      <c r="AY773"/>
    </row>
    <row r="774" spans="50:51" x14ac:dyDescent="0.25">
      <c r="AX774"/>
      <c r="AY774"/>
    </row>
    <row r="775" spans="50:51" x14ac:dyDescent="0.25">
      <c r="AX775"/>
      <c r="AY775"/>
    </row>
    <row r="776" spans="50:51" x14ac:dyDescent="0.25">
      <c r="AX776"/>
      <c r="AY776"/>
    </row>
    <row r="777" spans="50:51" x14ac:dyDescent="0.25">
      <c r="AX777"/>
      <c r="AY777"/>
    </row>
    <row r="778" spans="50:51" x14ac:dyDescent="0.25">
      <c r="AX778"/>
      <c r="AY778"/>
    </row>
    <row r="779" spans="50:51" x14ac:dyDescent="0.25">
      <c r="AX779"/>
      <c r="AY779"/>
    </row>
    <row r="780" spans="50:51" x14ac:dyDescent="0.25">
      <c r="AX780"/>
      <c r="AY780"/>
    </row>
    <row r="781" spans="50:51" x14ac:dyDescent="0.25">
      <c r="AX781"/>
      <c r="AY781"/>
    </row>
    <row r="782" spans="50:51" x14ac:dyDescent="0.25">
      <c r="AX782"/>
      <c r="AY782"/>
    </row>
    <row r="783" spans="50:51" x14ac:dyDescent="0.25">
      <c r="AX783"/>
      <c r="AY783"/>
    </row>
    <row r="784" spans="50:51" x14ac:dyDescent="0.25">
      <c r="AX784"/>
      <c r="AY784"/>
    </row>
    <row r="785" spans="50:51" x14ac:dyDescent="0.25">
      <c r="AX785"/>
      <c r="AY785"/>
    </row>
    <row r="786" spans="50:51" x14ac:dyDescent="0.25">
      <c r="AX786"/>
      <c r="AY786"/>
    </row>
    <row r="787" spans="50:51" x14ac:dyDescent="0.25">
      <c r="AX787"/>
      <c r="AY787"/>
    </row>
    <row r="788" spans="50:51" x14ac:dyDescent="0.25">
      <c r="AX788"/>
      <c r="AY788"/>
    </row>
    <row r="789" spans="50:51" x14ac:dyDescent="0.25">
      <c r="AX789"/>
      <c r="AY789"/>
    </row>
    <row r="790" spans="50:51" x14ac:dyDescent="0.25">
      <c r="AX790"/>
      <c r="AY790"/>
    </row>
    <row r="791" spans="50:51" x14ac:dyDescent="0.25">
      <c r="AX791"/>
      <c r="AY791"/>
    </row>
    <row r="792" spans="50:51" x14ac:dyDescent="0.25">
      <c r="AX792"/>
      <c r="AY792"/>
    </row>
    <row r="793" spans="50:51" x14ac:dyDescent="0.25">
      <c r="AX793"/>
      <c r="AY793"/>
    </row>
    <row r="794" spans="50:51" x14ac:dyDescent="0.25">
      <c r="AX794"/>
      <c r="AY794"/>
    </row>
    <row r="795" spans="50:51" x14ac:dyDescent="0.25">
      <c r="AX795"/>
      <c r="AY795"/>
    </row>
    <row r="796" spans="50:51" x14ac:dyDescent="0.25">
      <c r="AX796"/>
      <c r="AY796"/>
    </row>
    <row r="797" spans="50:51" x14ac:dyDescent="0.25">
      <c r="AX797"/>
      <c r="AY797"/>
    </row>
    <row r="798" spans="50:51" x14ac:dyDescent="0.25">
      <c r="AX798"/>
      <c r="AY798"/>
    </row>
    <row r="799" spans="50:51" x14ac:dyDescent="0.25">
      <c r="AX799"/>
      <c r="AY799"/>
    </row>
    <row r="800" spans="50:51" x14ac:dyDescent="0.25">
      <c r="AX800"/>
      <c r="AY800"/>
    </row>
    <row r="801" spans="50:51" x14ac:dyDescent="0.25">
      <c r="AX801"/>
      <c r="AY801"/>
    </row>
    <row r="802" spans="50:51" x14ac:dyDescent="0.25">
      <c r="AX802"/>
      <c r="AY802"/>
    </row>
    <row r="803" spans="50:51" x14ac:dyDescent="0.25">
      <c r="AX803"/>
      <c r="AY803"/>
    </row>
    <row r="804" spans="50:51" x14ac:dyDescent="0.25">
      <c r="AX804"/>
      <c r="AY804"/>
    </row>
    <row r="805" spans="50:51" x14ac:dyDescent="0.25">
      <c r="AX805"/>
      <c r="AY805"/>
    </row>
    <row r="806" spans="50:51" x14ac:dyDescent="0.25">
      <c r="AX806"/>
      <c r="AY806"/>
    </row>
    <row r="807" spans="50:51" x14ac:dyDescent="0.25">
      <c r="AX807"/>
      <c r="AY807"/>
    </row>
    <row r="808" spans="50:51" x14ac:dyDescent="0.25">
      <c r="AX808"/>
      <c r="AY808"/>
    </row>
    <row r="809" spans="50:51" x14ac:dyDescent="0.25">
      <c r="AX809"/>
      <c r="AY809"/>
    </row>
    <row r="810" spans="50:51" x14ac:dyDescent="0.25">
      <c r="AX810"/>
      <c r="AY810"/>
    </row>
    <row r="811" spans="50:51" x14ac:dyDescent="0.25">
      <c r="AX811"/>
      <c r="AY811"/>
    </row>
    <row r="812" spans="50:51" x14ac:dyDescent="0.25">
      <c r="AX812"/>
      <c r="AY812"/>
    </row>
    <row r="813" spans="50:51" x14ac:dyDescent="0.25">
      <c r="AX813"/>
      <c r="AY813"/>
    </row>
    <row r="814" spans="50:51" x14ac:dyDescent="0.25">
      <c r="AX814"/>
      <c r="AY814"/>
    </row>
    <row r="815" spans="50:51" x14ac:dyDescent="0.25">
      <c r="AX815"/>
      <c r="AY815"/>
    </row>
    <row r="816" spans="50:51" x14ac:dyDescent="0.25">
      <c r="AX816"/>
      <c r="AY816"/>
    </row>
    <row r="817" spans="50:51" x14ac:dyDescent="0.25">
      <c r="AX817"/>
      <c r="AY817"/>
    </row>
    <row r="818" spans="50:51" x14ac:dyDescent="0.25">
      <c r="AX818"/>
      <c r="AY818"/>
    </row>
    <row r="819" spans="50:51" x14ac:dyDescent="0.25">
      <c r="AX819"/>
      <c r="AY819"/>
    </row>
    <row r="820" spans="50:51" x14ac:dyDescent="0.25">
      <c r="AX820"/>
      <c r="AY820"/>
    </row>
    <row r="821" spans="50:51" x14ac:dyDescent="0.25">
      <c r="AX821"/>
      <c r="AY821"/>
    </row>
    <row r="822" spans="50:51" x14ac:dyDescent="0.25">
      <c r="AX822"/>
      <c r="AY822"/>
    </row>
    <row r="823" spans="50:51" x14ac:dyDescent="0.25">
      <c r="AX823"/>
      <c r="AY823"/>
    </row>
    <row r="824" spans="50:51" x14ac:dyDescent="0.25">
      <c r="AX824"/>
      <c r="AY824"/>
    </row>
    <row r="825" spans="50:51" x14ac:dyDescent="0.25">
      <c r="AX825"/>
      <c r="AY825"/>
    </row>
    <row r="826" spans="50:51" x14ac:dyDescent="0.25">
      <c r="AX826"/>
      <c r="AY826"/>
    </row>
    <row r="827" spans="50:51" x14ac:dyDescent="0.25">
      <c r="AX827"/>
      <c r="AY827"/>
    </row>
    <row r="828" spans="50:51" x14ac:dyDescent="0.25">
      <c r="AX828"/>
      <c r="AY828"/>
    </row>
    <row r="829" spans="50:51" x14ac:dyDescent="0.25">
      <c r="AX829"/>
      <c r="AY829"/>
    </row>
    <row r="830" spans="50:51" x14ac:dyDescent="0.25">
      <c r="AX830"/>
      <c r="AY830"/>
    </row>
    <row r="831" spans="50:51" x14ac:dyDescent="0.25">
      <c r="AX831"/>
      <c r="AY831"/>
    </row>
    <row r="832" spans="50:51" x14ac:dyDescent="0.25">
      <c r="AX832"/>
      <c r="AY832"/>
    </row>
    <row r="833" spans="50:51" x14ac:dyDescent="0.25">
      <c r="AX833"/>
      <c r="AY833"/>
    </row>
    <row r="834" spans="50:51" x14ac:dyDescent="0.25">
      <c r="AX834"/>
      <c r="AY834"/>
    </row>
    <row r="835" spans="50:51" x14ac:dyDescent="0.25">
      <c r="AX835"/>
      <c r="AY835"/>
    </row>
    <row r="836" spans="50:51" x14ac:dyDescent="0.25">
      <c r="AX836"/>
      <c r="AY836"/>
    </row>
    <row r="837" spans="50:51" x14ac:dyDescent="0.25">
      <c r="AX837"/>
      <c r="AY837"/>
    </row>
    <row r="838" spans="50:51" x14ac:dyDescent="0.25">
      <c r="AX838"/>
      <c r="AY838"/>
    </row>
    <row r="839" spans="50:51" x14ac:dyDescent="0.25">
      <c r="AX839"/>
      <c r="AY839"/>
    </row>
    <row r="840" spans="50:51" x14ac:dyDescent="0.25">
      <c r="AX840"/>
      <c r="AY840"/>
    </row>
    <row r="841" spans="50:51" x14ac:dyDescent="0.25">
      <c r="AX841"/>
      <c r="AY841"/>
    </row>
    <row r="842" spans="50:51" x14ac:dyDescent="0.25">
      <c r="AX842"/>
      <c r="AY842"/>
    </row>
    <row r="843" spans="50:51" x14ac:dyDescent="0.25">
      <c r="AX843"/>
      <c r="AY843"/>
    </row>
    <row r="844" spans="50:51" x14ac:dyDescent="0.25">
      <c r="AX844"/>
      <c r="AY844"/>
    </row>
    <row r="845" spans="50:51" x14ac:dyDescent="0.25">
      <c r="AX845"/>
      <c r="AY845"/>
    </row>
    <row r="846" spans="50:51" x14ac:dyDescent="0.25">
      <c r="AX846"/>
      <c r="AY846"/>
    </row>
    <row r="847" spans="50:51" x14ac:dyDescent="0.25">
      <c r="AX847"/>
      <c r="AY847"/>
    </row>
    <row r="848" spans="50:51" x14ac:dyDescent="0.25">
      <c r="AX848"/>
      <c r="AY848"/>
    </row>
    <row r="849" spans="50:51" x14ac:dyDescent="0.25">
      <c r="AX849"/>
      <c r="AY849"/>
    </row>
    <row r="850" spans="50:51" x14ac:dyDescent="0.25">
      <c r="AX850"/>
      <c r="AY850"/>
    </row>
    <row r="851" spans="50:51" x14ac:dyDescent="0.25">
      <c r="AX851"/>
      <c r="AY851"/>
    </row>
    <row r="852" spans="50:51" x14ac:dyDescent="0.25">
      <c r="AX852"/>
      <c r="AY852"/>
    </row>
    <row r="853" spans="50:51" x14ac:dyDescent="0.25">
      <c r="AX853"/>
      <c r="AY853"/>
    </row>
    <row r="854" spans="50:51" x14ac:dyDescent="0.25">
      <c r="AX854"/>
      <c r="AY854"/>
    </row>
    <row r="855" spans="50:51" x14ac:dyDescent="0.25">
      <c r="AX855"/>
      <c r="AY855"/>
    </row>
    <row r="856" spans="50:51" x14ac:dyDescent="0.25">
      <c r="AX856"/>
      <c r="AY856"/>
    </row>
    <row r="857" spans="50:51" x14ac:dyDescent="0.25">
      <c r="AX857"/>
      <c r="AY857"/>
    </row>
    <row r="858" spans="50:51" x14ac:dyDescent="0.25">
      <c r="AX858"/>
      <c r="AY858"/>
    </row>
    <row r="859" spans="50:51" x14ac:dyDescent="0.25">
      <c r="AX859"/>
      <c r="AY859"/>
    </row>
    <row r="860" spans="50:51" x14ac:dyDescent="0.25">
      <c r="AX860"/>
      <c r="AY860"/>
    </row>
    <row r="861" spans="50:51" x14ac:dyDescent="0.25">
      <c r="AX861"/>
      <c r="AY861"/>
    </row>
    <row r="862" spans="50:51" x14ac:dyDescent="0.25">
      <c r="AX862"/>
      <c r="AY862"/>
    </row>
    <row r="863" spans="50:51" x14ac:dyDescent="0.25">
      <c r="AX863"/>
      <c r="AY863"/>
    </row>
    <row r="864" spans="50:51" x14ac:dyDescent="0.25">
      <c r="AX864"/>
      <c r="AY864"/>
    </row>
    <row r="865" spans="50:51" x14ac:dyDescent="0.25">
      <c r="AX865"/>
      <c r="AY865"/>
    </row>
    <row r="866" spans="50:51" x14ac:dyDescent="0.25">
      <c r="AX866"/>
      <c r="AY866"/>
    </row>
    <row r="867" spans="50:51" x14ac:dyDescent="0.25">
      <c r="AX867"/>
      <c r="AY867"/>
    </row>
    <row r="868" spans="50:51" x14ac:dyDescent="0.25">
      <c r="AX868"/>
      <c r="AY868"/>
    </row>
    <row r="869" spans="50:51" x14ac:dyDescent="0.25">
      <c r="AX869"/>
      <c r="AY869"/>
    </row>
    <row r="870" spans="50:51" x14ac:dyDescent="0.25">
      <c r="AX870"/>
      <c r="AY870"/>
    </row>
    <row r="871" spans="50:51" x14ac:dyDescent="0.25">
      <c r="AX871"/>
      <c r="AY871"/>
    </row>
    <row r="872" spans="50:51" x14ac:dyDescent="0.25">
      <c r="AX872"/>
      <c r="AY872"/>
    </row>
    <row r="873" spans="50:51" x14ac:dyDescent="0.25">
      <c r="AX873"/>
      <c r="AY873"/>
    </row>
    <row r="874" spans="50:51" x14ac:dyDescent="0.25">
      <c r="AX874"/>
      <c r="AY874"/>
    </row>
    <row r="875" spans="50:51" x14ac:dyDescent="0.25">
      <c r="AX875"/>
      <c r="AY875"/>
    </row>
    <row r="876" spans="50:51" x14ac:dyDescent="0.25">
      <c r="AX876"/>
      <c r="AY876"/>
    </row>
    <row r="877" spans="50:51" x14ac:dyDescent="0.25">
      <c r="AX877"/>
      <c r="AY877"/>
    </row>
    <row r="878" spans="50:51" x14ac:dyDescent="0.25">
      <c r="AX878"/>
      <c r="AY878"/>
    </row>
    <row r="879" spans="50:51" x14ac:dyDescent="0.25">
      <c r="AX879"/>
      <c r="AY879"/>
    </row>
    <row r="880" spans="50:51" x14ac:dyDescent="0.25">
      <c r="AX880"/>
      <c r="AY880"/>
    </row>
    <row r="881" spans="50:51" x14ac:dyDescent="0.25">
      <c r="AX881"/>
      <c r="AY881"/>
    </row>
    <row r="882" spans="50:51" x14ac:dyDescent="0.25">
      <c r="AX882"/>
      <c r="AY882"/>
    </row>
    <row r="883" spans="50:51" x14ac:dyDescent="0.25">
      <c r="AX883"/>
      <c r="AY883"/>
    </row>
    <row r="884" spans="50:51" x14ac:dyDescent="0.25">
      <c r="AX884"/>
      <c r="AY884"/>
    </row>
    <row r="885" spans="50:51" x14ac:dyDescent="0.25">
      <c r="AX885"/>
      <c r="AY885"/>
    </row>
    <row r="886" spans="50:51" x14ac:dyDescent="0.25">
      <c r="AX886"/>
      <c r="AY886"/>
    </row>
    <row r="887" spans="50:51" x14ac:dyDescent="0.25">
      <c r="AX887"/>
      <c r="AY887"/>
    </row>
    <row r="888" spans="50:51" x14ac:dyDescent="0.25">
      <c r="AX888"/>
      <c r="AY888"/>
    </row>
    <row r="889" spans="50:51" x14ac:dyDescent="0.25">
      <c r="AX889"/>
      <c r="AY889"/>
    </row>
    <row r="890" spans="50:51" x14ac:dyDescent="0.25">
      <c r="AX890"/>
      <c r="AY890"/>
    </row>
    <row r="891" spans="50:51" x14ac:dyDescent="0.25">
      <c r="AX891"/>
      <c r="AY891"/>
    </row>
    <row r="892" spans="50:51" x14ac:dyDescent="0.25">
      <c r="AX892"/>
      <c r="AY892"/>
    </row>
    <row r="893" spans="50:51" x14ac:dyDescent="0.25">
      <c r="AX893"/>
      <c r="AY893"/>
    </row>
    <row r="894" spans="50:51" x14ac:dyDescent="0.25">
      <c r="AX894"/>
      <c r="AY894"/>
    </row>
    <row r="895" spans="50:51" x14ac:dyDescent="0.25">
      <c r="AX895"/>
      <c r="AY895"/>
    </row>
    <row r="896" spans="50:51" x14ac:dyDescent="0.25">
      <c r="AX896"/>
      <c r="AY896"/>
    </row>
    <row r="897" spans="50:51" x14ac:dyDescent="0.25">
      <c r="AX897"/>
      <c r="AY897"/>
    </row>
    <row r="898" spans="50:51" x14ac:dyDescent="0.25">
      <c r="AX898"/>
      <c r="AY898"/>
    </row>
    <row r="899" spans="50:51" x14ac:dyDescent="0.25">
      <c r="AX899"/>
      <c r="AY899"/>
    </row>
    <row r="900" spans="50:51" x14ac:dyDescent="0.25">
      <c r="AX900"/>
      <c r="AY900"/>
    </row>
    <row r="901" spans="50:51" x14ac:dyDescent="0.25">
      <c r="AX901"/>
      <c r="AY901"/>
    </row>
    <row r="902" spans="50:51" x14ac:dyDescent="0.25">
      <c r="AX902"/>
      <c r="AY902"/>
    </row>
    <row r="903" spans="50:51" x14ac:dyDescent="0.25">
      <c r="AX903"/>
      <c r="AY903"/>
    </row>
    <row r="904" spans="50:51" x14ac:dyDescent="0.25">
      <c r="AX904"/>
      <c r="AY904"/>
    </row>
    <row r="905" spans="50:51" x14ac:dyDescent="0.25">
      <c r="AX905"/>
      <c r="AY905"/>
    </row>
    <row r="906" spans="50:51" x14ac:dyDescent="0.25">
      <c r="AX906"/>
      <c r="AY906"/>
    </row>
    <row r="907" spans="50:51" x14ac:dyDescent="0.25">
      <c r="AX907"/>
      <c r="AY907"/>
    </row>
    <row r="908" spans="50:51" x14ac:dyDescent="0.25">
      <c r="AX908"/>
      <c r="AY908"/>
    </row>
    <row r="909" spans="50:51" x14ac:dyDescent="0.25">
      <c r="AX909"/>
      <c r="AY909"/>
    </row>
    <row r="910" spans="50:51" x14ac:dyDescent="0.25">
      <c r="AX910"/>
      <c r="AY910"/>
    </row>
    <row r="911" spans="50:51" x14ac:dyDescent="0.25">
      <c r="AX911"/>
      <c r="AY911"/>
    </row>
    <row r="912" spans="50:51" x14ac:dyDescent="0.25">
      <c r="AX912"/>
      <c r="AY912"/>
    </row>
    <row r="913" spans="50:51" x14ac:dyDescent="0.25">
      <c r="AX913"/>
      <c r="AY913"/>
    </row>
    <row r="914" spans="50:51" x14ac:dyDescent="0.25">
      <c r="AX914"/>
      <c r="AY914"/>
    </row>
    <row r="915" spans="50:51" x14ac:dyDescent="0.25">
      <c r="AX915"/>
      <c r="AY915"/>
    </row>
    <row r="916" spans="50:51" x14ac:dyDescent="0.25">
      <c r="AX916"/>
      <c r="AY916"/>
    </row>
    <row r="917" spans="50:51" x14ac:dyDescent="0.25">
      <c r="AX917"/>
      <c r="AY917"/>
    </row>
    <row r="918" spans="50:51" x14ac:dyDescent="0.25">
      <c r="AX918"/>
      <c r="AY918"/>
    </row>
    <row r="919" spans="50:51" x14ac:dyDescent="0.25">
      <c r="AX919"/>
      <c r="AY919"/>
    </row>
    <row r="920" spans="50:51" x14ac:dyDescent="0.25">
      <c r="AX920"/>
      <c r="AY920"/>
    </row>
    <row r="921" spans="50:51" x14ac:dyDescent="0.25">
      <c r="AX921"/>
      <c r="AY921"/>
    </row>
    <row r="922" spans="50:51" x14ac:dyDescent="0.25">
      <c r="AX922"/>
      <c r="AY922"/>
    </row>
    <row r="923" spans="50:51" x14ac:dyDescent="0.25">
      <c r="AX923"/>
      <c r="AY923"/>
    </row>
    <row r="924" spans="50:51" x14ac:dyDescent="0.25">
      <c r="AX924"/>
      <c r="AY924"/>
    </row>
    <row r="925" spans="50:51" x14ac:dyDescent="0.25">
      <c r="AX925"/>
      <c r="AY925"/>
    </row>
    <row r="926" spans="50:51" x14ac:dyDescent="0.25">
      <c r="AX926"/>
      <c r="AY926"/>
    </row>
    <row r="927" spans="50:51" x14ac:dyDescent="0.25">
      <c r="AX927"/>
      <c r="AY927"/>
    </row>
    <row r="928" spans="50:51" x14ac:dyDescent="0.25">
      <c r="AX928"/>
      <c r="AY928"/>
    </row>
    <row r="929" spans="50:51" x14ac:dyDescent="0.25">
      <c r="AX929"/>
      <c r="AY929"/>
    </row>
    <row r="930" spans="50:51" x14ac:dyDescent="0.25">
      <c r="AX930"/>
      <c r="AY930"/>
    </row>
    <row r="931" spans="50:51" x14ac:dyDescent="0.25">
      <c r="AX931"/>
      <c r="AY931"/>
    </row>
    <row r="932" spans="50:51" x14ac:dyDescent="0.25">
      <c r="AX932"/>
      <c r="AY932"/>
    </row>
    <row r="933" spans="50:51" x14ac:dyDescent="0.25">
      <c r="AX933"/>
      <c r="AY933"/>
    </row>
    <row r="934" spans="50:51" x14ac:dyDescent="0.25">
      <c r="AX934"/>
      <c r="AY934"/>
    </row>
    <row r="935" spans="50:51" x14ac:dyDescent="0.25">
      <c r="AX935"/>
      <c r="AY935"/>
    </row>
    <row r="936" spans="50:51" x14ac:dyDescent="0.25">
      <c r="AX936"/>
      <c r="AY936"/>
    </row>
    <row r="937" spans="50:51" x14ac:dyDescent="0.25">
      <c r="AX937"/>
      <c r="AY937"/>
    </row>
    <row r="938" spans="50:51" x14ac:dyDescent="0.25">
      <c r="AX938"/>
      <c r="AY938"/>
    </row>
    <row r="939" spans="50:51" x14ac:dyDescent="0.25">
      <c r="AX939"/>
      <c r="AY939"/>
    </row>
    <row r="940" spans="50:51" x14ac:dyDescent="0.25">
      <c r="AX940"/>
      <c r="AY940"/>
    </row>
    <row r="941" spans="50:51" x14ac:dyDescent="0.25">
      <c r="AX941"/>
      <c r="AY941"/>
    </row>
    <row r="942" spans="50:51" x14ac:dyDescent="0.25">
      <c r="AX942"/>
      <c r="AY942"/>
    </row>
    <row r="943" spans="50:51" x14ac:dyDescent="0.25">
      <c r="AX943"/>
      <c r="AY943"/>
    </row>
    <row r="944" spans="50:51" x14ac:dyDescent="0.25">
      <c r="AX944"/>
      <c r="AY944"/>
    </row>
    <row r="945" spans="50:51" x14ac:dyDescent="0.25">
      <c r="AX945"/>
      <c r="AY945"/>
    </row>
    <row r="946" spans="50:51" x14ac:dyDescent="0.25">
      <c r="AX946"/>
      <c r="AY946"/>
    </row>
    <row r="947" spans="50:51" x14ac:dyDescent="0.25">
      <c r="AX947"/>
      <c r="AY947"/>
    </row>
    <row r="948" spans="50:51" x14ac:dyDescent="0.25">
      <c r="AX948"/>
      <c r="AY948"/>
    </row>
    <row r="949" spans="50:51" x14ac:dyDescent="0.25">
      <c r="AX949"/>
      <c r="AY949"/>
    </row>
    <row r="950" spans="50:51" x14ac:dyDescent="0.25">
      <c r="AX950"/>
      <c r="AY950"/>
    </row>
    <row r="951" spans="50:51" x14ac:dyDescent="0.25">
      <c r="AX951"/>
      <c r="AY951"/>
    </row>
    <row r="952" spans="50:51" x14ac:dyDescent="0.25">
      <c r="AX952"/>
      <c r="AY952"/>
    </row>
    <row r="953" spans="50:51" x14ac:dyDescent="0.25">
      <c r="AX953"/>
      <c r="AY953"/>
    </row>
    <row r="954" spans="50:51" x14ac:dyDescent="0.25">
      <c r="AX954"/>
      <c r="AY954"/>
    </row>
    <row r="955" spans="50:51" x14ac:dyDescent="0.25">
      <c r="AX955"/>
      <c r="AY955"/>
    </row>
    <row r="956" spans="50:51" x14ac:dyDescent="0.25">
      <c r="AX956"/>
      <c r="AY956"/>
    </row>
    <row r="957" spans="50:51" x14ac:dyDescent="0.25">
      <c r="AX957"/>
      <c r="AY957"/>
    </row>
    <row r="958" spans="50:51" x14ac:dyDescent="0.25">
      <c r="AX958"/>
      <c r="AY958"/>
    </row>
    <row r="959" spans="50:51" x14ac:dyDescent="0.25">
      <c r="AX959"/>
      <c r="AY959"/>
    </row>
    <row r="960" spans="50:51" x14ac:dyDescent="0.25">
      <c r="AX960"/>
      <c r="AY960"/>
    </row>
    <row r="961" spans="50:51" x14ac:dyDescent="0.25">
      <c r="AX961"/>
      <c r="AY961"/>
    </row>
    <row r="962" spans="50:51" x14ac:dyDescent="0.25">
      <c r="AX962"/>
      <c r="AY962"/>
    </row>
    <row r="963" spans="50:51" x14ac:dyDescent="0.25">
      <c r="AX963"/>
      <c r="AY963"/>
    </row>
    <row r="964" spans="50:51" x14ac:dyDescent="0.25">
      <c r="AX964"/>
      <c r="AY964"/>
    </row>
    <row r="965" spans="50:51" x14ac:dyDescent="0.25">
      <c r="AX965"/>
      <c r="AY965"/>
    </row>
    <row r="966" spans="50:51" x14ac:dyDescent="0.25">
      <c r="AX966"/>
      <c r="AY966"/>
    </row>
    <row r="967" spans="50:51" x14ac:dyDescent="0.25">
      <c r="AX967"/>
      <c r="AY967"/>
    </row>
    <row r="968" spans="50:51" x14ac:dyDescent="0.25">
      <c r="AX968"/>
      <c r="AY968"/>
    </row>
    <row r="969" spans="50:51" x14ac:dyDescent="0.25">
      <c r="AX969"/>
      <c r="AY969"/>
    </row>
    <row r="970" spans="50:51" x14ac:dyDescent="0.25">
      <c r="AX970"/>
      <c r="AY970"/>
    </row>
    <row r="971" spans="50:51" x14ac:dyDescent="0.25">
      <c r="AX971"/>
      <c r="AY971"/>
    </row>
    <row r="972" spans="50:51" x14ac:dyDescent="0.25">
      <c r="AX972"/>
      <c r="AY972"/>
    </row>
    <row r="973" spans="50:51" x14ac:dyDescent="0.25">
      <c r="AX973"/>
      <c r="AY973"/>
    </row>
    <row r="974" spans="50:51" x14ac:dyDescent="0.25">
      <c r="AX974"/>
      <c r="AY974"/>
    </row>
    <row r="975" spans="50:51" x14ac:dyDescent="0.25">
      <c r="AX975"/>
      <c r="AY975"/>
    </row>
    <row r="976" spans="50:51" x14ac:dyDescent="0.25">
      <c r="AX976"/>
      <c r="AY976"/>
    </row>
    <row r="977" spans="50:51" x14ac:dyDescent="0.25">
      <c r="AX977"/>
      <c r="AY977"/>
    </row>
    <row r="978" spans="50:51" x14ac:dyDescent="0.25">
      <c r="AX978"/>
      <c r="AY978"/>
    </row>
    <row r="979" spans="50:51" x14ac:dyDescent="0.25">
      <c r="AX979"/>
      <c r="AY979"/>
    </row>
    <row r="980" spans="50:51" x14ac:dyDescent="0.25">
      <c r="AX980"/>
      <c r="AY980"/>
    </row>
    <row r="981" spans="50:51" x14ac:dyDescent="0.25">
      <c r="AX981"/>
      <c r="AY981"/>
    </row>
    <row r="982" spans="50:51" x14ac:dyDescent="0.25">
      <c r="AX982"/>
      <c r="AY982"/>
    </row>
    <row r="983" spans="50:51" x14ac:dyDescent="0.25">
      <c r="AX983"/>
      <c r="AY983"/>
    </row>
    <row r="984" spans="50:51" x14ac:dyDescent="0.25">
      <c r="AX984"/>
      <c r="AY984"/>
    </row>
    <row r="985" spans="50:51" x14ac:dyDescent="0.25">
      <c r="AX985"/>
      <c r="AY985"/>
    </row>
    <row r="986" spans="50:51" x14ac:dyDescent="0.25">
      <c r="AX986"/>
      <c r="AY986"/>
    </row>
    <row r="987" spans="50:51" x14ac:dyDescent="0.25">
      <c r="AX987"/>
      <c r="AY987"/>
    </row>
    <row r="988" spans="50:51" x14ac:dyDescent="0.25">
      <c r="AX988"/>
      <c r="AY988"/>
    </row>
    <row r="989" spans="50:51" x14ac:dyDescent="0.25">
      <c r="AX989"/>
      <c r="AY989"/>
    </row>
    <row r="990" spans="50:51" x14ac:dyDescent="0.25">
      <c r="AX990"/>
      <c r="AY990"/>
    </row>
    <row r="991" spans="50:51" x14ac:dyDescent="0.25">
      <c r="AX991"/>
      <c r="AY991"/>
    </row>
    <row r="992" spans="50:51" x14ac:dyDescent="0.25">
      <c r="AX992"/>
      <c r="AY992"/>
    </row>
    <row r="993" spans="50:51" x14ac:dyDescent="0.25">
      <c r="AX993"/>
      <c r="AY993"/>
    </row>
    <row r="994" spans="50:51" x14ac:dyDescent="0.25">
      <c r="AX994"/>
      <c r="AY994"/>
    </row>
    <row r="995" spans="50:51" x14ac:dyDescent="0.25">
      <c r="AX995"/>
      <c r="AY995"/>
    </row>
    <row r="996" spans="50:51" x14ac:dyDescent="0.25">
      <c r="AX996"/>
      <c r="AY996"/>
    </row>
    <row r="997" spans="50:51" x14ac:dyDescent="0.25">
      <c r="AX997"/>
      <c r="AY997"/>
    </row>
    <row r="998" spans="50:51" x14ac:dyDescent="0.25">
      <c r="AX998"/>
      <c r="AY998"/>
    </row>
    <row r="999" spans="50:51" x14ac:dyDescent="0.25">
      <c r="AX999"/>
      <c r="AY999"/>
    </row>
    <row r="1000" spans="50:51" x14ac:dyDescent="0.25">
      <c r="AX1000"/>
      <c r="AY1000"/>
    </row>
    <row r="1001" spans="50:51" x14ac:dyDescent="0.25">
      <c r="AX1001"/>
      <c r="AY1001"/>
    </row>
    <row r="1002" spans="50:51" x14ac:dyDescent="0.25">
      <c r="AX1002"/>
      <c r="AY1002"/>
    </row>
    <row r="1003" spans="50:51" x14ac:dyDescent="0.25">
      <c r="AX1003"/>
      <c r="AY1003"/>
    </row>
    <row r="1004" spans="50:51" x14ac:dyDescent="0.25">
      <c r="AX1004"/>
      <c r="AY1004"/>
    </row>
    <row r="1005" spans="50:51" x14ac:dyDescent="0.25">
      <c r="AX1005"/>
      <c r="AY1005"/>
    </row>
    <row r="1006" spans="50:51" x14ac:dyDescent="0.25">
      <c r="AX1006"/>
      <c r="AY1006"/>
    </row>
    <row r="1007" spans="50:51" x14ac:dyDescent="0.25">
      <c r="AX1007"/>
      <c r="AY1007"/>
    </row>
    <row r="1008" spans="50:51" x14ac:dyDescent="0.25">
      <c r="AX1008"/>
      <c r="AY1008"/>
    </row>
    <row r="1009" spans="50:51" x14ac:dyDescent="0.25">
      <c r="AX1009"/>
      <c r="AY1009"/>
    </row>
    <row r="1010" spans="50:51" x14ac:dyDescent="0.25">
      <c r="AX1010"/>
      <c r="AY1010"/>
    </row>
    <row r="1011" spans="50:51" x14ac:dyDescent="0.25">
      <c r="AX1011"/>
      <c r="AY1011"/>
    </row>
    <row r="1012" spans="50:51" x14ac:dyDescent="0.25">
      <c r="AX1012"/>
      <c r="AY1012"/>
    </row>
    <row r="1013" spans="50:51" x14ac:dyDescent="0.25">
      <c r="AX1013"/>
      <c r="AY1013"/>
    </row>
    <row r="1014" spans="50:51" x14ac:dyDescent="0.25">
      <c r="AX1014"/>
      <c r="AY1014"/>
    </row>
    <row r="1015" spans="50:51" x14ac:dyDescent="0.25">
      <c r="AX1015"/>
      <c r="AY1015"/>
    </row>
    <row r="1016" spans="50:51" x14ac:dyDescent="0.25">
      <c r="AX1016"/>
      <c r="AY1016"/>
    </row>
    <row r="1017" spans="50:51" x14ac:dyDescent="0.25">
      <c r="AX1017"/>
      <c r="AY1017"/>
    </row>
    <row r="1018" spans="50:51" x14ac:dyDescent="0.25">
      <c r="AX1018"/>
      <c r="AY1018"/>
    </row>
    <row r="1019" spans="50:51" x14ac:dyDescent="0.25">
      <c r="AX1019"/>
      <c r="AY1019"/>
    </row>
    <row r="1020" spans="50:51" x14ac:dyDescent="0.25">
      <c r="AX1020"/>
      <c r="AY1020"/>
    </row>
    <row r="1021" spans="50:51" x14ac:dyDescent="0.25">
      <c r="AX1021"/>
      <c r="AY1021"/>
    </row>
    <row r="1022" spans="50:51" x14ac:dyDescent="0.25">
      <c r="AX1022"/>
      <c r="AY1022"/>
    </row>
    <row r="1023" spans="50:51" x14ac:dyDescent="0.25">
      <c r="AX1023"/>
      <c r="AY1023"/>
    </row>
    <row r="1024" spans="50:51" x14ac:dyDescent="0.25">
      <c r="AX1024"/>
      <c r="AY1024"/>
    </row>
    <row r="1025" spans="50:51" x14ac:dyDescent="0.25">
      <c r="AX1025"/>
      <c r="AY1025"/>
    </row>
    <row r="1026" spans="50:51" x14ac:dyDescent="0.25">
      <c r="AX1026"/>
      <c r="AY1026"/>
    </row>
    <row r="1027" spans="50:51" x14ac:dyDescent="0.25">
      <c r="AX1027"/>
      <c r="AY1027"/>
    </row>
    <row r="1028" spans="50:51" x14ac:dyDescent="0.25">
      <c r="AX1028"/>
      <c r="AY1028"/>
    </row>
    <row r="1029" spans="50:51" x14ac:dyDescent="0.25">
      <c r="AX1029"/>
      <c r="AY1029"/>
    </row>
    <row r="1030" spans="50:51" x14ac:dyDescent="0.25">
      <c r="AX1030"/>
      <c r="AY1030"/>
    </row>
    <row r="1031" spans="50:51" x14ac:dyDescent="0.25">
      <c r="AX1031"/>
      <c r="AY1031"/>
    </row>
    <row r="1032" spans="50:51" x14ac:dyDescent="0.25">
      <c r="AX1032"/>
      <c r="AY1032"/>
    </row>
    <row r="1033" spans="50:51" x14ac:dyDescent="0.25">
      <c r="AX1033"/>
      <c r="AY1033"/>
    </row>
    <row r="1034" spans="50:51" x14ac:dyDescent="0.25">
      <c r="AX1034"/>
      <c r="AY1034"/>
    </row>
    <row r="1035" spans="50:51" x14ac:dyDescent="0.25">
      <c r="AX1035"/>
      <c r="AY1035"/>
    </row>
    <row r="1036" spans="50:51" x14ac:dyDescent="0.25">
      <c r="AX1036"/>
      <c r="AY1036"/>
    </row>
    <row r="1037" spans="50:51" x14ac:dyDescent="0.25">
      <c r="AX1037"/>
      <c r="AY1037"/>
    </row>
    <row r="1038" spans="50:51" x14ac:dyDescent="0.25">
      <c r="AX1038"/>
      <c r="AY1038"/>
    </row>
    <row r="1039" spans="50:51" x14ac:dyDescent="0.25">
      <c r="AX1039"/>
      <c r="AY1039"/>
    </row>
    <row r="1040" spans="50:51" x14ac:dyDescent="0.25">
      <c r="AX1040"/>
      <c r="AY1040"/>
    </row>
    <row r="1041" spans="50:51" x14ac:dyDescent="0.25">
      <c r="AX1041"/>
      <c r="AY1041"/>
    </row>
    <row r="1042" spans="50:51" x14ac:dyDescent="0.25">
      <c r="AX1042"/>
      <c r="AY1042"/>
    </row>
    <row r="1043" spans="50:51" x14ac:dyDescent="0.25">
      <c r="AX1043"/>
      <c r="AY1043"/>
    </row>
    <row r="1044" spans="50:51" x14ac:dyDescent="0.25">
      <c r="AX1044"/>
      <c r="AY1044"/>
    </row>
    <row r="1045" spans="50:51" x14ac:dyDescent="0.25">
      <c r="AX1045"/>
      <c r="AY1045"/>
    </row>
    <row r="1046" spans="50:51" x14ac:dyDescent="0.25">
      <c r="AX1046"/>
      <c r="AY1046"/>
    </row>
    <row r="1047" spans="50:51" x14ac:dyDescent="0.25">
      <c r="AX1047"/>
      <c r="AY1047"/>
    </row>
    <row r="1048" spans="50:51" x14ac:dyDescent="0.25">
      <c r="AX1048"/>
      <c r="AY1048"/>
    </row>
    <row r="1049" spans="50:51" x14ac:dyDescent="0.25">
      <c r="AX1049"/>
      <c r="AY1049"/>
    </row>
    <row r="1050" spans="50:51" x14ac:dyDescent="0.25">
      <c r="AX1050"/>
      <c r="AY1050"/>
    </row>
    <row r="1051" spans="50:51" x14ac:dyDescent="0.25">
      <c r="AX1051"/>
      <c r="AY1051"/>
    </row>
    <row r="1052" spans="50:51" x14ac:dyDescent="0.25">
      <c r="AX1052"/>
      <c r="AY1052"/>
    </row>
    <row r="1053" spans="50:51" x14ac:dyDescent="0.25">
      <c r="AX1053"/>
      <c r="AY1053"/>
    </row>
    <row r="1054" spans="50:51" x14ac:dyDescent="0.25">
      <c r="AX1054"/>
      <c r="AY1054"/>
    </row>
    <row r="1055" spans="50:51" x14ac:dyDescent="0.25">
      <c r="AX1055"/>
      <c r="AY1055"/>
    </row>
    <row r="1056" spans="50:51" x14ac:dyDescent="0.25">
      <c r="AX1056"/>
      <c r="AY1056"/>
    </row>
    <row r="1057" spans="50:51" x14ac:dyDescent="0.25">
      <c r="AX1057"/>
      <c r="AY1057"/>
    </row>
    <row r="1058" spans="50:51" x14ac:dyDescent="0.25">
      <c r="AX1058"/>
      <c r="AY1058"/>
    </row>
    <row r="1059" spans="50:51" x14ac:dyDescent="0.25">
      <c r="AX1059"/>
      <c r="AY1059"/>
    </row>
    <row r="1060" spans="50:51" x14ac:dyDescent="0.25">
      <c r="AX1060"/>
      <c r="AY1060"/>
    </row>
    <row r="1061" spans="50:51" x14ac:dyDescent="0.25">
      <c r="AX1061"/>
      <c r="AY1061"/>
    </row>
    <row r="1062" spans="50:51" x14ac:dyDescent="0.25">
      <c r="AX1062"/>
      <c r="AY1062"/>
    </row>
    <row r="1063" spans="50:51" x14ac:dyDescent="0.25">
      <c r="AX1063"/>
      <c r="AY1063"/>
    </row>
    <row r="1064" spans="50:51" x14ac:dyDescent="0.25">
      <c r="AX1064"/>
      <c r="AY1064"/>
    </row>
    <row r="1065" spans="50:51" x14ac:dyDescent="0.25">
      <c r="AX1065"/>
      <c r="AY1065"/>
    </row>
    <row r="1066" spans="50:51" x14ac:dyDescent="0.25">
      <c r="AX1066"/>
      <c r="AY1066"/>
    </row>
    <row r="1067" spans="50:51" x14ac:dyDescent="0.25">
      <c r="AX1067"/>
      <c r="AY1067"/>
    </row>
    <row r="1068" spans="50:51" x14ac:dyDescent="0.25">
      <c r="AX1068"/>
      <c r="AY1068"/>
    </row>
    <row r="1069" spans="50:51" x14ac:dyDescent="0.25">
      <c r="AX1069"/>
      <c r="AY1069"/>
    </row>
    <row r="1070" spans="50:51" x14ac:dyDescent="0.25">
      <c r="AX1070"/>
      <c r="AY1070"/>
    </row>
    <row r="1071" spans="50:51" x14ac:dyDescent="0.25">
      <c r="AX1071"/>
      <c r="AY1071"/>
    </row>
    <row r="1072" spans="50:51" x14ac:dyDescent="0.25">
      <c r="AX1072"/>
      <c r="AY1072"/>
    </row>
    <row r="1073" spans="50:51" x14ac:dyDescent="0.25">
      <c r="AX1073"/>
      <c r="AY1073"/>
    </row>
    <row r="1074" spans="50:51" x14ac:dyDescent="0.25">
      <c r="AX1074"/>
      <c r="AY1074"/>
    </row>
    <row r="1075" spans="50:51" x14ac:dyDescent="0.25">
      <c r="AX1075"/>
      <c r="AY1075"/>
    </row>
    <row r="1076" spans="50:51" x14ac:dyDescent="0.25">
      <c r="AX1076"/>
      <c r="AY1076"/>
    </row>
    <row r="1077" spans="50:51" x14ac:dyDescent="0.25">
      <c r="AX1077"/>
      <c r="AY1077"/>
    </row>
    <row r="1078" spans="50:51" x14ac:dyDescent="0.25">
      <c r="AX1078"/>
      <c r="AY1078"/>
    </row>
    <row r="1079" spans="50:51" x14ac:dyDescent="0.25">
      <c r="AX1079"/>
      <c r="AY1079"/>
    </row>
    <row r="1080" spans="50:51" x14ac:dyDescent="0.25">
      <c r="AX1080"/>
      <c r="AY1080"/>
    </row>
    <row r="1081" spans="50:51" x14ac:dyDescent="0.25">
      <c r="AX1081"/>
      <c r="AY1081"/>
    </row>
    <row r="1082" spans="50:51" x14ac:dyDescent="0.25">
      <c r="AX1082"/>
      <c r="AY1082"/>
    </row>
    <row r="1083" spans="50:51" x14ac:dyDescent="0.25">
      <c r="AX1083"/>
      <c r="AY1083"/>
    </row>
    <row r="1084" spans="50:51" x14ac:dyDescent="0.25">
      <c r="AX1084"/>
      <c r="AY1084"/>
    </row>
    <row r="1085" spans="50:51" x14ac:dyDescent="0.25">
      <c r="AX1085"/>
      <c r="AY1085"/>
    </row>
    <row r="1086" spans="50:51" x14ac:dyDescent="0.25">
      <c r="AX1086"/>
      <c r="AY1086"/>
    </row>
    <row r="1087" spans="50:51" x14ac:dyDescent="0.25">
      <c r="AX1087"/>
      <c r="AY1087"/>
    </row>
    <row r="1088" spans="50:51" x14ac:dyDescent="0.25">
      <c r="AX1088"/>
      <c r="AY1088"/>
    </row>
    <row r="1089" spans="50:51" x14ac:dyDescent="0.25">
      <c r="AX1089"/>
      <c r="AY1089"/>
    </row>
    <row r="1090" spans="50:51" x14ac:dyDescent="0.25">
      <c r="AX1090"/>
      <c r="AY1090"/>
    </row>
    <row r="1091" spans="50:51" x14ac:dyDescent="0.25">
      <c r="AX1091"/>
      <c r="AY1091"/>
    </row>
    <row r="1092" spans="50:51" x14ac:dyDescent="0.25">
      <c r="AX1092"/>
      <c r="AY1092"/>
    </row>
    <row r="1093" spans="50:51" x14ac:dyDescent="0.25">
      <c r="AX1093"/>
      <c r="AY1093"/>
    </row>
    <row r="1094" spans="50:51" x14ac:dyDescent="0.25">
      <c r="AX1094"/>
      <c r="AY1094"/>
    </row>
    <row r="1095" spans="50:51" x14ac:dyDescent="0.25">
      <c r="AX1095"/>
      <c r="AY1095"/>
    </row>
    <row r="1096" spans="50:51" x14ac:dyDescent="0.25">
      <c r="AX1096"/>
      <c r="AY1096"/>
    </row>
    <row r="1097" spans="50:51" x14ac:dyDescent="0.25">
      <c r="AX1097"/>
      <c r="AY1097"/>
    </row>
    <row r="1098" spans="50:51" x14ac:dyDescent="0.25">
      <c r="AX1098"/>
      <c r="AY1098"/>
    </row>
    <row r="1099" spans="50:51" x14ac:dyDescent="0.25">
      <c r="AX1099"/>
      <c r="AY1099"/>
    </row>
    <row r="1100" spans="50:51" x14ac:dyDescent="0.25">
      <c r="AX1100"/>
      <c r="AY1100"/>
    </row>
    <row r="1101" spans="50:51" x14ac:dyDescent="0.25">
      <c r="AX1101"/>
      <c r="AY1101"/>
    </row>
    <row r="1102" spans="50:51" x14ac:dyDescent="0.25">
      <c r="AX1102"/>
      <c r="AY1102"/>
    </row>
    <row r="1103" spans="50:51" x14ac:dyDescent="0.25">
      <c r="AX1103"/>
      <c r="AY1103"/>
    </row>
    <row r="1104" spans="50:51" x14ac:dyDescent="0.25">
      <c r="AX1104"/>
      <c r="AY1104"/>
    </row>
    <row r="1105" spans="50:51" x14ac:dyDescent="0.25">
      <c r="AX1105"/>
      <c r="AY1105"/>
    </row>
    <row r="1106" spans="50:51" x14ac:dyDescent="0.25">
      <c r="AX1106"/>
      <c r="AY1106"/>
    </row>
    <row r="1107" spans="50:51" x14ac:dyDescent="0.25">
      <c r="AX1107"/>
      <c r="AY1107"/>
    </row>
    <row r="1108" spans="50:51" x14ac:dyDescent="0.25">
      <c r="AX1108"/>
      <c r="AY1108"/>
    </row>
    <row r="1109" spans="50:51" x14ac:dyDescent="0.25">
      <c r="AX1109"/>
      <c r="AY1109"/>
    </row>
    <row r="1110" spans="50:51" x14ac:dyDescent="0.25">
      <c r="AX1110"/>
      <c r="AY1110"/>
    </row>
    <row r="1111" spans="50:51" x14ac:dyDescent="0.25">
      <c r="AX1111"/>
      <c r="AY1111"/>
    </row>
    <row r="1112" spans="50:51" x14ac:dyDescent="0.25">
      <c r="AX1112"/>
      <c r="AY1112"/>
    </row>
    <row r="1113" spans="50:51" x14ac:dyDescent="0.25">
      <c r="AX1113"/>
      <c r="AY1113"/>
    </row>
    <row r="1114" spans="50:51" x14ac:dyDescent="0.25">
      <c r="AX1114"/>
      <c r="AY1114"/>
    </row>
    <row r="1115" spans="50:51" x14ac:dyDescent="0.25">
      <c r="AX1115"/>
      <c r="AY1115"/>
    </row>
    <row r="1116" spans="50:51" x14ac:dyDescent="0.25">
      <c r="AX1116"/>
      <c r="AY1116"/>
    </row>
    <row r="1117" spans="50:51" x14ac:dyDescent="0.25">
      <c r="AX1117"/>
      <c r="AY1117"/>
    </row>
    <row r="1118" spans="50:51" x14ac:dyDescent="0.25">
      <c r="AX1118"/>
      <c r="AY1118"/>
    </row>
    <row r="1119" spans="50:51" x14ac:dyDescent="0.25">
      <c r="AX1119"/>
      <c r="AY1119"/>
    </row>
    <row r="1120" spans="50:51" x14ac:dyDescent="0.25">
      <c r="AX1120"/>
      <c r="AY1120"/>
    </row>
    <row r="1121" spans="50:51" x14ac:dyDescent="0.25">
      <c r="AX1121"/>
      <c r="AY1121"/>
    </row>
    <row r="1122" spans="50:51" x14ac:dyDescent="0.25">
      <c r="AX1122"/>
      <c r="AY1122"/>
    </row>
    <row r="1123" spans="50:51" x14ac:dyDescent="0.25">
      <c r="AX1123"/>
      <c r="AY1123"/>
    </row>
    <row r="1124" spans="50:51" x14ac:dyDescent="0.25">
      <c r="AX1124"/>
      <c r="AY1124"/>
    </row>
    <row r="1125" spans="50:51" x14ac:dyDescent="0.25">
      <c r="AX1125"/>
      <c r="AY1125"/>
    </row>
    <row r="1126" spans="50:51" x14ac:dyDescent="0.25">
      <c r="AX1126"/>
      <c r="AY1126"/>
    </row>
    <row r="1127" spans="50:51" x14ac:dyDescent="0.25">
      <c r="AX1127"/>
      <c r="AY1127"/>
    </row>
    <row r="1128" spans="50:51" x14ac:dyDescent="0.25">
      <c r="AX1128"/>
      <c r="AY1128"/>
    </row>
    <row r="1129" spans="50:51" x14ac:dyDescent="0.25">
      <c r="AX1129"/>
      <c r="AY1129"/>
    </row>
    <row r="1130" spans="50:51" x14ac:dyDescent="0.25">
      <c r="AX1130"/>
      <c r="AY1130"/>
    </row>
    <row r="1131" spans="50:51" x14ac:dyDescent="0.25">
      <c r="AX1131"/>
      <c r="AY1131"/>
    </row>
    <row r="1132" spans="50:51" x14ac:dyDescent="0.25">
      <c r="AX1132"/>
      <c r="AY1132"/>
    </row>
    <row r="1133" spans="50:51" x14ac:dyDescent="0.25">
      <c r="AX1133"/>
      <c r="AY1133"/>
    </row>
    <row r="1134" spans="50:51" x14ac:dyDescent="0.25">
      <c r="AX1134"/>
      <c r="AY1134"/>
    </row>
    <row r="1135" spans="50:51" x14ac:dyDescent="0.25">
      <c r="AX1135"/>
      <c r="AY1135"/>
    </row>
    <row r="1136" spans="50:51" x14ac:dyDescent="0.25">
      <c r="AX1136"/>
      <c r="AY1136"/>
    </row>
    <row r="1137" spans="50:51" x14ac:dyDescent="0.25">
      <c r="AX1137"/>
      <c r="AY1137"/>
    </row>
    <row r="1138" spans="50:51" x14ac:dyDescent="0.25">
      <c r="AX1138"/>
      <c r="AY1138"/>
    </row>
    <row r="1139" spans="50:51" x14ac:dyDescent="0.25">
      <c r="AX1139"/>
      <c r="AY1139"/>
    </row>
    <row r="1140" spans="50:51" x14ac:dyDescent="0.25">
      <c r="AX1140"/>
      <c r="AY1140"/>
    </row>
    <row r="1141" spans="50:51" x14ac:dyDescent="0.25">
      <c r="AX1141"/>
      <c r="AY1141"/>
    </row>
    <row r="1142" spans="50:51" x14ac:dyDescent="0.25">
      <c r="AX1142"/>
      <c r="AY1142"/>
    </row>
    <row r="1143" spans="50:51" x14ac:dyDescent="0.25">
      <c r="AX1143"/>
      <c r="AY1143"/>
    </row>
    <row r="1144" spans="50:51" x14ac:dyDescent="0.25">
      <c r="AX1144"/>
      <c r="AY1144"/>
    </row>
    <row r="1145" spans="50:51" x14ac:dyDescent="0.25">
      <c r="AX1145"/>
      <c r="AY1145"/>
    </row>
    <row r="1146" spans="50:51" x14ac:dyDescent="0.25">
      <c r="AX1146"/>
      <c r="AY1146"/>
    </row>
    <row r="1147" spans="50:51" x14ac:dyDescent="0.25">
      <c r="AX1147"/>
      <c r="AY1147"/>
    </row>
    <row r="1148" spans="50:51" x14ac:dyDescent="0.25">
      <c r="AX1148"/>
      <c r="AY1148"/>
    </row>
    <row r="1149" spans="50:51" x14ac:dyDescent="0.25">
      <c r="AX1149"/>
      <c r="AY1149"/>
    </row>
    <row r="1150" spans="50:51" x14ac:dyDescent="0.25">
      <c r="AX1150"/>
      <c r="AY1150"/>
    </row>
    <row r="1151" spans="50:51" x14ac:dyDescent="0.25">
      <c r="AX1151"/>
      <c r="AY1151"/>
    </row>
    <row r="1152" spans="50:51" x14ac:dyDescent="0.25">
      <c r="AX1152"/>
      <c r="AY1152"/>
    </row>
    <row r="1153" spans="50:51" x14ac:dyDescent="0.25">
      <c r="AX1153"/>
      <c r="AY1153"/>
    </row>
    <row r="1154" spans="50:51" x14ac:dyDescent="0.25">
      <c r="AX1154"/>
      <c r="AY1154"/>
    </row>
    <row r="1155" spans="50:51" x14ac:dyDescent="0.25">
      <c r="AX1155"/>
      <c r="AY1155"/>
    </row>
    <row r="1156" spans="50:51" x14ac:dyDescent="0.25">
      <c r="AX1156"/>
      <c r="AY1156"/>
    </row>
    <row r="1157" spans="50:51" x14ac:dyDescent="0.25">
      <c r="AX1157"/>
      <c r="AY1157"/>
    </row>
    <row r="1158" spans="50:51" x14ac:dyDescent="0.25">
      <c r="AX1158"/>
      <c r="AY1158"/>
    </row>
    <row r="1159" spans="50:51" x14ac:dyDescent="0.25">
      <c r="AX1159"/>
      <c r="AY1159"/>
    </row>
    <row r="1160" spans="50:51" x14ac:dyDescent="0.25">
      <c r="AX1160"/>
      <c r="AY1160"/>
    </row>
    <row r="1161" spans="50:51" x14ac:dyDescent="0.25">
      <c r="AX1161"/>
      <c r="AY1161"/>
    </row>
    <row r="1162" spans="50:51" x14ac:dyDescent="0.25">
      <c r="AX1162"/>
      <c r="AY1162"/>
    </row>
    <row r="1163" spans="50:51" x14ac:dyDescent="0.25">
      <c r="AX1163"/>
      <c r="AY1163"/>
    </row>
    <row r="1164" spans="50:51" x14ac:dyDescent="0.25">
      <c r="AX1164"/>
      <c r="AY1164"/>
    </row>
    <row r="1165" spans="50:51" x14ac:dyDescent="0.25">
      <c r="AX1165"/>
      <c r="AY1165"/>
    </row>
    <row r="1166" spans="50:51" x14ac:dyDescent="0.25">
      <c r="AX1166"/>
      <c r="AY1166"/>
    </row>
    <row r="1167" spans="50:51" x14ac:dyDescent="0.25">
      <c r="AX1167"/>
      <c r="AY1167"/>
    </row>
    <row r="1168" spans="50:51" x14ac:dyDescent="0.25">
      <c r="AX1168"/>
      <c r="AY1168"/>
    </row>
    <row r="1169" spans="50:51" x14ac:dyDescent="0.25">
      <c r="AX1169"/>
      <c r="AY1169"/>
    </row>
    <row r="1170" spans="50:51" x14ac:dyDescent="0.25">
      <c r="AX1170"/>
      <c r="AY1170"/>
    </row>
    <row r="1171" spans="50:51" x14ac:dyDescent="0.25">
      <c r="AX1171"/>
      <c r="AY1171"/>
    </row>
    <row r="1172" spans="50:51" x14ac:dyDescent="0.25">
      <c r="AX1172"/>
      <c r="AY1172"/>
    </row>
    <row r="1173" spans="50:51" x14ac:dyDescent="0.25">
      <c r="AX1173"/>
      <c r="AY1173"/>
    </row>
    <row r="1174" spans="50:51" x14ac:dyDescent="0.25">
      <c r="AX1174"/>
      <c r="AY1174"/>
    </row>
    <row r="1175" spans="50:51" x14ac:dyDescent="0.25">
      <c r="AX1175"/>
      <c r="AY1175"/>
    </row>
    <row r="1176" spans="50:51" x14ac:dyDescent="0.25">
      <c r="AX1176"/>
      <c r="AY1176"/>
    </row>
    <row r="1177" spans="50:51" x14ac:dyDescent="0.25">
      <c r="AX1177"/>
      <c r="AY1177"/>
    </row>
    <row r="1178" spans="50:51" x14ac:dyDescent="0.25">
      <c r="AX1178"/>
      <c r="AY1178"/>
    </row>
    <row r="1179" spans="50:51" x14ac:dyDescent="0.25">
      <c r="AX1179"/>
      <c r="AY1179"/>
    </row>
    <row r="1180" spans="50:51" x14ac:dyDescent="0.25">
      <c r="AX1180"/>
      <c r="AY1180"/>
    </row>
    <row r="1181" spans="50:51" x14ac:dyDescent="0.25">
      <c r="AX1181"/>
      <c r="AY1181"/>
    </row>
    <row r="1182" spans="50:51" x14ac:dyDescent="0.25">
      <c r="AX1182"/>
      <c r="AY1182"/>
    </row>
    <row r="1183" spans="50:51" x14ac:dyDescent="0.25">
      <c r="AX1183"/>
      <c r="AY1183"/>
    </row>
    <row r="1184" spans="50:51" x14ac:dyDescent="0.25">
      <c r="AX1184"/>
      <c r="AY1184"/>
    </row>
    <row r="1185" spans="50:51" x14ac:dyDescent="0.25">
      <c r="AX1185"/>
      <c r="AY1185"/>
    </row>
    <row r="1186" spans="50:51" x14ac:dyDescent="0.25">
      <c r="AX1186"/>
      <c r="AY1186"/>
    </row>
    <row r="1187" spans="50:51" x14ac:dyDescent="0.25">
      <c r="AX1187"/>
      <c r="AY1187"/>
    </row>
    <row r="1188" spans="50:51" x14ac:dyDescent="0.25">
      <c r="AX1188"/>
      <c r="AY1188"/>
    </row>
    <row r="1189" spans="50:51" x14ac:dyDescent="0.25">
      <c r="AX1189"/>
      <c r="AY1189"/>
    </row>
    <row r="1190" spans="50:51" x14ac:dyDescent="0.25">
      <c r="AX1190"/>
      <c r="AY1190"/>
    </row>
    <row r="1191" spans="50:51" x14ac:dyDescent="0.25">
      <c r="AX1191"/>
      <c r="AY1191"/>
    </row>
    <row r="1192" spans="50:51" x14ac:dyDescent="0.25">
      <c r="AX1192"/>
      <c r="AY1192"/>
    </row>
    <row r="1193" spans="50:51" x14ac:dyDescent="0.25">
      <c r="AX1193"/>
      <c r="AY1193"/>
    </row>
    <row r="1194" spans="50:51" x14ac:dyDescent="0.25">
      <c r="AX1194"/>
      <c r="AY1194"/>
    </row>
    <row r="1195" spans="50:51" x14ac:dyDescent="0.25">
      <c r="AX1195"/>
      <c r="AY1195"/>
    </row>
    <row r="1196" spans="50:51" x14ac:dyDescent="0.25">
      <c r="AX1196"/>
      <c r="AY1196"/>
    </row>
    <row r="1197" spans="50:51" x14ac:dyDescent="0.25">
      <c r="AX1197"/>
      <c r="AY1197"/>
    </row>
    <row r="1198" spans="50:51" x14ac:dyDescent="0.25">
      <c r="AX1198"/>
      <c r="AY1198"/>
    </row>
    <row r="1199" spans="50:51" x14ac:dyDescent="0.25">
      <c r="AX1199"/>
      <c r="AY1199"/>
    </row>
    <row r="1200" spans="50:51" x14ac:dyDescent="0.25">
      <c r="AX1200"/>
      <c r="AY1200"/>
    </row>
    <row r="1201" spans="50:51" x14ac:dyDescent="0.25">
      <c r="AX1201"/>
      <c r="AY1201"/>
    </row>
    <row r="1202" spans="50:51" x14ac:dyDescent="0.25">
      <c r="AX1202"/>
      <c r="AY1202"/>
    </row>
    <row r="1203" spans="50:51" x14ac:dyDescent="0.25">
      <c r="AX1203"/>
      <c r="AY1203"/>
    </row>
    <row r="1204" spans="50:51" x14ac:dyDescent="0.25">
      <c r="AX1204"/>
      <c r="AY1204"/>
    </row>
    <row r="1205" spans="50:51" x14ac:dyDescent="0.25">
      <c r="AX1205"/>
      <c r="AY1205"/>
    </row>
    <row r="1206" spans="50:51" x14ac:dyDescent="0.25">
      <c r="AX1206"/>
      <c r="AY1206"/>
    </row>
    <row r="1207" spans="50:51" x14ac:dyDescent="0.25">
      <c r="AX1207"/>
      <c r="AY1207"/>
    </row>
    <row r="1208" spans="50:51" x14ac:dyDescent="0.25">
      <c r="AX1208"/>
      <c r="AY1208"/>
    </row>
    <row r="1209" spans="50:51" x14ac:dyDescent="0.25">
      <c r="AX1209"/>
      <c r="AY1209"/>
    </row>
    <row r="1210" spans="50:51" x14ac:dyDescent="0.25">
      <c r="AX1210"/>
      <c r="AY1210"/>
    </row>
    <row r="1211" spans="50:51" x14ac:dyDescent="0.25">
      <c r="AX1211"/>
      <c r="AY1211"/>
    </row>
    <row r="1212" spans="50:51" x14ac:dyDescent="0.25">
      <c r="AX1212"/>
      <c r="AY1212"/>
    </row>
    <row r="1213" spans="50:51" x14ac:dyDescent="0.25">
      <c r="AX1213"/>
      <c r="AY1213"/>
    </row>
    <row r="1214" spans="50:51" x14ac:dyDescent="0.25">
      <c r="AX1214"/>
      <c r="AY1214"/>
    </row>
    <row r="1215" spans="50:51" x14ac:dyDescent="0.25">
      <c r="AX1215"/>
      <c r="AY1215"/>
    </row>
    <row r="1216" spans="50:51" x14ac:dyDescent="0.25">
      <c r="AX1216"/>
      <c r="AY1216"/>
    </row>
    <row r="1217" spans="50:51" x14ac:dyDescent="0.25">
      <c r="AX1217"/>
      <c r="AY1217"/>
    </row>
    <row r="1218" spans="50:51" x14ac:dyDescent="0.25">
      <c r="AX1218"/>
      <c r="AY1218"/>
    </row>
    <row r="1219" spans="50:51" x14ac:dyDescent="0.25">
      <c r="AX1219"/>
      <c r="AY1219"/>
    </row>
    <row r="1220" spans="50:51" x14ac:dyDescent="0.25">
      <c r="AX1220"/>
      <c r="AY1220"/>
    </row>
    <row r="1221" spans="50:51" x14ac:dyDescent="0.25">
      <c r="AX1221"/>
      <c r="AY1221"/>
    </row>
    <row r="1222" spans="50:51" x14ac:dyDescent="0.25">
      <c r="AX1222"/>
      <c r="AY1222"/>
    </row>
    <row r="1223" spans="50:51" x14ac:dyDescent="0.25">
      <c r="AX1223"/>
      <c r="AY1223"/>
    </row>
    <row r="1224" spans="50:51" x14ac:dyDescent="0.25">
      <c r="AX1224"/>
      <c r="AY1224"/>
    </row>
    <row r="1225" spans="50:51" x14ac:dyDescent="0.25">
      <c r="AX1225"/>
      <c r="AY1225"/>
    </row>
    <row r="1226" spans="50:51" x14ac:dyDescent="0.25">
      <c r="AX1226"/>
      <c r="AY1226"/>
    </row>
    <row r="1227" spans="50:51" x14ac:dyDescent="0.25">
      <c r="AX1227"/>
      <c r="AY1227"/>
    </row>
    <row r="1228" spans="50:51" x14ac:dyDescent="0.25">
      <c r="AX1228"/>
      <c r="AY1228"/>
    </row>
    <row r="1229" spans="50:51" x14ac:dyDescent="0.25">
      <c r="AX1229"/>
      <c r="AY1229"/>
    </row>
    <row r="1230" spans="50:51" x14ac:dyDescent="0.25">
      <c r="AX1230"/>
      <c r="AY1230"/>
    </row>
    <row r="1231" spans="50:51" x14ac:dyDescent="0.25">
      <c r="AX1231"/>
      <c r="AY1231"/>
    </row>
    <row r="1232" spans="50:51" x14ac:dyDescent="0.25">
      <c r="AX1232"/>
      <c r="AY1232"/>
    </row>
    <row r="1233" spans="50:51" x14ac:dyDescent="0.25">
      <c r="AX1233"/>
      <c r="AY1233"/>
    </row>
    <row r="1234" spans="50:51" x14ac:dyDescent="0.25">
      <c r="AX1234"/>
      <c r="AY1234"/>
    </row>
    <row r="1235" spans="50:51" x14ac:dyDescent="0.25">
      <c r="AX1235"/>
      <c r="AY1235"/>
    </row>
    <row r="1236" spans="50:51" x14ac:dyDescent="0.25">
      <c r="AX1236"/>
      <c r="AY1236"/>
    </row>
    <row r="1237" spans="50:51" x14ac:dyDescent="0.25">
      <c r="AX1237"/>
      <c r="AY1237"/>
    </row>
    <row r="1238" spans="50:51" x14ac:dyDescent="0.25">
      <c r="AX1238"/>
      <c r="AY1238"/>
    </row>
    <row r="1239" spans="50:51" x14ac:dyDescent="0.25">
      <c r="AX1239"/>
      <c r="AY1239"/>
    </row>
    <row r="1240" spans="50:51" x14ac:dyDescent="0.25">
      <c r="AX1240"/>
      <c r="AY1240"/>
    </row>
    <row r="1241" spans="50:51" x14ac:dyDescent="0.25">
      <c r="AX1241"/>
      <c r="AY1241"/>
    </row>
    <row r="1242" spans="50:51" x14ac:dyDescent="0.25">
      <c r="AX1242"/>
      <c r="AY1242"/>
    </row>
    <row r="1243" spans="50:51" x14ac:dyDescent="0.25">
      <c r="AX1243"/>
      <c r="AY1243"/>
    </row>
    <row r="1244" spans="50:51" x14ac:dyDescent="0.25">
      <c r="AX1244"/>
      <c r="AY1244"/>
    </row>
    <row r="1245" spans="50:51" x14ac:dyDescent="0.25">
      <c r="AX1245"/>
      <c r="AY1245"/>
    </row>
    <row r="1246" spans="50:51" x14ac:dyDescent="0.25">
      <c r="AX1246"/>
      <c r="AY1246"/>
    </row>
    <row r="1247" spans="50:51" x14ac:dyDescent="0.25">
      <c r="AX1247"/>
      <c r="AY1247"/>
    </row>
    <row r="1248" spans="50:51" x14ac:dyDescent="0.25">
      <c r="AX1248"/>
      <c r="AY1248"/>
    </row>
    <row r="1249" spans="50:51" x14ac:dyDescent="0.25">
      <c r="AX1249"/>
      <c r="AY1249"/>
    </row>
    <row r="1250" spans="50:51" x14ac:dyDescent="0.25">
      <c r="AX1250"/>
      <c r="AY1250"/>
    </row>
    <row r="1251" spans="50:51" x14ac:dyDescent="0.25">
      <c r="AX1251"/>
      <c r="AY1251"/>
    </row>
    <row r="1252" spans="50:51" x14ac:dyDescent="0.25">
      <c r="AX1252"/>
      <c r="AY1252"/>
    </row>
    <row r="1253" spans="50:51" x14ac:dyDescent="0.25">
      <c r="AX1253"/>
      <c r="AY1253"/>
    </row>
    <row r="1254" spans="50:51" x14ac:dyDescent="0.25">
      <c r="AX1254"/>
      <c r="AY1254"/>
    </row>
    <row r="1255" spans="50:51" x14ac:dyDescent="0.25">
      <c r="AX1255"/>
      <c r="AY1255"/>
    </row>
    <row r="1256" spans="50:51" x14ac:dyDescent="0.25">
      <c r="AX1256"/>
      <c r="AY1256"/>
    </row>
    <row r="1257" spans="50:51" x14ac:dyDescent="0.25">
      <c r="AX1257"/>
      <c r="AY1257"/>
    </row>
    <row r="1258" spans="50:51" x14ac:dyDescent="0.25">
      <c r="AX1258"/>
      <c r="AY1258"/>
    </row>
    <row r="1259" spans="50:51" x14ac:dyDescent="0.25">
      <c r="AX1259"/>
      <c r="AY1259"/>
    </row>
    <row r="1260" spans="50:51" x14ac:dyDescent="0.25">
      <c r="AX1260"/>
      <c r="AY1260"/>
    </row>
    <row r="1261" spans="50:51" x14ac:dyDescent="0.25">
      <c r="AX1261"/>
      <c r="AY1261"/>
    </row>
    <row r="1262" spans="50:51" x14ac:dyDescent="0.25">
      <c r="AX1262"/>
      <c r="AY1262"/>
    </row>
    <row r="1263" spans="50:51" x14ac:dyDescent="0.25">
      <c r="AX1263"/>
      <c r="AY1263"/>
    </row>
    <row r="1264" spans="50:51" x14ac:dyDescent="0.25">
      <c r="AX1264"/>
      <c r="AY1264"/>
    </row>
    <row r="1265" spans="50:51" x14ac:dyDescent="0.25">
      <c r="AX1265"/>
      <c r="AY1265"/>
    </row>
    <row r="1266" spans="50:51" x14ac:dyDescent="0.25">
      <c r="AX1266"/>
      <c r="AY1266"/>
    </row>
    <row r="1267" spans="50:51" x14ac:dyDescent="0.25">
      <c r="AX1267"/>
      <c r="AY1267"/>
    </row>
    <row r="1268" spans="50:51" x14ac:dyDescent="0.25">
      <c r="AX1268"/>
      <c r="AY1268"/>
    </row>
    <row r="1269" spans="50:51" x14ac:dyDescent="0.25">
      <c r="AX1269"/>
      <c r="AY1269"/>
    </row>
    <row r="1270" spans="50:51" x14ac:dyDescent="0.25">
      <c r="AX1270"/>
      <c r="AY1270"/>
    </row>
    <row r="1271" spans="50:51" x14ac:dyDescent="0.25">
      <c r="AX1271"/>
      <c r="AY1271"/>
    </row>
    <row r="1272" spans="50:51" x14ac:dyDescent="0.25">
      <c r="AX1272"/>
      <c r="AY1272"/>
    </row>
    <row r="1273" spans="50:51" x14ac:dyDescent="0.25">
      <c r="AX1273"/>
      <c r="AY1273"/>
    </row>
    <row r="1274" spans="50:51" x14ac:dyDescent="0.25">
      <c r="AX1274"/>
      <c r="AY1274"/>
    </row>
    <row r="1275" spans="50:51" x14ac:dyDescent="0.25">
      <c r="AX1275"/>
      <c r="AY1275"/>
    </row>
    <row r="1276" spans="50:51" x14ac:dyDescent="0.25">
      <c r="AX1276"/>
      <c r="AY1276"/>
    </row>
    <row r="1277" spans="50:51" x14ac:dyDescent="0.25">
      <c r="AX1277"/>
      <c r="AY1277"/>
    </row>
    <row r="1278" spans="50:51" x14ac:dyDescent="0.25">
      <c r="AX1278"/>
      <c r="AY1278"/>
    </row>
    <row r="1279" spans="50:51" x14ac:dyDescent="0.25">
      <c r="AX1279"/>
      <c r="AY1279"/>
    </row>
    <row r="1280" spans="50:51" x14ac:dyDescent="0.25">
      <c r="AX1280"/>
      <c r="AY1280"/>
    </row>
    <row r="1281" spans="50:51" x14ac:dyDescent="0.25">
      <c r="AX1281"/>
      <c r="AY1281"/>
    </row>
    <row r="1282" spans="50:51" x14ac:dyDescent="0.25">
      <c r="AX1282"/>
      <c r="AY1282"/>
    </row>
    <row r="1283" spans="50:51" x14ac:dyDescent="0.25">
      <c r="AX1283"/>
      <c r="AY1283"/>
    </row>
    <row r="1284" spans="50:51" x14ac:dyDescent="0.25">
      <c r="AX1284"/>
      <c r="AY1284"/>
    </row>
    <row r="1285" spans="50:51" x14ac:dyDescent="0.25">
      <c r="AX1285"/>
      <c r="AY1285"/>
    </row>
    <row r="1286" spans="50:51" x14ac:dyDescent="0.25">
      <c r="AX1286"/>
      <c r="AY1286"/>
    </row>
    <row r="1287" spans="50:51" x14ac:dyDescent="0.25">
      <c r="AX1287"/>
      <c r="AY1287"/>
    </row>
    <row r="1288" spans="50:51" x14ac:dyDescent="0.25">
      <c r="AX1288"/>
      <c r="AY1288"/>
    </row>
    <row r="1289" spans="50:51" x14ac:dyDescent="0.25">
      <c r="AX1289"/>
      <c r="AY1289"/>
    </row>
    <row r="1290" spans="50:51" x14ac:dyDescent="0.25">
      <c r="AX1290"/>
      <c r="AY1290"/>
    </row>
    <row r="1291" spans="50:51" x14ac:dyDescent="0.25">
      <c r="AX1291"/>
      <c r="AY1291"/>
    </row>
    <row r="1292" spans="50:51" x14ac:dyDescent="0.25">
      <c r="AX1292"/>
      <c r="AY1292"/>
    </row>
    <row r="1293" spans="50:51" x14ac:dyDescent="0.25">
      <c r="AX1293"/>
      <c r="AY1293"/>
    </row>
    <row r="1294" spans="50:51" x14ac:dyDescent="0.25">
      <c r="AX1294"/>
      <c r="AY1294"/>
    </row>
    <row r="1295" spans="50:51" x14ac:dyDescent="0.25">
      <c r="AX1295"/>
      <c r="AY1295"/>
    </row>
    <row r="1296" spans="50:51" x14ac:dyDescent="0.25">
      <c r="AX1296"/>
      <c r="AY1296"/>
    </row>
    <row r="1297" spans="50:51" x14ac:dyDescent="0.25">
      <c r="AX1297"/>
      <c r="AY1297"/>
    </row>
    <row r="1298" spans="50:51" x14ac:dyDescent="0.25">
      <c r="AX1298"/>
      <c r="AY1298"/>
    </row>
    <row r="1299" spans="50:51" x14ac:dyDescent="0.25">
      <c r="AX1299"/>
      <c r="AY1299"/>
    </row>
    <row r="1300" spans="50:51" x14ac:dyDescent="0.25">
      <c r="AX1300"/>
      <c r="AY1300"/>
    </row>
    <row r="1301" spans="50:51" x14ac:dyDescent="0.25">
      <c r="AX1301"/>
      <c r="AY1301"/>
    </row>
    <row r="1302" spans="50:51" x14ac:dyDescent="0.25">
      <c r="AX1302"/>
      <c r="AY1302"/>
    </row>
    <row r="1303" spans="50:51" x14ac:dyDescent="0.25">
      <c r="AX1303"/>
      <c r="AY1303"/>
    </row>
    <row r="1304" spans="50:51" x14ac:dyDescent="0.25">
      <c r="AX1304"/>
      <c r="AY1304"/>
    </row>
    <row r="1305" spans="50:51" x14ac:dyDescent="0.25">
      <c r="AX1305"/>
      <c r="AY1305"/>
    </row>
    <row r="1306" spans="50:51" x14ac:dyDescent="0.25">
      <c r="AX1306"/>
      <c r="AY1306"/>
    </row>
    <row r="1307" spans="50:51" x14ac:dyDescent="0.25">
      <c r="AX1307"/>
      <c r="AY1307"/>
    </row>
    <row r="1308" spans="50:51" x14ac:dyDescent="0.25">
      <c r="AX1308"/>
      <c r="AY1308"/>
    </row>
    <row r="1309" spans="50:51" x14ac:dyDescent="0.25">
      <c r="AX1309"/>
      <c r="AY1309"/>
    </row>
    <row r="1310" spans="50:51" x14ac:dyDescent="0.25">
      <c r="AX1310"/>
      <c r="AY1310"/>
    </row>
    <row r="1311" spans="50:51" x14ac:dyDescent="0.25">
      <c r="AX1311"/>
      <c r="AY1311"/>
    </row>
    <row r="1312" spans="50:51" x14ac:dyDescent="0.25">
      <c r="AX1312"/>
      <c r="AY1312"/>
    </row>
    <row r="1313" spans="50:51" x14ac:dyDescent="0.25">
      <c r="AX1313"/>
      <c r="AY1313"/>
    </row>
    <row r="1314" spans="50:51" x14ac:dyDescent="0.25">
      <c r="AX1314"/>
      <c r="AY1314"/>
    </row>
    <row r="1315" spans="50:51" x14ac:dyDescent="0.25">
      <c r="AX1315"/>
      <c r="AY1315"/>
    </row>
    <row r="1316" spans="50:51" x14ac:dyDescent="0.25">
      <c r="AX1316"/>
      <c r="AY1316"/>
    </row>
    <row r="1317" spans="50:51" x14ac:dyDescent="0.25">
      <c r="AX1317"/>
      <c r="AY1317"/>
    </row>
    <row r="1318" spans="50:51" x14ac:dyDescent="0.25">
      <c r="AX1318"/>
      <c r="AY1318"/>
    </row>
    <row r="1319" spans="50:51" x14ac:dyDescent="0.25">
      <c r="AX1319"/>
      <c r="AY1319"/>
    </row>
    <row r="1320" spans="50:51" x14ac:dyDescent="0.25">
      <c r="AX1320"/>
      <c r="AY1320"/>
    </row>
    <row r="1321" spans="50:51" x14ac:dyDescent="0.25">
      <c r="AX1321"/>
      <c r="AY1321"/>
    </row>
    <row r="1322" spans="50:51" x14ac:dyDescent="0.25">
      <c r="AX1322"/>
      <c r="AY1322"/>
    </row>
    <row r="1323" spans="50:51" x14ac:dyDescent="0.25">
      <c r="AX1323"/>
      <c r="AY1323"/>
    </row>
    <row r="1324" spans="50:51" x14ac:dyDescent="0.25">
      <c r="AX1324"/>
      <c r="AY1324"/>
    </row>
    <row r="1325" spans="50:51" x14ac:dyDescent="0.25">
      <c r="AX1325"/>
      <c r="AY1325"/>
    </row>
    <row r="1326" spans="50:51" x14ac:dyDescent="0.25">
      <c r="AX1326"/>
      <c r="AY1326"/>
    </row>
    <row r="1327" spans="50:51" x14ac:dyDescent="0.25">
      <c r="AX1327"/>
      <c r="AY1327"/>
    </row>
    <row r="1328" spans="50:51" x14ac:dyDescent="0.25">
      <c r="AX1328"/>
      <c r="AY1328"/>
    </row>
    <row r="1329" spans="50:51" x14ac:dyDescent="0.25">
      <c r="AX1329"/>
      <c r="AY1329"/>
    </row>
    <row r="1330" spans="50:51" x14ac:dyDescent="0.25">
      <c r="AX1330"/>
      <c r="AY1330"/>
    </row>
    <row r="1331" spans="50:51" x14ac:dyDescent="0.25">
      <c r="AX1331"/>
      <c r="AY1331"/>
    </row>
    <row r="1332" spans="50:51" x14ac:dyDescent="0.25">
      <c r="AX1332"/>
      <c r="AY1332"/>
    </row>
    <row r="1333" spans="50:51" x14ac:dyDescent="0.25">
      <c r="AX1333"/>
      <c r="AY1333"/>
    </row>
    <row r="1334" spans="50:51" x14ac:dyDescent="0.25">
      <c r="AX1334"/>
      <c r="AY1334"/>
    </row>
    <row r="1335" spans="50:51" x14ac:dyDescent="0.25">
      <c r="AX1335"/>
      <c r="AY1335"/>
    </row>
    <row r="1336" spans="50:51" x14ac:dyDescent="0.25">
      <c r="AX1336"/>
      <c r="AY1336"/>
    </row>
    <row r="1337" spans="50:51" x14ac:dyDescent="0.25">
      <c r="AX1337"/>
      <c r="AY1337"/>
    </row>
    <row r="1338" spans="50:51" x14ac:dyDescent="0.25">
      <c r="AX1338"/>
      <c r="AY1338"/>
    </row>
    <row r="1339" spans="50:51" x14ac:dyDescent="0.25">
      <c r="AX1339"/>
      <c r="AY1339"/>
    </row>
    <row r="1340" spans="50:51" x14ac:dyDescent="0.25">
      <c r="AX1340"/>
      <c r="AY1340"/>
    </row>
    <row r="1341" spans="50:51" x14ac:dyDescent="0.25">
      <c r="AX1341"/>
      <c r="AY1341"/>
    </row>
    <row r="1342" spans="50:51" x14ac:dyDescent="0.25">
      <c r="AX1342"/>
      <c r="AY1342"/>
    </row>
    <row r="1343" spans="50:51" x14ac:dyDescent="0.25">
      <c r="AX1343"/>
      <c r="AY1343"/>
    </row>
    <row r="1344" spans="50:51" x14ac:dyDescent="0.25">
      <c r="AX1344"/>
      <c r="AY1344"/>
    </row>
    <row r="1345" spans="50:51" x14ac:dyDescent="0.25">
      <c r="AX1345"/>
      <c r="AY1345"/>
    </row>
    <row r="1346" spans="50:51" x14ac:dyDescent="0.25">
      <c r="AX1346"/>
      <c r="AY1346"/>
    </row>
    <row r="1347" spans="50:51" x14ac:dyDescent="0.25">
      <c r="AX1347"/>
      <c r="AY1347"/>
    </row>
    <row r="1348" spans="50:51" x14ac:dyDescent="0.25">
      <c r="AX1348"/>
      <c r="AY1348"/>
    </row>
    <row r="1349" spans="50:51" x14ac:dyDescent="0.25">
      <c r="AX1349"/>
      <c r="AY1349"/>
    </row>
    <row r="1350" spans="50:51" x14ac:dyDescent="0.25">
      <c r="AX1350"/>
      <c r="AY1350"/>
    </row>
    <row r="1351" spans="50:51" x14ac:dyDescent="0.25">
      <c r="AX1351"/>
      <c r="AY1351"/>
    </row>
    <row r="1352" spans="50:51" x14ac:dyDescent="0.25">
      <c r="AX1352"/>
      <c r="AY1352"/>
    </row>
    <row r="1353" spans="50:51" x14ac:dyDescent="0.25">
      <c r="AX1353"/>
      <c r="AY1353"/>
    </row>
    <row r="1354" spans="50:51" x14ac:dyDescent="0.25">
      <c r="AX1354"/>
      <c r="AY1354"/>
    </row>
    <row r="1355" spans="50:51" x14ac:dyDescent="0.25">
      <c r="AX1355"/>
      <c r="AY1355"/>
    </row>
    <row r="1356" spans="50:51" x14ac:dyDescent="0.25">
      <c r="AX1356"/>
      <c r="AY1356"/>
    </row>
    <row r="1357" spans="50:51" x14ac:dyDescent="0.25">
      <c r="AX1357"/>
      <c r="AY1357"/>
    </row>
    <row r="1358" spans="50:51" x14ac:dyDescent="0.25">
      <c r="AX1358"/>
      <c r="AY1358"/>
    </row>
    <row r="1359" spans="50:51" x14ac:dyDescent="0.25">
      <c r="AX1359"/>
      <c r="AY1359"/>
    </row>
    <row r="1360" spans="50:51" x14ac:dyDescent="0.25">
      <c r="AX1360"/>
      <c r="AY1360"/>
    </row>
    <row r="1361" spans="50:51" x14ac:dyDescent="0.25">
      <c r="AX1361"/>
      <c r="AY1361"/>
    </row>
    <row r="1362" spans="50:51" x14ac:dyDescent="0.25">
      <c r="AX1362"/>
      <c r="AY1362"/>
    </row>
    <row r="1363" spans="50:51" x14ac:dyDescent="0.25">
      <c r="AX1363"/>
      <c r="AY1363"/>
    </row>
    <row r="1364" spans="50:51" x14ac:dyDescent="0.25">
      <c r="AX1364"/>
      <c r="AY1364"/>
    </row>
    <row r="1365" spans="50:51" x14ac:dyDescent="0.25">
      <c r="AX1365"/>
      <c r="AY1365"/>
    </row>
    <row r="1366" spans="50:51" x14ac:dyDescent="0.25">
      <c r="AX1366"/>
      <c r="AY1366"/>
    </row>
    <row r="1367" spans="50:51" x14ac:dyDescent="0.25">
      <c r="AX1367"/>
      <c r="AY1367"/>
    </row>
    <row r="1368" spans="50:51" x14ac:dyDescent="0.25">
      <c r="AX1368"/>
      <c r="AY1368"/>
    </row>
    <row r="1369" spans="50:51" x14ac:dyDescent="0.25">
      <c r="AX1369"/>
      <c r="AY1369"/>
    </row>
    <row r="1370" spans="50:51" x14ac:dyDescent="0.25">
      <c r="AX1370"/>
      <c r="AY1370"/>
    </row>
    <row r="1371" spans="50:51" x14ac:dyDescent="0.25">
      <c r="AX1371"/>
      <c r="AY1371"/>
    </row>
    <row r="1372" spans="50:51" x14ac:dyDescent="0.25">
      <c r="AX1372"/>
      <c r="AY1372"/>
    </row>
    <row r="1373" spans="50:51" x14ac:dyDescent="0.25">
      <c r="AX1373"/>
      <c r="AY1373"/>
    </row>
    <row r="1374" spans="50:51" x14ac:dyDescent="0.25">
      <c r="AX1374"/>
      <c r="AY1374"/>
    </row>
    <row r="1375" spans="50:51" x14ac:dyDescent="0.25">
      <c r="AX1375"/>
      <c r="AY1375"/>
    </row>
    <row r="1376" spans="50:51" x14ac:dyDescent="0.25">
      <c r="AX1376"/>
      <c r="AY1376"/>
    </row>
    <row r="1377" spans="50:51" x14ac:dyDescent="0.25">
      <c r="AX1377"/>
      <c r="AY1377"/>
    </row>
    <row r="1378" spans="50:51" x14ac:dyDescent="0.25">
      <c r="AX1378"/>
      <c r="AY1378"/>
    </row>
    <row r="1379" spans="50:51" x14ac:dyDescent="0.25">
      <c r="AX1379"/>
      <c r="AY1379"/>
    </row>
    <row r="1380" spans="50:51" x14ac:dyDescent="0.25">
      <c r="AX1380"/>
      <c r="AY1380"/>
    </row>
    <row r="1381" spans="50:51" x14ac:dyDescent="0.25">
      <c r="AX1381"/>
      <c r="AY1381"/>
    </row>
    <row r="1382" spans="50:51" x14ac:dyDescent="0.25">
      <c r="AX1382"/>
      <c r="AY1382"/>
    </row>
    <row r="1383" spans="50:51" x14ac:dyDescent="0.25">
      <c r="AX1383"/>
      <c r="AY1383"/>
    </row>
    <row r="1384" spans="50:51" x14ac:dyDescent="0.25">
      <c r="AX1384"/>
      <c r="AY1384"/>
    </row>
    <row r="1385" spans="50:51" x14ac:dyDescent="0.25">
      <c r="AX1385"/>
      <c r="AY1385"/>
    </row>
    <row r="1386" spans="50:51" x14ac:dyDescent="0.25">
      <c r="AX1386"/>
      <c r="AY1386"/>
    </row>
    <row r="1387" spans="50:51" x14ac:dyDescent="0.25">
      <c r="AX1387"/>
      <c r="AY1387"/>
    </row>
    <row r="1388" spans="50:51" x14ac:dyDescent="0.25">
      <c r="AX1388"/>
      <c r="AY1388"/>
    </row>
    <row r="1389" spans="50:51" x14ac:dyDescent="0.25">
      <c r="AX1389"/>
      <c r="AY1389"/>
    </row>
    <row r="1390" spans="50:51" x14ac:dyDescent="0.25">
      <c r="AX1390"/>
      <c r="AY1390"/>
    </row>
    <row r="1391" spans="50:51" x14ac:dyDescent="0.25">
      <c r="AX1391"/>
      <c r="AY1391"/>
    </row>
    <row r="1392" spans="50:51" x14ac:dyDescent="0.25">
      <c r="AX1392"/>
      <c r="AY1392"/>
    </row>
    <row r="1393" spans="50:51" x14ac:dyDescent="0.25">
      <c r="AX1393"/>
      <c r="AY1393"/>
    </row>
    <row r="1394" spans="50:51" x14ac:dyDescent="0.25">
      <c r="AX1394"/>
      <c r="AY1394"/>
    </row>
    <row r="1395" spans="50:51" x14ac:dyDescent="0.25">
      <c r="AX1395"/>
      <c r="AY1395"/>
    </row>
    <row r="1396" spans="50:51" x14ac:dyDescent="0.25">
      <c r="AX1396"/>
      <c r="AY1396"/>
    </row>
    <row r="1397" spans="50:51" x14ac:dyDescent="0.25">
      <c r="AX1397"/>
      <c r="AY1397"/>
    </row>
    <row r="1398" spans="50:51" x14ac:dyDescent="0.25">
      <c r="AX1398"/>
      <c r="AY1398"/>
    </row>
    <row r="1399" spans="50:51" x14ac:dyDescent="0.25">
      <c r="AX1399"/>
      <c r="AY1399"/>
    </row>
    <row r="1400" spans="50:51" x14ac:dyDescent="0.25">
      <c r="AX1400"/>
      <c r="AY1400"/>
    </row>
    <row r="1401" spans="50:51" x14ac:dyDescent="0.25">
      <c r="AX1401"/>
      <c r="AY1401"/>
    </row>
    <row r="1402" spans="50:51" x14ac:dyDescent="0.25">
      <c r="AX1402"/>
      <c r="AY1402"/>
    </row>
    <row r="1403" spans="50:51" x14ac:dyDescent="0.25">
      <c r="AX1403"/>
      <c r="AY1403"/>
    </row>
    <row r="1404" spans="50:51" x14ac:dyDescent="0.25">
      <c r="AX1404"/>
      <c r="AY1404"/>
    </row>
    <row r="1405" spans="50:51" x14ac:dyDescent="0.25">
      <c r="AX1405"/>
      <c r="AY1405"/>
    </row>
    <row r="1406" spans="50:51" x14ac:dyDescent="0.25">
      <c r="AX1406"/>
      <c r="AY1406"/>
    </row>
    <row r="1407" spans="50:51" x14ac:dyDescent="0.25">
      <c r="AX1407"/>
      <c r="AY1407"/>
    </row>
    <row r="1408" spans="50:51" x14ac:dyDescent="0.25">
      <c r="AX1408"/>
      <c r="AY1408"/>
    </row>
    <row r="1409" spans="50:51" x14ac:dyDescent="0.25">
      <c r="AX1409"/>
      <c r="AY1409"/>
    </row>
    <row r="1410" spans="50:51" x14ac:dyDescent="0.25">
      <c r="AX1410"/>
      <c r="AY1410"/>
    </row>
    <row r="1411" spans="50:51" x14ac:dyDescent="0.25">
      <c r="AX1411"/>
      <c r="AY1411"/>
    </row>
    <row r="1412" spans="50:51" x14ac:dyDescent="0.25">
      <c r="AX1412"/>
      <c r="AY1412"/>
    </row>
    <row r="1413" spans="50:51" x14ac:dyDescent="0.25">
      <c r="AX1413"/>
      <c r="AY1413"/>
    </row>
    <row r="1414" spans="50:51" x14ac:dyDescent="0.25">
      <c r="AX1414"/>
      <c r="AY1414"/>
    </row>
    <row r="1415" spans="50:51" x14ac:dyDescent="0.25">
      <c r="AX1415"/>
      <c r="AY1415"/>
    </row>
    <row r="1416" spans="50:51" x14ac:dyDescent="0.25">
      <c r="AX1416"/>
      <c r="AY1416"/>
    </row>
    <row r="1417" spans="50:51" x14ac:dyDescent="0.25">
      <c r="AX1417"/>
      <c r="AY1417"/>
    </row>
    <row r="1418" spans="50:51" x14ac:dyDescent="0.25">
      <c r="AX1418"/>
      <c r="AY1418"/>
    </row>
    <row r="1419" spans="50:51" x14ac:dyDescent="0.25">
      <c r="AX1419"/>
      <c r="AY1419"/>
    </row>
    <row r="1420" spans="50:51" x14ac:dyDescent="0.25">
      <c r="AX1420"/>
      <c r="AY1420"/>
    </row>
    <row r="1421" spans="50:51" x14ac:dyDescent="0.25">
      <c r="AX1421"/>
      <c r="AY1421"/>
    </row>
    <row r="1422" spans="50:51" x14ac:dyDescent="0.25">
      <c r="AX1422"/>
      <c r="AY1422"/>
    </row>
    <row r="1423" spans="50:51" x14ac:dyDescent="0.25">
      <c r="AX1423"/>
      <c r="AY1423"/>
    </row>
    <row r="1424" spans="50:51" x14ac:dyDescent="0.25">
      <c r="AX1424"/>
      <c r="AY1424"/>
    </row>
    <row r="1425" spans="50:51" x14ac:dyDescent="0.25">
      <c r="AX1425"/>
      <c r="AY1425"/>
    </row>
    <row r="1426" spans="50:51" x14ac:dyDescent="0.25">
      <c r="AX1426"/>
      <c r="AY1426"/>
    </row>
    <row r="1427" spans="50:51" x14ac:dyDescent="0.25">
      <c r="AX1427"/>
      <c r="AY1427"/>
    </row>
    <row r="1428" spans="50:51" x14ac:dyDescent="0.25">
      <c r="AX1428"/>
      <c r="AY1428"/>
    </row>
    <row r="1429" spans="50:51" x14ac:dyDescent="0.25">
      <c r="AX1429"/>
      <c r="AY1429"/>
    </row>
    <row r="1430" spans="50:51" x14ac:dyDescent="0.25">
      <c r="AX1430"/>
      <c r="AY1430"/>
    </row>
    <row r="1431" spans="50:51" x14ac:dyDescent="0.25">
      <c r="AX1431"/>
      <c r="AY1431"/>
    </row>
    <row r="1432" spans="50:51" x14ac:dyDescent="0.25">
      <c r="AX1432"/>
      <c r="AY1432"/>
    </row>
    <row r="1433" spans="50:51" x14ac:dyDescent="0.25">
      <c r="AX1433"/>
      <c r="AY1433"/>
    </row>
    <row r="1434" spans="50:51" x14ac:dyDescent="0.25">
      <c r="AX1434"/>
      <c r="AY1434"/>
    </row>
    <row r="1435" spans="50:51" x14ac:dyDescent="0.25">
      <c r="AX1435"/>
      <c r="AY1435"/>
    </row>
    <row r="1436" spans="50:51" x14ac:dyDescent="0.25">
      <c r="AX1436"/>
      <c r="AY1436"/>
    </row>
    <row r="1437" spans="50:51" x14ac:dyDescent="0.25">
      <c r="AX1437"/>
      <c r="AY1437"/>
    </row>
    <row r="1438" spans="50:51" x14ac:dyDescent="0.25">
      <c r="AX1438"/>
      <c r="AY1438"/>
    </row>
    <row r="1439" spans="50:51" x14ac:dyDescent="0.25">
      <c r="AX1439"/>
      <c r="AY1439"/>
    </row>
    <row r="1440" spans="50:51" x14ac:dyDescent="0.25">
      <c r="AX1440"/>
      <c r="AY1440"/>
    </row>
    <row r="1441" spans="50:51" x14ac:dyDescent="0.25">
      <c r="AX1441"/>
      <c r="AY1441"/>
    </row>
    <row r="1442" spans="50:51" x14ac:dyDescent="0.25">
      <c r="AX1442"/>
      <c r="AY1442"/>
    </row>
    <row r="1443" spans="50:51" x14ac:dyDescent="0.25">
      <c r="AX1443"/>
      <c r="AY1443"/>
    </row>
    <row r="1444" spans="50:51" x14ac:dyDescent="0.25">
      <c r="AX1444"/>
      <c r="AY1444"/>
    </row>
    <row r="1445" spans="50:51" x14ac:dyDescent="0.25">
      <c r="AX1445"/>
      <c r="AY1445"/>
    </row>
    <row r="1446" spans="50:51" x14ac:dyDescent="0.25">
      <c r="AX1446"/>
      <c r="AY1446"/>
    </row>
    <row r="1447" spans="50:51" x14ac:dyDescent="0.25">
      <c r="AX1447"/>
      <c r="AY1447"/>
    </row>
    <row r="1448" spans="50:51" x14ac:dyDescent="0.25">
      <c r="AX1448"/>
      <c r="AY1448"/>
    </row>
    <row r="1449" spans="50:51" x14ac:dyDescent="0.25">
      <c r="AX1449"/>
      <c r="AY1449"/>
    </row>
    <row r="1450" spans="50:51" x14ac:dyDescent="0.25">
      <c r="AX1450"/>
      <c r="AY1450"/>
    </row>
    <row r="1451" spans="50:51" x14ac:dyDescent="0.25">
      <c r="AX1451"/>
      <c r="AY1451"/>
    </row>
    <row r="1452" spans="50:51" x14ac:dyDescent="0.25">
      <c r="AX1452"/>
      <c r="AY1452"/>
    </row>
    <row r="1453" spans="50:51" x14ac:dyDescent="0.25">
      <c r="AX1453"/>
      <c r="AY1453"/>
    </row>
    <row r="1454" spans="50:51" x14ac:dyDescent="0.25">
      <c r="AX1454"/>
      <c r="AY1454"/>
    </row>
    <row r="1455" spans="50:51" x14ac:dyDescent="0.25">
      <c r="AX1455"/>
      <c r="AY1455"/>
    </row>
    <row r="1456" spans="50:51" x14ac:dyDescent="0.25">
      <c r="AX1456"/>
      <c r="AY1456"/>
    </row>
    <row r="1457" spans="50:51" x14ac:dyDescent="0.25">
      <c r="AX1457"/>
      <c r="AY1457"/>
    </row>
    <row r="1458" spans="50:51" x14ac:dyDescent="0.25">
      <c r="AX1458"/>
      <c r="AY1458"/>
    </row>
    <row r="1459" spans="50:51" x14ac:dyDescent="0.25">
      <c r="AX1459"/>
      <c r="AY1459"/>
    </row>
    <row r="1460" spans="50:51" x14ac:dyDescent="0.25">
      <c r="AX1460"/>
      <c r="AY1460"/>
    </row>
    <row r="1461" spans="50:51" x14ac:dyDescent="0.25">
      <c r="AX1461"/>
      <c r="AY1461"/>
    </row>
    <row r="1462" spans="50:51" x14ac:dyDescent="0.25">
      <c r="AX1462"/>
      <c r="AY1462"/>
    </row>
    <row r="1463" spans="50:51" x14ac:dyDescent="0.25">
      <c r="AX1463"/>
      <c r="AY1463"/>
    </row>
    <row r="1464" spans="50:51" x14ac:dyDescent="0.25">
      <c r="AX1464"/>
      <c r="AY1464"/>
    </row>
    <row r="1465" spans="50:51" x14ac:dyDescent="0.25">
      <c r="AX1465"/>
      <c r="AY1465"/>
    </row>
    <row r="1466" spans="50:51" x14ac:dyDescent="0.25">
      <c r="AX1466"/>
      <c r="AY1466"/>
    </row>
    <row r="1467" spans="50:51" x14ac:dyDescent="0.25">
      <c r="AX1467"/>
      <c r="AY1467"/>
    </row>
    <row r="1468" spans="50:51" x14ac:dyDescent="0.25">
      <c r="AX1468"/>
      <c r="AY1468"/>
    </row>
    <row r="1469" spans="50:51" x14ac:dyDescent="0.25">
      <c r="AX1469"/>
      <c r="AY1469"/>
    </row>
    <row r="1470" spans="50:51" x14ac:dyDescent="0.25">
      <c r="AX1470"/>
      <c r="AY1470"/>
    </row>
    <row r="1471" spans="50:51" x14ac:dyDescent="0.25">
      <c r="AX1471"/>
      <c r="AY1471"/>
    </row>
    <row r="1472" spans="50:51" x14ac:dyDescent="0.25">
      <c r="AX1472"/>
      <c r="AY1472"/>
    </row>
    <row r="1473" spans="50:51" x14ac:dyDescent="0.25">
      <c r="AX1473"/>
      <c r="AY1473"/>
    </row>
    <row r="1474" spans="50:51" x14ac:dyDescent="0.25">
      <c r="AX1474"/>
      <c r="AY1474"/>
    </row>
    <row r="1475" spans="50:51" x14ac:dyDescent="0.25">
      <c r="AX1475"/>
      <c r="AY1475"/>
    </row>
    <row r="1476" spans="50:51" x14ac:dyDescent="0.25">
      <c r="AX1476"/>
      <c r="AY1476"/>
    </row>
    <row r="1477" spans="50:51" x14ac:dyDescent="0.25">
      <c r="AX1477"/>
      <c r="AY1477"/>
    </row>
    <row r="1478" spans="50:51" x14ac:dyDescent="0.25">
      <c r="AX1478"/>
      <c r="AY1478"/>
    </row>
    <row r="1479" spans="50:51" x14ac:dyDescent="0.25">
      <c r="AX1479"/>
      <c r="AY1479"/>
    </row>
    <row r="1480" spans="50:51" x14ac:dyDescent="0.25">
      <c r="AX1480"/>
      <c r="AY1480"/>
    </row>
    <row r="1481" spans="50:51" x14ac:dyDescent="0.25">
      <c r="AX1481"/>
      <c r="AY1481"/>
    </row>
    <row r="1482" spans="50:51" x14ac:dyDescent="0.25">
      <c r="AX1482"/>
      <c r="AY1482"/>
    </row>
    <row r="1483" spans="50:51" x14ac:dyDescent="0.25">
      <c r="AX1483"/>
      <c r="AY1483"/>
    </row>
    <row r="1484" spans="50:51" x14ac:dyDescent="0.25">
      <c r="AX1484"/>
      <c r="AY1484"/>
    </row>
    <row r="1485" spans="50:51" x14ac:dyDescent="0.25">
      <c r="AX1485"/>
      <c r="AY1485"/>
    </row>
    <row r="1486" spans="50:51" x14ac:dyDescent="0.25">
      <c r="AX1486"/>
      <c r="AY1486"/>
    </row>
    <row r="1487" spans="50:51" x14ac:dyDescent="0.25">
      <c r="AX1487"/>
      <c r="AY1487"/>
    </row>
    <row r="1488" spans="50:51" x14ac:dyDescent="0.25">
      <c r="AX1488"/>
      <c r="AY1488"/>
    </row>
    <row r="1489" spans="50:51" x14ac:dyDescent="0.25">
      <c r="AX1489"/>
      <c r="AY1489"/>
    </row>
    <row r="1490" spans="50:51" x14ac:dyDescent="0.25">
      <c r="AX1490"/>
      <c r="AY1490"/>
    </row>
    <row r="1491" spans="50:51" x14ac:dyDescent="0.25">
      <c r="AX1491"/>
      <c r="AY1491"/>
    </row>
    <row r="1492" spans="50:51" x14ac:dyDescent="0.25">
      <c r="AX1492"/>
      <c r="AY1492"/>
    </row>
    <row r="1493" spans="50:51" x14ac:dyDescent="0.25">
      <c r="AX1493"/>
      <c r="AY1493"/>
    </row>
    <row r="1494" spans="50:51" x14ac:dyDescent="0.25">
      <c r="AX1494"/>
      <c r="AY1494"/>
    </row>
    <row r="1495" spans="50:51" x14ac:dyDescent="0.25">
      <c r="AX1495"/>
      <c r="AY1495"/>
    </row>
    <row r="1496" spans="50:51" x14ac:dyDescent="0.25">
      <c r="AX1496"/>
      <c r="AY1496"/>
    </row>
    <row r="1497" spans="50:51" x14ac:dyDescent="0.25">
      <c r="AX1497"/>
      <c r="AY1497"/>
    </row>
    <row r="1498" spans="50:51" x14ac:dyDescent="0.25">
      <c r="AX1498"/>
      <c r="AY1498"/>
    </row>
    <row r="1499" spans="50:51" x14ac:dyDescent="0.25">
      <c r="AX1499"/>
      <c r="AY1499"/>
    </row>
    <row r="1500" spans="50:51" x14ac:dyDescent="0.25">
      <c r="AX1500"/>
      <c r="AY1500"/>
    </row>
    <row r="1501" spans="50:51" x14ac:dyDescent="0.25">
      <c r="AX1501"/>
      <c r="AY1501"/>
    </row>
    <row r="1502" spans="50:51" x14ac:dyDescent="0.25">
      <c r="AX1502"/>
      <c r="AY1502"/>
    </row>
    <row r="1503" spans="50:51" x14ac:dyDescent="0.25">
      <c r="AX1503"/>
      <c r="AY1503"/>
    </row>
    <row r="1504" spans="50:51" x14ac:dyDescent="0.25">
      <c r="AX1504"/>
      <c r="AY1504"/>
    </row>
    <row r="1505" spans="50:51" x14ac:dyDescent="0.25">
      <c r="AX1505"/>
      <c r="AY1505"/>
    </row>
    <row r="1506" spans="50:51" x14ac:dyDescent="0.25">
      <c r="AX1506"/>
      <c r="AY1506"/>
    </row>
    <row r="1507" spans="50:51" x14ac:dyDescent="0.25">
      <c r="AX1507"/>
      <c r="AY1507"/>
    </row>
    <row r="1508" spans="50:51" x14ac:dyDescent="0.25">
      <c r="AX1508"/>
      <c r="AY1508"/>
    </row>
    <row r="1509" spans="50:51" x14ac:dyDescent="0.25">
      <c r="AX1509"/>
      <c r="AY1509"/>
    </row>
    <row r="1510" spans="50:51" x14ac:dyDescent="0.25">
      <c r="AX1510"/>
      <c r="AY1510"/>
    </row>
    <row r="1511" spans="50:51" x14ac:dyDescent="0.25">
      <c r="AX1511"/>
      <c r="AY1511"/>
    </row>
    <row r="1512" spans="50:51" x14ac:dyDescent="0.25">
      <c r="AX1512"/>
      <c r="AY1512"/>
    </row>
    <row r="1513" spans="50:51" x14ac:dyDescent="0.25">
      <c r="AX1513"/>
      <c r="AY1513"/>
    </row>
    <row r="1514" spans="50:51" x14ac:dyDescent="0.25">
      <c r="AX1514"/>
      <c r="AY1514"/>
    </row>
    <row r="1515" spans="50:51" x14ac:dyDescent="0.25">
      <c r="AX1515"/>
      <c r="AY1515"/>
    </row>
    <row r="1516" spans="50:51" x14ac:dyDescent="0.25">
      <c r="AX1516"/>
      <c r="AY1516"/>
    </row>
    <row r="1517" spans="50:51" x14ac:dyDescent="0.25">
      <c r="AX1517"/>
      <c r="AY1517"/>
    </row>
    <row r="1518" spans="50:51" x14ac:dyDescent="0.25">
      <c r="AX1518"/>
      <c r="AY1518"/>
    </row>
    <row r="1519" spans="50:51" x14ac:dyDescent="0.25">
      <c r="AX1519"/>
      <c r="AY1519"/>
    </row>
    <row r="1520" spans="50:51" x14ac:dyDescent="0.25">
      <c r="AX1520"/>
      <c r="AY1520"/>
    </row>
    <row r="1521" spans="50:51" x14ac:dyDescent="0.25">
      <c r="AX1521"/>
      <c r="AY1521"/>
    </row>
    <row r="1522" spans="50:51" x14ac:dyDescent="0.25">
      <c r="AX1522"/>
      <c r="AY1522"/>
    </row>
    <row r="1523" spans="50:51" x14ac:dyDescent="0.25">
      <c r="AX1523"/>
      <c r="AY1523"/>
    </row>
    <row r="1524" spans="50:51" x14ac:dyDescent="0.25">
      <c r="AX1524"/>
      <c r="AY1524"/>
    </row>
    <row r="1525" spans="50:51" x14ac:dyDescent="0.25">
      <c r="AX1525"/>
      <c r="AY1525"/>
    </row>
    <row r="1526" spans="50:51" x14ac:dyDescent="0.25">
      <c r="AX1526"/>
      <c r="AY1526"/>
    </row>
    <row r="1527" spans="50:51" x14ac:dyDescent="0.25">
      <c r="AX1527"/>
      <c r="AY1527"/>
    </row>
    <row r="1528" spans="50:51" x14ac:dyDescent="0.25">
      <c r="AX1528"/>
      <c r="AY1528"/>
    </row>
    <row r="1529" spans="50:51" x14ac:dyDescent="0.25">
      <c r="AX1529"/>
      <c r="AY1529"/>
    </row>
    <row r="1530" spans="50:51" x14ac:dyDescent="0.25">
      <c r="AX1530"/>
      <c r="AY1530"/>
    </row>
    <row r="1531" spans="50:51" x14ac:dyDescent="0.25">
      <c r="AX1531"/>
      <c r="AY1531"/>
    </row>
    <row r="1532" spans="50:51" x14ac:dyDescent="0.25">
      <c r="AX1532"/>
      <c r="AY1532"/>
    </row>
    <row r="1533" spans="50:51" x14ac:dyDescent="0.25">
      <c r="AX1533"/>
      <c r="AY1533"/>
    </row>
    <row r="1534" spans="50:51" x14ac:dyDescent="0.25">
      <c r="AX1534"/>
      <c r="AY1534"/>
    </row>
    <row r="1535" spans="50:51" x14ac:dyDescent="0.25">
      <c r="AX1535"/>
      <c r="AY1535"/>
    </row>
    <row r="1536" spans="50:51" x14ac:dyDescent="0.25">
      <c r="AX1536"/>
      <c r="AY1536"/>
    </row>
    <row r="1537" spans="50:51" x14ac:dyDescent="0.25">
      <c r="AX1537"/>
      <c r="AY1537"/>
    </row>
    <row r="1538" spans="50:51" x14ac:dyDescent="0.25">
      <c r="AX1538"/>
      <c r="AY1538"/>
    </row>
    <row r="1539" spans="50:51" x14ac:dyDescent="0.25">
      <c r="AX1539"/>
      <c r="AY1539"/>
    </row>
    <row r="1540" spans="50:51" x14ac:dyDescent="0.25">
      <c r="AX1540"/>
      <c r="AY1540"/>
    </row>
    <row r="1541" spans="50:51" x14ac:dyDescent="0.25">
      <c r="AX1541"/>
      <c r="AY1541"/>
    </row>
    <row r="1542" spans="50:51" x14ac:dyDescent="0.25">
      <c r="AX1542"/>
      <c r="AY1542"/>
    </row>
    <row r="1543" spans="50:51" x14ac:dyDescent="0.25">
      <c r="AX1543"/>
      <c r="AY1543"/>
    </row>
    <row r="1544" spans="50:51" x14ac:dyDescent="0.25">
      <c r="AX1544"/>
      <c r="AY1544"/>
    </row>
    <row r="1545" spans="50:51" x14ac:dyDescent="0.25">
      <c r="AX1545"/>
      <c r="AY1545"/>
    </row>
    <row r="1546" spans="50:51" x14ac:dyDescent="0.25">
      <c r="AX1546"/>
      <c r="AY1546"/>
    </row>
    <row r="1547" spans="50:51" x14ac:dyDescent="0.25">
      <c r="AX1547"/>
      <c r="AY1547"/>
    </row>
    <row r="1548" spans="50:51" x14ac:dyDescent="0.25">
      <c r="AX1548"/>
      <c r="AY1548"/>
    </row>
    <row r="1549" spans="50:51" x14ac:dyDescent="0.25">
      <c r="AX1549"/>
      <c r="AY1549"/>
    </row>
    <row r="1550" spans="50:51" x14ac:dyDescent="0.25">
      <c r="AX1550"/>
      <c r="AY1550"/>
    </row>
    <row r="1551" spans="50:51" x14ac:dyDescent="0.25">
      <c r="AX1551"/>
      <c r="AY1551"/>
    </row>
    <row r="1552" spans="50:51" x14ac:dyDescent="0.25">
      <c r="AX1552"/>
      <c r="AY1552"/>
    </row>
    <row r="1553" spans="50:51" x14ac:dyDescent="0.25">
      <c r="AX1553"/>
      <c r="AY1553"/>
    </row>
    <row r="1554" spans="50:51" x14ac:dyDescent="0.25">
      <c r="AX1554"/>
      <c r="AY1554"/>
    </row>
    <row r="1555" spans="50:51" x14ac:dyDescent="0.25">
      <c r="AX1555"/>
      <c r="AY1555"/>
    </row>
    <row r="1556" spans="50:51" x14ac:dyDescent="0.25">
      <c r="AX1556"/>
      <c r="AY1556"/>
    </row>
    <row r="1557" spans="50:51" x14ac:dyDescent="0.25">
      <c r="AX1557"/>
      <c r="AY1557"/>
    </row>
    <row r="1558" spans="50:51" x14ac:dyDescent="0.25">
      <c r="AX1558"/>
      <c r="AY1558"/>
    </row>
    <row r="1559" spans="50:51" x14ac:dyDescent="0.25">
      <c r="AX1559"/>
      <c r="AY1559"/>
    </row>
    <row r="1560" spans="50:51" x14ac:dyDescent="0.25">
      <c r="AX1560"/>
      <c r="AY1560"/>
    </row>
    <row r="1561" spans="50:51" x14ac:dyDescent="0.25">
      <c r="AX1561"/>
      <c r="AY1561"/>
    </row>
    <row r="1562" spans="50:51" x14ac:dyDescent="0.25">
      <c r="AX1562"/>
      <c r="AY1562"/>
    </row>
    <row r="1563" spans="50:51" x14ac:dyDescent="0.25">
      <c r="AX1563"/>
      <c r="AY1563"/>
    </row>
    <row r="1564" spans="50:51" x14ac:dyDescent="0.25">
      <c r="AX1564"/>
      <c r="AY1564"/>
    </row>
    <row r="1565" spans="50:51" x14ac:dyDescent="0.25">
      <c r="AX1565"/>
      <c r="AY1565"/>
    </row>
    <row r="1566" spans="50:51" x14ac:dyDescent="0.25">
      <c r="AX1566"/>
      <c r="AY1566"/>
    </row>
    <row r="1567" spans="50:51" x14ac:dyDescent="0.25">
      <c r="AX1567"/>
      <c r="AY1567"/>
    </row>
    <row r="1568" spans="50:51" x14ac:dyDescent="0.25">
      <c r="AX1568"/>
      <c r="AY1568"/>
    </row>
    <row r="1569" spans="50:51" x14ac:dyDescent="0.25">
      <c r="AX1569"/>
      <c r="AY1569"/>
    </row>
    <row r="1570" spans="50:51" x14ac:dyDescent="0.25">
      <c r="AX1570"/>
      <c r="AY1570"/>
    </row>
    <row r="1571" spans="50:51" x14ac:dyDescent="0.25">
      <c r="AX1571"/>
      <c r="AY1571"/>
    </row>
    <row r="1572" spans="50:51" x14ac:dyDescent="0.25">
      <c r="AX1572"/>
      <c r="AY1572"/>
    </row>
    <row r="1573" spans="50:51" x14ac:dyDescent="0.25">
      <c r="AX1573"/>
      <c r="AY1573"/>
    </row>
    <row r="1574" spans="50:51" x14ac:dyDescent="0.25">
      <c r="AX1574"/>
      <c r="AY1574"/>
    </row>
    <row r="1575" spans="50:51" x14ac:dyDescent="0.25">
      <c r="AX1575"/>
      <c r="AY1575"/>
    </row>
    <row r="1576" spans="50:51" x14ac:dyDescent="0.25">
      <c r="AX1576"/>
      <c r="AY1576"/>
    </row>
    <row r="1577" spans="50:51" x14ac:dyDescent="0.25">
      <c r="AX1577"/>
      <c r="AY1577"/>
    </row>
    <row r="1578" spans="50:51" x14ac:dyDescent="0.25">
      <c r="AX1578"/>
      <c r="AY1578"/>
    </row>
    <row r="1579" spans="50:51" x14ac:dyDescent="0.25">
      <c r="AX1579"/>
      <c r="AY1579"/>
    </row>
    <row r="1580" spans="50:51" x14ac:dyDescent="0.25">
      <c r="AX1580"/>
      <c r="AY1580"/>
    </row>
    <row r="1581" spans="50:51" x14ac:dyDescent="0.25">
      <c r="AX1581"/>
      <c r="AY1581"/>
    </row>
    <row r="1582" spans="50:51" x14ac:dyDescent="0.25">
      <c r="AX1582"/>
      <c r="AY1582"/>
    </row>
    <row r="1583" spans="50:51" x14ac:dyDescent="0.25">
      <c r="AX1583"/>
      <c r="AY1583"/>
    </row>
    <row r="1584" spans="50:51" x14ac:dyDescent="0.25">
      <c r="AX1584"/>
      <c r="AY1584"/>
    </row>
    <row r="1585" spans="50:51" x14ac:dyDescent="0.25">
      <c r="AX1585"/>
      <c r="AY1585"/>
    </row>
    <row r="1586" spans="50:51" x14ac:dyDescent="0.25">
      <c r="AX1586"/>
      <c r="AY1586"/>
    </row>
    <row r="1587" spans="50:51" x14ac:dyDescent="0.25">
      <c r="AX1587"/>
      <c r="AY1587"/>
    </row>
    <row r="1588" spans="50:51" x14ac:dyDescent="0.25">
      <c r="AX1588"/>
      <c r="AY1588"/>
    </row>
    <row r="1589" spans="50:51" x14ac:dyDescent="0.25">
      <c r="AX1589"/>
      <c r="AY1589"/>
    </row>
    <row r="1590" spans="50:51" x14ac:dyDescent="0.25">
      <c r="AX1590"/>
      <c r="AY1590"/>
    </row>
    <row r="1591" spans="50:51" x14ac:dyDescent="0.25">
      <c r="AX1591"/>
      <c r="AY1591"/>
    </row>
    <row r="1592" spans="50:51" x14ac:dyDescent="0.25">
      <c r="AX1592"/>
      <c r="AY1592"/>
    </row>
    <row r="1593" spans="50:51" x14ac:dyDescent="0.25">
      <c r="AX1593"/>
      <c r="AY1593"/>
    </row>
    <row r="1594" spans="50:51" x14ac:dyDescent="0.25">
      <c r="AX1594"/>
      <c r="AY1594"/>
    </row>
    <row r="1595" spans="50:51" x14ac:dyDescent="0.25">
      <c r="AX1595"/>
      <c r="AY1595"/>
    </row>
    <row r="1596" spans="50:51" x14ac:dyDescent="0.25">
      <c r="AX1596"/>
      <c r="AY1596"/>
    </row>
    <row r="1597" spans="50:51" x14ac:dyDescent="0.25">
      <c r="AX1597"/>
      <c r="AY1597"/>
    </row>
    <row r="1598" spans="50:51" x14ac:dyDescent="0.25">
      <c r="AX1598"/>
      <c r="AY1598"/>
    </row>
    <row r="1599" spans="50:51" x14ac:dyDescent="0.25">
      <c r="AX1599"/>
      <c r="AY1599"/>
    </row>
    <row r="1600" spans="50:51" x14ac:dyDescent="0.25">
      <c r="AX1600"/>
      <c r="AY1600"/>
    </row>
    <row r="1601" spans="50:51" x14ac:dyDescent="0.25">
      <c r="AX1601"/>
      <c r="AY1601"/>
    </row>
    <row r="1602" spans="50:51" x14ac:dyDescent="0.25">
      <c r="AX1602"/>
      <c r="AY1602"/>
    </row>
    <row r="1603" spans="50:51" x14ac:dyDescent="0.25">
      <c r="AX1603"/>
      <c r="AY1603"/>
    </row>
    <row r="1604" spans="50:51" x14ac:dyDescent="0.25">
      <c r="AX1604"/>
      <c r="AY1604"/>
    </row>
    <row r="1605" spans="50:51" x14ac:dyDescent="0.25">
      <c r="AX1605"/>
      <c r="AY1605"/>
    </row>
    <row r="1606" spans="50:51" x14ac:dyDescent="0.25">
      <c r="AX1606"/>
      <c r="AY1606"/>
    </row>
    <row r="1607" spans="50:51" x14ac:dyDescent="0.25">
      <c r="AX1607"/>
      <c r="AY1607"/>
    </row>
    <row r="1608" spans="50:51" x14ac:dyDescent="0.25">
      <c r="AX1608"/>
      <c r="AY1608"/>
    </row>
    <row r="1609" spans="50:51" x14ac:dyDescent="0.25">
      <c r="AX1609"/>
      <c r="AY1609"/>
    </row>
    <row r="1610" spans="50:51" x14ac:dyDescent="0.25">
      <c r="AX1610"/>
      <c r="AY1610"/>
    </row>
    <row r="1611" spans="50:51" x14ac:dyDescent="0.25">
      <c r="AX1611"/>
      <c r="AY1611"/>
    </row>
    <row r="1612" spans="50:51" x14ac:dyDescent="0.25">
      <c r="AX1612"/>
      <c r="AY1612"/>
    </row>
    <row r="1613" spans="50:51" x14ac:dyDescent="0.25">
      <c r="AX1613"/>
      <c r="AY1613"/>
    </row>
    <row r="1614" spans="50:51" x14ac:dyDescent="0.25">
      <c r="AX1614"/>
      <c r="AY1614"/>
    </row>
    <row r="1615" spans="50:51" x14ac:dyDescent="0.25">
      <c r="AX1615"/>
      <c r="AY1615"/>
    </row>
    <row r="1616" spans="50:51" x14ac:dyDescent="0.25">
      <c r="AX1616"/>
      <c r="AY1616"/>
    </row>
    <row r="1617" spans="50:51" x14ac:dyDescent="0.25">
      <c r="AX1617"/>
      <c r="AY1617"/>
    </row>
    <row r="1618" spans="50:51" x14ac:dyDescent="0.25">
      <c r="AX1618"/>
      <c r="AY1618"/>
    </row>
    <row r="1619" spans="50:51" x14ac:dyDescent="0.25">
      <c r="AX1619"/>
      <c r="AY1619"/>
    </row>
    <row r="1620" spans="50:51" x14ac:dyDescent="0.25">
      <c r="AX1620"/>
      <c r="AY1620"/>
    </row>
    <row r="1621" spans="50:51" x14ac:dyDescent="0.25">
      <c r="AX1621"/>
      <c r="AY1621"/>
    </row>
    <row r="1622" spans="50:51" x14ac:dyDescent="0.25">
      <c r="AX1622"/>
      <c r="AY1622"/>
    </row>
    <row r="1623" spans="50:51" x14ac:dyDescent="0.25">
      <c r="AX1623"/>
      <c r="AY1623"/>
    </row>
    <row r="1624" spans="50:51" x14ac:dyDescent="0.25">
      <c r="AX1624"/>
      <c r="AY1624"/>
    </row>
    <row r="1625" spans="50:51" x14ac:dyDescent="0.25">
      <c r="AX1625"/>
      <c r="AY1625"/>
    </row>
    <row r="1626" spans="50:51" x14ac:dyDescent="0.25">
      <c r="AX1626"/>
      <c r="AY1626"/>
    </row>
    <row r="1627" spans="50:51" x14ac:dyDescent="0.25">
      <c r="AX1627"/>
      <c r="AY1627"/>
    </row>
    <row r="1628" spans="50:51" x14ac:dyDescent="0.25">
      <c r="AX1628"/>
      <c r="AY1628"/>
    </row>
    <row r="1629" spans="50:51" x14ac:dyDescent="0.25">
      <c r="AX1629"/>
      <c r="AY1629"/>
    </row>
    <row r="1630" spans="50:51" x14ac:dyDescent="0.25">
      <c r="AX1630"/>
      <c r="AY1630"/>
    </row>
    <row r="1631" spans="50:51" x14ac:dyDescent="0.25">
      <c r="AX1631"/>
      <c r="AY1631"/>
    </row>
    <row r="1632" spans="50:51" x14ac:dyDescent="0.25">
      <c r="AX1632"/>
      <c r="AY1632"/>
    </row>
    <row r="1633" spans="50:51" x14ac:dyDescent="0.25">
      <c r="AX1633"/>
      <c r="AY1633"/>
    </row>
    <row r="1634" spans="50:51" x14ac:dyDescent="0.25">
      <c r="AX1634"/>
      <c r="AY1634"/>
    </row>
    <row r="1635" spans="50:51" x14ac:dyDescent="0.25">
      <c r="AX1635"/>
      <c r="AY1635"/>
    </row>
    <row r="1636" spans="50:51" x14ac:dyDescent="0.25">
      <c r="AX1636"/>
      <c r="AY1636"/>
    </row>
    <row r="1637" spans="50:51" x14ac:dyDescent="0.25">
      <c r="AX1637"/>
      <c r="AY1637"/>
    </row>
    <row r="1638" spans="50:51" x14ac:dyDescent="0.25">
      <c r="AX1638"/>
      <c r="AY1638"/>
    </row>
    <row r="1639" spans="50:51" x14ac:dyDescent="0.25">
      <c r="AX1639"/>
      <c r="AY1639"/>
    </row>
    <row r="1640" spans="50:51" x14ac:dyDescent="0.25">
      <c r="AX1640"/>
      <c r="AY1640"/>
    </row>
    <row r="1641" spans="50:51" x14ac:dyDescent="0.25">
      <c r="AX1641"/>
      <c r="AY1641"/>
    </row>
    <row r="1642" spans="50:51" x14ac:dyDescent="0.25">
      <c r="AX1642"/>
      <c r="AY1642"/>
    </row>
    <row r="1643" spans="50:51" x14ac:dyDescent="0.25">
      <c r="AX1643"/>
      <c r="AY1643"/>
    </row>
    <row r="1644" spans="50:51" x14ac:dyDescent="0.25">
      <c r="AX1644"/>
      <c r="AY1644"/>
    </row>
    <row r="1645" spans="50:51" x14ac:dyDescent="0.25">
      <c r="AX1645"/>
      <c r="AY1645"/>
    </row>
    <row r="1646" spans="50:51" x14ac:dyDescent="0.25">
      <c r="AX1646"/>
      <c r="AY1646"/>
    </row>
    <row r="1647" spans="50:51" x14ac:dyDescent="0.25">
      <c r="AX1647"/>
      <c r="AY1647"/>
    </row>
    <row r="1648" spans="50:51" x14ac:dyDescent="0.25">
      <c r="AX1648"/>
      <c r="AY1648"/>
    </row>
    <row r="1649" spans="50:51" x14ac:dyDescent="0.25">
      <c r="AX1649"/>
      <c r="AY1649"/>
    </row>
    <row r="1650" spans="50:51" x14ac:dyDescent="0.25">
      <c r="AX1650"/>
      <c r="AY1650"/>
    </row>
    <row r="1651" spans="50:51" x14ac:dyDescent="0.25">
      <c r="AX1651"/>
      <c r="AY1651"/>
    </row>
    <row r="1652" spans="50:51" x14ac:dyDescent="0.25">
      <c r="AX1652"/>
      <c r="AY1652"/>
    </row>
    <row r="1653" spans="50:51" x14ac:dyDescent="0.25">
      <c r="AX1653"/>
      <c r="AY1653"/>
    </row>
    <row r="1654" spans="50:51" x14ac:dyDescent="0.25">
      <c r="AX1654"/>
      <c r="AY1654"/>
    </row>
    <row r="1655" spans="50:51" x14ac:dyDescent="0.25">
      <c r="AX1655"/>
      <c r="AY1655"/>
    </row>
    <row r="1656" spans="50:51" x14ac:dyDescent="0.25">
      <c r="AX1656"/>
      <c r="AY1656"/>
    </row>
    <row r="1657" spans="50:51" x14ac:dyDescent="0.25">
      <c r="AX1657"/>
      <c r="AY1657"/>
    </row>
    <row r="1658" spans="50:51" x14ac:dyDescent="0.25">
      <c r="AX1658"/>
      <c r="AY1658"/>
    </row>
    <row r="1659" spans="50:51" x14ac:dyDescent="0.25">
      <c r="AX1659"/>
      <c r="AY1659"/>
    </row>
    <row r="1660" spans="50:51" x14ac:dyDescent="0.25">
      <c r="AX1660"/>
      <c r="AY1660"/>
    </row>
    <row r="1661" spans="50:51" x14ac:dyDescent="0.25">
      <c r="AX1661"/>
      <c r="AY1661"/>
    </row>
    <row r="1662" spans="50:51" x14ac:dyDescent="0.25">
      <c r="AX1662"/>
      <c r="AY1662"/>
    </row>
    <row r="1663" spans="50:51" x14ac:dyDescent="0.25">
      <c r="AX1663"/>
      <c r="AY1663"/>
    </row>
    <row r="1664" spans="50:51" x14ac:dyDescent="0.25">
      <c r="AX1664"/>
      <c r="AY1664"/>
    </row>
    <row r="1665" spans="50:51" x14ac:dyDescent="0.25">
      <c r="AX1665"/>
      <c r="AY1665"/>
    </row>
    <row r="1666" spans="50:51" x14ac:dyDescent="0.25">
      <c r="AX1666"/>
      <c r="AY1666"/>
    </row>
    <row r="1667" spans="50:51" x14ac:dyDescent="0.25">
      <c r="AX1667"/>
      <c r="AY1667"/>
    </row>
    <row r="1668" spans="50:51" x14ac:dyDescent="0.25">
      <c r="AX1668"/>
      <c r="AY1668"/>
    </row>
    <row r="1669" spans="50:51" x14ac:dyDescent="0.25">
      <c r="AX1669"/>
      <c r="AY1669"/>
    </row>
    <row r="1670" spans="50:51" x14ac:dyDescent="0.25">
      <c r="AX1670"/>
      <c r="AY1670"/>
    </row>
    <row r="1671" spans="50:51" x14ac:dyDescent="0.25">
      <c r="AX1671"/>
      <c r="AY1671"/>
    </row>
    <row r="1672" spans="50:51" x14ac:dyDescent="0.25">
      <c r="AX1672"/>
      <c r="AY1672"/>
    </row>
    <row r="1673" spans="50:51" x14ac:dyDescent="0.25">
      <c r="AX1673"/>
      <c r="AY1673"/>
    </row>
    <row r="1674" spans="50:51" x14ac:dyDescent="0.25">
      <c r="AX1674"/>
      <c r="AY1674"/>
    </row>
    <row r="1675" spans="50:51" x14ac:dyDescent="0.25">
      <c r="AX1675"/>
      <c r="AY1675"/>
    </row>
    <row r="1676" spans="50:51" x14ac:dyDescent="0.25">
      <c r="AX1676"/>
      <c r="AY1676"/>
    </row>
    <row r="1677" spans="50:51" x14ac:dyDescent="0.25">
      <c r="AX1677"/>
      <c r="AY1677"/>
    </row>
    <row r="1678" spans="50:51" x14ac:dyDescent="0.25">
      <c r="AX1678"/>
      <c r="AY1678"/>
    </row>
    <row r="1679" spans="50:51" x14ac:dyDescent="0.25">
      <c r="AX1679"/>
      <c r="AY1679"/>
    </row>
    <row r="1680" spans="50:51" x14ac:dyDescent="0.25">
      <c r="AX1680"/>
      <c r="AY1680"/>
    </row>
    <row r="1681" spans="50:51" x14ac:dyDescent="0.25">
      <c r="AX1681"/>
      <c r="AY1681"/>
    </row>
    <row r="1682" spans="50:51" x14ac:dyDescent="0.25">
      <c r="AX1682"/>
      <c r="AY1682"/>
    </row>
    <row r="1683" spans="50:51" x14ac:dyDescent="0.25">
      <c r="AX1683"/>
      <c r="AY1683"/>
    </row>
    <row r="1684" spans="50:51" x14ac:dyDescent="0.25">
      <c r="AX1684"/>
      <c r="AY1684"/>
    </row>
    <row r="1685" spans="50:51" x14ac:dyDescent="0.25">
      <c r="AX1685"/>
      <c r="AY1685"/>
    </row>
    <row r="1686" spans="50:51" x14ac:dyDescent="0.25">
      <c r="AX1686"/>
      <c r="AY1686"/>
    </row>
    <row r="1687" spans="50:51" x14ac:dyDescent="0.25">
      <c r="AX1687"/>
      <c r="AY1687"/>
    </row>
    <row r="1688" spans="50:51" x14ac:dyDescent="0.25">
      <c r="AX1688"/>
      <c r="AY1688"/>
    </row>
    <row r="1689" spans="50:51" x14ac:dyDescent="0.25">
      <c r="AX1689"/>
      <c r="AY1689"/>
    </row>
    <row r="1690" spans="50:51" x14ac:dyDescent="0.25">
      <c r="AX1690"/>
      <c r="AY1690"/>
    </row>
    <row r="1691" spans="50:51" x14ac:dyDescent="0.25">
      <c r="AX1691"/>
      <c r="AY1691"/>
    </row>
    <row r="1692" spans="50:51" x14ac:dyDescent="0.25">
      <c r="AX1692"/>
      <c r="AY1692"/>
    </row>
    <row r="1693" spans="50:51" x14ac:dyDescent="0.25">
      <c r="AX1693"/>
      <c r="AY1693"/>
    </row>
    <row r="1694" spans="50:51" x14ac:dyDescent="0.25">
      <c r="AX1694"/>
      <c r="AY1694"/>
    </row>
    <row r="1695" spans="50:51" x14ac:dyDescent="0.25">
      <c r="AX1695"/>
      <c r="AY1695"/>
    </row>
    <row r="1696" spans="50:51" x14ac:dyDescent="0.25">
      <c r="AX1696"/>
      <c r="AY1696"/>
    </row>
    <row r="1697" spans="50:51" x14ac:dyDescent="0.25">
      <c r="AX1697"/>
      <c r="AY1697"/>
    </row>
    <row r="1698" spans="50:51" x14ac:dyDescent="0.25">
      <c r="AX1698"/>
      <c r="AY1698"/>
    </row>
    <row r="1699" spans="50:51" x14ac:dyDescent="0.25">
      <c r="AX1699"/>
      <c r="AY1699"/>
    </row>
    <row r="1700" spans="50:51" x14ac:dyDescent="0.25">
      <c r="AX1700"/>
      <c r="AY1700"/>
    </row>
    <row r="1701" spans="50:51" x14ac:dyDescent="0.25">
      <c r="AX1701"/>
      <c r="AY1701"/>
    </row>
    <row r="1702" spans="50:51" x14ac:dyDescent="0.25">
      <c r="AX1702"/>
      <c r="AY1702"/>
    </row>
    <row r="1703" spans="50:51" x14ac:dyDescent="0.25">
      <c r="AX1703"/>
      <c r="AY1703"/>
    </row>
    <row r="1704" spans="50:51" x14ac:dyDescent="0.25">
      <c r="AX1704"/>
      <c r="AY1704"/>
    </row>
    <row r="1705" spans="50:51" x14ac:dyDescent="0.25">
      <c r="AX1705"/>
      <c r="AY1705"/>
    </row>
    <row r="1706" spans="50:51" x14ac:dyDescent="0.25">
      <c r="AX1706"/>
      <c r="AY1706"/>
    </row>
    <row r="1707" spans="50:51" x14ac:dyDescent="0.25">
      <c r="AX1707"/>
      <c r="AY1707"/>
    </row>
    <row r="1708" spans="50:51" x14ac:dyDescent="0.25">
      <c r="AX1708"/>
      <c r="AY1708"/>
    </row>
    <row r="1709" spans="50:51" x14ac:dyDescent="0.25">
      <c r="AX1709"/>
      <c r="AY1709"/>
    </row>
    <row r="1710" spans="50:51" x14ac:dyDescent="0.25">
      <c r="AX1710"/>
      <c r="AY1710"/>
    </row>
    <row r="1711" spans="50:51" x14ac:dyDescent="0.25">
      <c r="AX1711"/>
      <c r="AY1711"/>
    </row>
    <row r="1712" spans="50:51" x14ac:dyDescent="0.25">
      <c r="AX1712"/>
      <c r="AY1712"/>
    </row>
    <row r="1713" spans="50:51" x14ac:dyDescent="0.25">
      <c r="AX1713"/>
      <c r="AY1713"/>
    </row>
    <row r="1714" spans="50:51" x14ac:dyDescent="0.25">
      <c r="AX1714"/>
      <c r="AY1714"/>
    </row>
    <row r="1715" spans="50:51" x14ac:dyDescent="0.25">
      <c r="AX1715"/>
      <c r="AY1715"/>
    </row>
    <row r="1716" spans="50:51" x14ac:dyDescent="0.25">
      <c r="AX1716"/>
      <c r="AY1716"/>
    </row>
    <row r="1717" spans="50:51" x14ac:dyDescent="0.25">
      <c r="AX1717"/>
      <c r="AY1717"/>
    </row>
    <row r="1718" spans="50:51" x14ac:dyDescent="0.25">
      <c r="AX1718"/>
      <c r="AY1718"/>
    </row>
    <row r="1719" spans="50:51" x14ac:dyDescent="0.25">
      <c r="AX1719"/>
      <c r="AY1719"/>
    </row>
    <row r="1720" spans="50:51" x14ac:dyDescent="0.25">
      <c r="AX1720"/>
      <c r="AY1720"/>
    </row>
    <row r="1721" spans="50:51" x14ac:dyDescent="0.25">
      <c r="AX1721"/>
      <c r="AY1721"/>
    </row>
    <row r="1722" spans="50:51" x14ac:dyDescent="0.25">
      <c r="AX1722"/>
      <c r="AY1722"/>
    </row>
    <row r="1723" spans="50:51" x14ac:dyDescent="0.25">
      <c r="AX1723"/>
      <c r="AY1723"/>
    </row>
    <row r="1724" spans="50:51" x14ac:dyDescent="0.25">
      <c r="AX1724"/>
      <c r="AY1724"/>
    </row>
    <row r="1725" spans="50:51" x14ac:dyDescent="0.25">
      <c r="AX1725"/>
      <c r="AY1725"/>
    </row>
    <row r="1726" spans="50:51" x14ac:dyDescent="0.25">
      <c r="AX1726"/>
      <c r="AY1726"/>
    </row>
    <row r="1727" spans="50:51" x14ac:dyDescent="0.25">
      <c r="AX1727"/>
      <c r="AY1727"/>
    </row>
    <row r="1728" spans="50:51" x14ac:dyDescent="0.25">
      <c r="AX1728"/>
      <c r="AY1728"/>
    </row>
    <row r="1729" spans="50:51" x14ac:dyDescent="0.25">
      <c r="AX1729"/>
      <c r="AY1729"/>
    </row>
    <row r="1730" spans="50:51" x14ac:dyDescent="0.25">
      <c r="AX1730"/>
      <c r="AY1730"/>
    </row>
    <row r="1731" spans="50:51" x14ac:dyDescent="0.25">
      <c r="AX1731"/>
      <c r="AY1731"/>
    </row>
    <row r="1732" spans="50:51" x14ac:dyDescent="0.25">
      <c r="AX1732"/>
      <c r="AY1732"/>
    </row>
    <row r="1733" spans="50:51" x14ac:dyDescent="0.25">
      <c r="AX1733"/>
      <c r="AY1733"/>
    </row>
    <row r="1734" spans="50:51" x14ac:dyDescent="0.25">
      <c r="AX1734"/>
      <c r="AY1734"/>
    </row>
    <row r="1735" spans="50:51" x14ac:dyDescent="0.25">
      <c r="AX1735"/>
      <c r="AY1735"/>
    </row>
    <row r="1736" spans="50:51" x14ac:dyDescent="0.25">
      <c r="AX1736"/>
      <c r="AY1736"/>
    </row>
    <row r="1737" spans="50:51" x14ac:dyDescent="0.25">
      <c r="AX1737"/>
      <c r="AY1737"/>
    </row>
    <row r="1738" spans="50:51" x14ac:dyDescent="0.25">
      <c r="AX1738"/>
      <c r="AY1738"/>
    </row>
    <row r="1739" spans="50:51" x14ac:dyDescent="0.25">
      <c r="AX1739"/>
      <c r="AY1739"/>
    </row>
    <row r="1740" spans="50:51" x14ac:dyDescent="0.25">
      <c r="AX1740"/>
      <c r="AY1740"/>
    </row>
    <row r="1741" spans="50:51" x14ac:dyDescent="0.25">
      <c r="AX1741"/>
      <c r="AY1741"/>
    </row>
    <row r="1742" spans="50:51" x14ac:dyDescent="0.25">
      <c r="AX1742"/>
      <c r="AY1742"/>
    </row>
    <row r="1743" spans="50:51" x14ac:dyDescent="0.25">
      <c r="AX1743"/>
      <c r="AY1743"/>
    </row>
    <row r="1744" spans="50:51" x14ac:dyDescent="0.25">
      <c r="AX1744"/>
      <c r="AY1744"/>
    </row>
    <row r="1745" spans="50:51" x14ac:dyDescent="0.25">
      <c r="AX1745"/>
      <c r="AY1745"/>
    </row>
    <row r="1746" spans="50:51" x14ac:dyDescent="0.25">
      <c r="AX1746"/>
      <c r="AY1746"/>
    </row>
    <row r="1747" spans="50:51" x14ac:dyDescent="0.25">
      <c r="AX1747"/>
      <c r="AY1747"/>
    </row>
    <row r="1748" spans="50:51" x14ac:dyDescent="0.25">
      <c r="AX1748"/>
      <c r="AY1748"/>
    </row>
    <row r="1749" spans="50:51" x14ac:dyDescent="0.25">
      <c r="AX1749"/>
      <c r="AY1749"/>
    </row>
    <row r="1750" spans="50:51" x14ac:dyDescent="0.25">
      <c r="AX1750"/>
      <c r="AY1750"/>
    </row>
    <row r="1751" spans="50:51" x14ac:dyDescent="0.25">
      <c r="AX1751"/>
      <c r="AY1751"/>
    </row>
    <row r="1752" spans="50:51" x14ac:dyDescent="0.25">
      <c r="AX1752"/>
      <c r="AY1752"/>
    </row>
    <row r="1753" spans="50:51" x14ac:dyDescent="0.25">
      <c r="AX1753"/>
      <c r="AY1753"/>
    </row>
    <row r="1754" spans="50:51" x14ac:dyDescent="0.25">
      <c r="AX1754"/>
      <c r="AY1754"/>
    </row>
    <row r="1755" spans="50:51" x14ac:dyDescent="0.25">
      <c r="AX1755"/>
      <c r="AY1755"/>
    </row>
    <row r="1756" spans="50:51" x14ac:dyDescent="0.25">
      <c r="AX1756"/>
      <c r="AY1756"/>
    </row>
    <row r="1757" spans="50:51" x14ac:dyDescent="0.25">
      <c r="AX1757"/>
      <c r="AY1757"/>
    </row>
    <row r="1758" spans="50:51" x14ac:dyDescent="0.25">
      <c r="AX1758"/>
      <c r="AY1758"/>
    </row>
    <row r="1759" spans="50:51" x14ac:dyDescent="0.25">
      <c r="AX1759"/>
      <c r="AY1759"/>
    </row>
    <row r="1760" spans="50:51" x14ac:dyDescent="0.25">
      <c r="AX1760"/>
      <c r="AY1760"/>
    </row>
    <row r="1761" spans="50:51" x14ac:dyDescent="0.25">
      <c r="AX1761"/>
      <c r="AY1761"/>
    </row>
    <row r="1762" spans="50:51" x14ac:dyDescent="0.25">
      <c r="AX1762"/>
      <c r="AY1762"/>
    </row>
    <row r="1763" spans="50:51" x14ac:dyDescent="0.25">
      <c r="AX1763"/>
      <c r="AY1763"/>
    </row>
    <row r="1764" spans="50:51" x14ac:dyDescent="0.25">
      <c r="AX1764"/>
      <c r="AY1764"/>
    </row>
    <row r="1765" spans="50:51" x14ac:dyDescent="0.25">
      <c r="AX1765"/>
      <c r="AY1765"/>
    </row>
    <row r="1766" spans="50:51" x14ac:dyDescent="0.25">
      <c r="AX1766"/>
      <c r="AY1766"/>
    </row>
    <row r="1767" spans="50:51" x14ac:dyDescent="0.25">
      <c r="AX1767"/>
      <c r="AY1767"/>
    </row>
    <row r="1768" spans="50:51" x14ac:dyDescent="0.25">
      <c r="AX1768"/>
      <c r="AY1768"/>
    </row>
    <row r="1769" spans="50:51" x14ac:dyDescent="0.25">
      <c r="AX1769"/>
      <c r="AY1769"/>
    </row>
    <row r="1770" spans="50:51" x14ac:dyDescent="0.25">
      <c r="AX1770"/>
      <c r="AY1770"/>
    </row>
    <row r="1771" spans="50:51" x14ac:dyDescent="0.25">
      <c r="AX1771"/>
      <c r="AY1771"/>
    </row>
    <row r="1772" spans="50:51" x14ac:dyDescent="0.25">
      <c r="AX1772"/>
      <c r="AY1772"/>
    </row>
    <row r="1773" spans="50:51" x14ac:dyDescent="0.25">
      <c r="AX1773"/>
      <c r="AY1773"/>
    </row>
    <row r="1774" spans="50:51" x14ac:dyDescent="0.25">
      <c r="AX1774"/>
      <c r="AY1774"/>
    </row>
    <row r="1775" spans="50:51" x14ac:dyDescent="0.25">
      <c r="AX1775"/>
      <c r="AY1775"/>
    </row>
    <row r="1776" spans="50:51" x14ac:dyDescent="0.25">
      <c r="AX1776"/>
      <c r="AY1776"/>
    </row>
    <row r="1777" spans="50:51" x14ac:dyDescent="0.25">
      <c r="AX1777"/>
      <c r="AY1777"/>
    </row>
    <row r="1778" spans="50:51" x14ac:dyDescent="0.25">
      <c r="AX1778"/>
      <c r="AY1778"/>
    </row>
    <row r="1779" spans="50:51" x14ac:dyDescent="0.25">
      <c r="AX1779"/>
      <c r="AY1779"/>
    </row>
    <row r="1780" spans="50:51" x14ac:dyDescent="0.25">
      <c r="AX1780"/>
      <c r="AY1780"/>
    </row>
    <row r="1781" spans="50:51" x14ac:dyDescent="0.25">
      <c r="AX1781"/>
      <c r="AY1781"/>
    </row>
    <row r="1782" spans="50:51" x14ac:dyDescent="0.25">
      <c r="AX1782"/>
      <c r="AY1782"/>
    </row>
    <row r="1783" spans="50:51" x14ac:dyDescent="0.25">
      <c r="AX1783"/>
      <c r="AY1783"/>
    </row>
    <row r="1784" spans="50:51" x14ac:dyDescent="0.25">
      <c r="AX1784"/>
      <c r="AY1784"/>
    </row>
    <row r="1785" spans="50:51" x14ac:dyDescent="0.25">
      <c r="AX1785"/>
      <c r="AY1785"/>
    </row>
    <row r="1786" spans="50:51" x14ac:dyDescent="0.25">
      <c r="AX1786"/>
      <c r="AY1786"/>
    </row>
    <row r="1787" spans="50:51" x14ac:dyDescent="0.25">
      <c r="AX1787"/>
      <c r="AY1787"/>
    </row>
    <row r="1788" spans="50:51" x14ac:dyDescent="0.25">
      <c r="AX1788"/>
      <c r="AY1788"/>
    </row>
    <row r="1789" spans="50:51" x14ac:dyDescent="0.25">
      <c r="AX1789"/>
      <c r="AY1789"/>
    </row>
    <row r="1790" spans="50:51" x14ac:dyDescent="0.25">
      <c r="AX1790"/>
      <c r="AY1790"/>
    </row>
    <row r="1791" spans="50:51" x14ac:dyDescent="0.25">
      <c r="AX1791"/>
      <c r="AY1791"/>
    </row>
    <row r="1792" spans="50:51" x14ac:dyDescent="0.25">
      <c r="AX1792"/>
      <c r="AY1792"/>
    </row>
    <row r="1793" spans="50:51" x14ac:dyDescent="0.25">
      <c r="AX1793"/>
      <c r="AY1793"/>
    </row>
    <row r="1794" spans="50:51" x14ac:dyDescent="0.25">
      <c r="AX1794"/>
      <c r="AY1794"/>
    </row>
    <row r="1795" spans="50:51" x14ac:dyDescent="0.25">
      <c r="AX1795"/>
      <c r="AY1795"/>
    </row>
    <row r="1796" spans="50:51" x14ac:dyDescent="0.25">
      <c r="AX1796"/>
      <c r="AY1796"/>
    </row>
    <row r="1797" spans="50:51" x14ac:dyDescent="0.25">
      <c r="AX1797"/>
      <c r="AY1797"/>
    </row>
    <row r="1798" spans="50:51" x14ac:dyDescent="0.25">
      <c r="AX1798"/>
      <c r="AY1798"/>
    </row>
    <row r="1799" spans="50:51" x14ac:dyDescent="0.25">
      <c r="AX1799"/>
      <c r="AY1799"/>
    </row>
    <row r="1800" spans="50:51" x14ac:dyDescent="0.25">
      <c r="AX1800"/>
      <c r="AY1800"/>
    </row>
    <row r="1801" spans="50:51" x14ac:dyDescent="0.25">
      <c r="AX1801"/>
      <c r="AY1801"/>
    </row>
    <row r="1802" spans="50:51" x14ac:dyDescent="0.25">
      <c r="AX1802"/>
      <c r="AY1802"/>
    </row>
    <row r="1803" spans="50:51" x14ac:dyDescent="0.25">
      <c r="AX1803"/>
      <c r="AY1803"/>
    </row>
    <row r="1804" spans="50:51" x14ac:dyDescent="0.25">
      <c r="AX1804"/>
      <c r="AY1804"/>
    </row>
    <row r="1805" spans="50:51" x14ac:dyDescent="0.25">
      <c r="AX1805"/>
      <c r="AY1805"/>
    </row>
    <row r="1806" spans="50:51" x14ac:dyDescent="0.25">
      <c r="AX1806"/>
      <c r="AY1806"/>
    </row>
    <row r="1807" spans="50:51" x14ac:dyDescent="0.25">
      <c r="AX1807"/>
      <c r="AY1807"/>
    </row>
    <row r="1808" spans="50:51" x14ac:dyDescent="0.25">
      <c r="AX1808"/>
      <c r="AY1808"/>
    </row>
    <row r="1809" spans="50:51" x14ac:dyDescent="0.25">
      <c r="AX1809"/>
      <c r="AY1809"/>
    </row>
    <row r="1810" spans="50:51" x14ac:dyDescent="0.25">
      <c r="AX1810"/>
      <c r="AY1810"/>
    </row>
    <row r="1811" spans="50:51" x14ac:dyDescent="0.25">
      <c r="AX1811"/>
      <c r="AY1811"/>
    </row>
    <row r="1812" spans="50:51" x14ac:dyDescent="0.25">
      <c r="AX1812"/>
      <c r="AY1812"/>
    </row>
    <row r="1813" spans="50:51" x14ac:dyDescent="0.25">
      <c r="AX1813"/>
      <c r="AY1813"/>
    </row>
    <row r="1814" spans="50:51" x14ac:dyDescent="0.25">
      <c r="AX1814"/>
      <c r="AY1814"/>
    </row>
    <row r="1815" spans="50:51" x14ac:dyDescent="0.25">
      <c r="AX1815"/>
      <c r="AY1815"/>
    </row>
    <row r="1816" spans="50:51" x14ac:dyDescent="0.25">
      <c r="AX1816"/>
      <c r="AY1816"/>
    </row>
    <row r="1817" spans="50:51" x14ac:dyDescent="0.25">
      <c r="AX1817"/>
      <c r="AY1817"/>
    </row>
    <row r="1818" spans="50:51" x14ac:dyDescent="0.25">
      <c r="AX1818"/>
      <c r="AY1818"/>
    </row>
    <row r="1819" spans="50:51" x14ac:dyDescent="0.25">
      <c r="AX1819"/>
      <c r="AY1819"/>
    </row>
    <row r="1820" spans="50:51" x14ac:dyDescent="0.25">
      <c r="AX1820"/>
      <c r="AY1820"/>
    </row>
    <row r="1821" spans="50:51" x14ac:dyDescent="0.25">
      <c r="AX1821"/>
      <c r="AY1821"/>
    </row>
    <row r="1822" spans="50:51" x14ac:dyDescent="0.25">
      <c r="AX1822"/>
      <c r="AY1822"/>
    </row>
    <row r="1823" spans="50:51" x14ac:dyDescent="0.25">
      <c r="AX1823"/>
      <c r="AY1823"/>
    </row>
    <row r="1824" spans="50:51" x14ac:dyDescent="0.25">
      <c r="AX1824"/>
      <c r="AY1824"/>
    </row>
    <row r="1825" spans="50:51" x14ac:dyDescent="0.25">
      <c r="AX1825"/>
      <c r="AY1825"/>
    </row>
    <row r="1826" spans="50:51" x14ac:dyDescent="0.25">
      <c r="AX1826"/>
      <c r="AY1826"/>
    </row>
    <row r="1827" spans="50:51" x14ac:dyDescent="0.25">
      <c r="AX1827"/>
      <c r="AY1827"/>
    </row>
    <row r="1828" spans="50:51" x14ac:dyDescent="0.25">
      <c r="AX1828"/>
      <c r="AY1828"/>
    </row>
    <row r="1829" spans="50:51" x14ac:dyDescent="0.25">
      <c r="AX1829"/>
      <c r="AY1829"/>
    </row>
    <row r="1830" spans="50:51" x14ac:dyDescent="0.25">
      <c r="AX1830"/>
      <c r="AY1830"/>
    </row>
    <row r="1831" spans="50:51" x14ac:dyDescent="0.25">
      <c r="AX1831"/>
      <c r="AY1831"/>
    </row>
    <row r="1832" spans="50:51" x14ac:dyDescent="0.25">
      <c r="AX1832"/>
      <c r="AY1832"/>
    </row>
    <row r="1833" spans="50:51" x14ac:dyDescent="0.25">
      <c r="AX1833"/>
      <c r="AY1833"/>
    </row>
    <row r="1834" spans="50:51" x14ac:dyDescent="0.25">
      <c r="AX1834"/>
      <c r="AY1834"/>
    </row>
    <row r="1835" spans="50:51" x14ac:dyDescent="0.25">
      <c r="AX1835"/>
      <c r="AY1835"/>
    </row>
    <row r="1836" spans="50:51" x14ac:dyDescent="0.25">
      <c r="AX1836"/>
      <c r="AY1836"/>
    </row>
    <row r="1837" spans="50:51" x14ac:dyDescent="0.25">
      <c r="AX1837"/>
      <c r="AY1837"/>
    </row>
    <row r="1838" spans="50:51" x14ac:dyDescent="0.25">
      <c r="AX1838"/>
      <c r="AY1838"/>
    </row>
    <row r="1839" spans="50:51" x14ac:dyDescent="0.25">
      <c r="AX1839"/>
      <c r="AY1839"/>
    </row>
    <row r="1840" spans="50:51" x14ac:dyDescent="0.25">
      <c r="AX1840"/>
      <c r="AY1840"/>
    </row>
    <row r="1841" spans="50:51" x14ac:dyDescent="0.25">
      <c r="AX1841"/>
      <c r="AY1841"/>
    </row>
    <row r="1842" spans="50:51" x14ac:dyDescent="0.25">
      <c r="AX1842"/>
      <c r="AY1842"/>
    </row>
    <row r="1843" spans="50:51" x14ac:dyDescent="0.25">
      <c r="AX1843"/>
      <c r="AY1843"/>
    </row>
    <row r="1844" spans="50:51" x14ac:dyDescent="0.25">
      <c r="AX1844"/>
      <c r="AY1844"/>
    </row>
    <row r="1845" spans="50:51" x14ac:dyDescent="0.25">
      <c r="AX1845"/>
      <c r="AY1845"/>
    </row>
    <row r="1846" spans="50:51" x14ac:dyDescent="0.25">
      <c r="AX1846"/>
      <c r="AY1846"/>
    </row>
    <row r="1847" spans="50:51" x14ac:dyDescent="0.25">
      <c r="AX1847"/>
      <c r="AY1847"/>
    </row>
    <row r="1848" spans="50:51" x14ac:dyDescent="0.25">
      <c r="AX1848"/>
      <c r="AY1848"/>
    </row>
    <row r="1849" spans="50:51" x14ac:dyDescent="0.25">
      <c r="AX1849"/>
      <c r="AY1849"/>
    </row>
    <row r="1850" spans="50:51" x14ac:dyDescent="0.25">
      <c r="AX1850"/>
      <c r="AY1850"/>
    </row>
    <row r="1851" spans="50:51" x14ac:dyDescent="0.25">
      <c r="AX1851"/>
      <c r="AY1851"/>
    </row>
    <row r="1852" spans="50:51" x14ac:dyDescent="0.25">
      <c r="AX1852"/>
      <c r="AY1852"/>
    </row>
    <row r="1853" spans="50:51" x14ac:dyDescent="0.25">
      <c r="AX1853"/>
      <c r="AY1853"/>
    </row>
    <row r="1854" spans="50:51" x14ac:dyDescent="0.25">
      <c r="AX1854"/>
      <c r="AY1854"/>
    </row>
    <row r="1855" spans="50:51" x14ac:dyDescent="0.25">
      <c r="AX1855"/>
      <c r="AY1855"/>
    </row>
    <row r="1856" spans="50:51" x14ac:dyDescent="0.25">
      <c r="AX1856"/>
      <c r="AY1856"/>
    </row>
    <row r="1857" spans="50:51" x14ac:dyDescent="0.25">
      <c r="AX1857"/>
      <c r="AY1857"/>
    </row>
    <row r="1858" spans="50:51" x14ac:dyDescent="0.25">
      <c r="AX1858"/>
      <c r="AY1858"/>
    </row>
    <row r="1859" spans="50:51" x14ac:dyDescent="0.25">
      <c r="AX1859"/>
      <c r="AY1859"/>
    </row>
    <row r="1860" spans="50:51" x14ac:dyDescent="0.25">
      <c r="AX1860"/>
      <c r="AY1860"/>
    </row>
    <row r="1861" spans="50:51" x14ac:dyDescent="0.25">
      <c r="AX1861"/>
      <c r="AY1861"/>
    </row>
    <row r="1862" spans="50:51" x14ac:dyDescent="0.25">
      <c r="AX1862"/>
      <c r="AY1862"/>
    </row>
    <row r="1863" spans="50:51" x14ac:dyDescent="0.25">
      <c r="AX1863"/>
      <c r="AY1863"/>
    </row>
    <row r="1864" spans="50:51" x14ac:dyDescent="0.25">
      <c r="AX1864"/>
      <c r="AY1864"/>
    </row>
    <row r="1865" spans="50:51" x14ac:dyDescent="0.25">
      <c r="AX1865"/>
      <c r="AY1865"/>
    </row>
    <row r="1866" spans="50:51" x14ac:dyDescent="0.25">
      <c r="AX1866"/>
      <c r="AY1866"/>
    </row>
    <row r="1867" spans="50:51" x14ac:dyDescent="0.25">
      <c r="AX1867"/>
      <c r="AY1867"/>
    </row>
    <row r="1868" spans="50:51" x14ac:dyDescent="0.25">
      <c r="AX1868"/>
      <c r="AY1868"/>
    </row>
    <row r="1869" spans="50:51" x14ac:dyDescent="0.25">
      <c r="AX1869"/>
      <c r="AY1869"/>
    </row>
    <row r="1870" spans="50:51" x14ac:dyDescent="0.25">
      <c r="AX1870"/>
      <c r="AY1870"/>
    </row>
    <row r="1871" spans="50:51" x14ac:dyDescent="0.25">
      <c r="AX1871"/>
      <c r="AY1871"/>
    </row>
    <row r="1872" spans="50:51" x14ac:dyDescent="0.25">
      <c r="AX1872"/>
      <c r="AY1872"/>
    </row>
    <row r="1873" spans="50:51" x14ac:dyDescent="0.25">
      <c r="AX1873"/>
      <c r="AY1873"/>
    </row>
    <row r="1874" spans="50:51" x14ac:dyDescent="0.25">
      <c r="AX1874"/>
      <c r="AY1874"/>
    </row>
    <row r="1875" spans="50:51" x14ac:dyDescent="0.25">
      <c r="AX1875"/>
      <c r="AY1875"/>
    </row>
    <row r="1876" spans="50:51" x14ac:dyDescent="0.25">
      <c r="AX1876"/>
      <c r="AY1876"/>
    </row>
    <row r="1877" spans="50:51" x14ac:dyDescent="0.25">
      <c r="AX1877"/>
      <c r="AY1877"/>
    </row>
    <row r="1878" spans="50:51" x14ac:dyDescent="0.25">
      <c r="AX1878"/>
      <c r="AY1878"/>
    </row>
    <row r="1879" spans="50:51" x14ac:dyDescent="0.25">
      <c r="AX1879"/>
      <c r="AY1879"/>
    </row>
    <row r="1880" spans="50:51" x14ac:dyDescent="0.25">
      <c r="AX1880"/>
      <c r="AY1880"/>
    </row>
    <row r="1881" spans="50:51" x14ac:dyDescent="0.25">
      <c r="AX1881"/>
      <c r="AY1881"/>
    </row>
    <row r="1882" spans="50:51" x14ac:dyDescent="0.25">
      <c r="AX1882"/>
      <c r="AY1882"/>
    </row>
    <row r="1883" spans="50:51" x14ac:dyDescent="0.25">
      <c r="AX1883"/>
      <c r="AY1883"/>
    </row>
    <row r="1884" spans="50:51" x14ac:dyDescent="0.25">
      <c r="AX1884"/>
      <c r="AY1884"/>
    </row>
    <row r="1885" spans="50:51" x14ac:dyDescent="0.25">
      <c r="AX1885"/>
      <c r="AY1885"/>
    </row>
    <row r="1886" spans="50:51" x14ac:dyDescent="0.25">
      <c r="AX1886"/>
      <c r="AY1886"/>
    </row>
    <row r="1887" spans="50:51" x14ac:dyDescent="0.25">
      <c r="AX1887"/>
      <c r="AY1887"/>
    </row>
    <row r="1888" spans="50:51" x14ac:dyDescent="0.25">
      <c r="AX1888"/>
      <c r="AY1888"/>
    </row>
    <row r="1889" spans="50:51" x14ac:dyDescent="0.25">
      <c r="AX1889"/>
      <c r="AY1889"/>
    </row>
    <row r="1890" spans="50:51" x14ac:dyDescent="0.25">
      <c r="AX1890"/>
      <c r="AY1890"/>
    </row>
    <row r="1891" spans="50:51" x14ac:dyDescent="0.25">
      <c r="AX1891"/>
      <c r="AY1891"/>
    </row>
    <row r="1892" spans="50:51" x14ac:dyDescent="0.25">
      <c r="AX1892"/>
      <c r="AY1892"/>
    </row>
    <row r="1893" spans="50:51" x14ac:dyDescent="0.25">
      <c r="AX1893"/>
      <c r="AY1893"/>
    </row>
    <row r="1894" spans="50:51" x14ac:dyDescent="0.25">
      <c r="AX1894"/>
      <c r="AY1894"/>
    </row>
    <row r="1895" spans="50:51" x14ac:dyDescent="0.25">
      <c r="AX1895"/>
      <c r="AY1895"/>
    </row>
    <row r="1896" spans="50:51" x14ac:dyDescent="0.25">
      <c r="AX1896"/>
      <c r="AY1896"/>
    </row>
    <row r="1897" spans="50:51" x14ac:dyDescent="0.25">
      <c r="AX1897"/>
      <c r="AY1897"/>
    </row>
    <row r="1898" spans="50:51" x14ac:dyDescent="0.25">
      <c r="AX1898"/>
      <c r="AY1898"/>
    </row>
    <row r="1899" spans="50:51" x14ac:dyDescent="0.25">
      <c r="AX1899"/>
      <c r="AY1899"/>
    </row>
    <row r="1900" spans="50:51" x14ac:dyDescent="0.25">
      <c r="AX1900"/>
      <c r="AY1900"/>
    </row>
    <row r="1901" spans="50:51" x14ac:dyDescent="0.25">
      <c r="AX1901"/>
      <c r="AY1901"/>
    </row>
    <row r="1902" spans="50:51" x14ac:dyDescent="0.25">
      <c r="AX1902"/>
      <c r="AY1902"/>
    </row>
    <row r="1903" spans="50:51" x14ac:dyDescent="0.25">
      <c r="AX1903"/>
      <c r="AY1903"/>
    </row>
    <row r="1904" spans="50:51" x14ac:dyDescent="0.25">
      <c r="AX1904"/>
      <c r="AY1904"/>
    </row>
    <row r="1905" spans="50:51" x14ac:dyDescent="0.25">
      <c r="AX1905"/>
      <c r="AY1905"/>
    </row>
    <row r="1906" spans="50:51" x14ac:dyDescent="0.25">
      <c r="AX1906"/>
      <c r="AY1906"/>
    </row>
    <row r="1907" spans="50:51" x14ac:dyDescent="0.25">
      <c r="AX1907"/>
      <c r="AY1907"/>
    </row>
    <row r="1908" spans="50:51" x14ac:dyDescent="0.25">
      <c r="AX1908"/>
      <c r="AY1908"/>
    </row>
    <row r="1909" spans="50:51" x14ac:dyDescent="0.25">
      <c r="AX1909"/>
      <c r="AY1909"/>
    </row>
    <row r="1910" spans="50:51" x14ac:dyDescent="0.25">
      <c r="AX1910"/>
      <c r="AY1910"/>
    </row>
    <row r="1911" spans="50:51" x14ac:dyDescent="0.25">
      <c r="AX1911"/>
      <c r="AY1911"/>
    </row>
    <row r="1912" spans="50:51" x14ac:dyDescent="0.25">
      <c r="AX1912"/>
      <c r="AY1912"/>
    </row>
    <row r="1913" spans="50:51" x14ac:dyDescent="0.25">
      <c r="AX1913"/>
      <c r="AY1913"/>
    </row>
    <row r="1914" spans="50:51" x14ac:dyDescent="0.25">
      <c r="AX1914"/>
      <c r="AY1914"/>
    </row>
    <row r="1915" spans="50:51" x14ac:dyDescent="0.25">
      <c r="AX1915"/>
      <c r="AY1915"/>
    </row>
    <row r="1916" spans="50:51" x14ac:dyDescent="0.25">
      <c r="AX1916"/>
      <c r="AY1916"/>
    </row>
    <row r="1917" spans="50:51" x14ac:dyDescent="0.25">
      <c r="AX1917"/>
      <c r="AY1917"/>
    </row>
    <row r="1918" spans="50:51" x14ac:dyDescent="0.25">
      <c r="AX1918"/>
      <c r="AY1918"/>
    </row>
    <row r="1919" spans="50:51" x14ac:dyDescent="0.25">
      <c r="AX1919"/>
      <c r="AY1919"/>
    </row>
    <row r="1920" spans="50:51" x14ac:dyDescent="0.25">
      <c r="AX1920"/>
      <c r="AY1920"/>
    </row>
    <row r="1921" spans="50:51" x14ac:dyDescent="0.25">
      <c r="AX1921"/>
      <c r="AY1921"/>
    </row>
    <row r="1922" spans="50:51" x14ac:dyDescent="0.25">
      <c r="AX1922"/>
      <c r="AY1922"/>
    </row>
    <row r="1923" spans="50:51" x14ac:dyDescent="0.25">
      <c r="AX1923"/>
      <c r="AY1923"/>
    </row>
    <row r="1924" spans="50:51" x14ac:dyDescent="0.25">
      <c r="AX1924"/>
      <c r="AY1924"/>
    </row>
    <row r="1925" spans="50:51" x14ac:dyDescent="0.25">
      <c r="AX1925"/>
      <c r="AY1925"/>
    </row>
    <row r="1926" spans="50:51" x14ac:dyDescent="0.25">
      <c r="AX1926"/>
      <c r="AY1926"/>
    </row>
    <row r="1927" spans="50:51" x14ac:dyDescent="0.25">
      <c r="AX1927"/>
      <c r="AY1927"/>
    </row>
    <row r="1928" spans="50:51" x14ac:dyDescent="0.25">
      <c r="AX1928"/>
      <c r="AY1928"/>
    </row>
    <row r="1929" spans="50:51" x14ac:dyDescent="0.25">
      <c r="AX1929"/>
      <c r="AY1929"/>
    </row>
    <row r="1930" spans="50:51" x14ac:dyDescent="0.25">
      <c r="AX1930"/>
      <c r="AY1930"/>
    </row>
    <row r="1931" spans="50:51" x14ac:dyDescent="0.25">
      <c r="AX1931"/>
      <c r="AY1931"/>
    </row>
    <row r="1932" spans="50:51" x14ac:dyDescent="0.25">
      <c r="AX1932"/>
      <c r="AY1932"/>
    </row>
    <row r="1933" spans="50:51" x14ac:dyDescent="0.25">
      <c r="AX1933"/>
      <c r="AY1933"/>
    </row>
    <row r="1934" spans="50:51" x14ac:dyDescent="0.25">
      <c r="AX1934"/>
      <c r="AY1934"/>
    </row>
    <row r="1935" spans="50:51" x14ac:dyDescent="0.25">
      <c r="AX1935"/>
      <c r="AY1935"/>
    </row>
    <row r="1936" spans="50:51" x14ac:dyDescent="0.25">
      <c r="AX1936"/>
      <c r="AY1936"/>
    </row>
    <row r="1937" spans="50:51" x14ac:dyDescent="0.25">
      <c r="AX1937"/>
      <c r="AY1937"/>
    </row>
    <row r="1938" spans="50:51" x14ac:dyDescent="0.25">
      <c r="AX1938"/>
      <c r="AY1938"/>
    </row>
    <row r="1939" spans="50:51" x14ac:dyDescent="0.25">
      <c r="AX1939"/>
      <c r="AY1939"/>
    </row>
    <row r="1940" spans="50:51" x14ac:dyDescent="0.25">
      <c r="AX1940"/>
      <c r="AY1940"/>
    </row>
    <row r="1941" spans="50:51" x14ac:dyDescent="0.25">
      <c r="AX1941"/>
      <c r="AY1941"/>
    </row>
    <row r="1942" spans="50:51" x14ac:dyDescent="0.25">
      <c r="AX1942"/>
      <c r="AY1942"/>
    </row>
    <row r="1943" spans="50:51" x14ac:dyDescent="0.25">
      <c r="AX1943"/>
      <c r="AY1943"/>
    </row>
    <row r="1944" spans="50:51" x14ac:dyDescent="0.25">
      <c r="AX1944"/>
      <c r="AY1944"/>
    </row>
    <row r="1945" spans="50:51" x14ac:dyDescent="0.25">
      <c r="AX1945"/>
      <c r="AY1945"/>
    </row>
    <row r="1946" spans="50:51" x14ac:dyDescent="0.25">
      <c r="AX1946"/>
      <c r="AY1946"/>
    </row>
    <row r="1947" spans="50:51" x14ac:dyDescent="0.25">
      <c r="AX1947"/>
      <c r="AY1947"/>
    </row>
    <row r="1948" spans="50:51" x14ac:dyDescent="0.25">
      <c r="AX1948"/>
      <c r="AY1948"/>
    </row>
    <row r="1949" spans="50:51" x14ac:dyDescent="0.25">
      <c r="AX1949"/>
      <c r="AY1949"/>
    </row>
    <row r="1950" spans="50:51" x14ac:dyDescent="0.25">
      <c r="AX1950"/>
      <c r="AY1950"/>
    </row>
    <row r="1951" spans="50:51" x14ac:dyDescent="0.25">
      <c r="AX1951"/>
      <c r="AY1951"/>
    </row>
    <row r="1952" spans="50:51" x14ac:dyDescent="0.25">
      <c r="AX1952"/>
      <c r="AY1952"/>
    </row>
    <row r="1953" spans="50:51" x14ac:dyDescent="0.25">
      <c r="AX1953"/>
      <c r="AY1953"/>
    </row>
    <row r="1954" spans="50:51" x14ac:dyDescent="0.25">
      <c r="AX1954"/>
      <c r="AY1954"/>
    </row>
    <row r="1955" spans="50:51" x14ac:dyDescent="0.25">
      <c r="AX1955"/>
      <c r="AY1955"/>
    </row>
    <row r="1956" spans="50:51" x14ac:dyDescent="0.25">
      <c r="AX1956"/>
      <c r="AY1956"/>
    </row>
    <row r="1957" spans="50:51" x14ac:dyDescent="0.25">
      <c r="AX1957"/>
      <c r="AY1957"/>
    </row>
    <row r="1958" spans="50:51" x14ac:dyDescent="0.25">
      <c r="AX1958"/>
      <c r="AY1958"/>
    </row>
    <row r="1959" spans="50:51" x14ac:dyDescent="0.25">
      <c r="AX1959"/>
      <c r="AY1959"/>
    </row>
    <row r="1960" spans="50:51" x14ac:dyDescent="0.25">
      <c r="AX1960"/>
      <c r="AY1960"/>
    </row>
    <row r="1961" spans="50:51" x14ac:dyDescent="0.25">
      <c r="AX1961"/>
      <c r="AY1961"/>
    </row>
    <row r="1962" spans="50:51" x14ac:dyDescent="0.25">
      <c r="AX1962"/>
      <c r="AY1962"/>
    </row>
    <row r="1963" spans="50:51" x14ac:dyDescent="0.25">
      <c r="AX1963"/>
      <c r="AY1963"/>
    </row>
    <row r="1964" spans="50:51" x14ac:dyDescent="0.25">
      <c r="AX1964"/>
      <c r="AY1964"/>
    </row>
    <row r="1965" spans="50:51" x14ac:dyDescent="0.25">
      <c r="AX1965"/>
      <c r="AY1965"/>
    </row>
    <row r="1966" spans="50:51" x14ac:dyDescent="0.25">
      <c r="AX1966"/>
      <c r="AY1966"/>
    </row>
    <row r="1967" spans="50:51" x14ac:dyDescent="0.25">
      <c r="AX1967"/>
      <c r="AY1967"/>
    </row>
    <row r="1968" spans="50:51" x14ac:dyDescent="0.25">
      <c r="AX1968"/>
      <c r="AY1968"/>
    </row>
    <row r="1969" spans="50:51" x14ac:dyDescent="0.25">
      <c r="AX1969"/>
      <c r="AY1969"/>
    </row>
    <row r="1970" spans="50:51" x14ac:dyDescent="0.25">
      <c r="AX1970"/>
      <c r="AY1970"/>
    </row>
    <row r="1971" spans="50:51" x14ac:dyDescent="0.25">
      <c r="AX1971"/>
      <c r="AY1971"/>
    </row>
    <row r="1972" spans="50:51" x14ac:dyDescent="0.25">
      <c r="AX1972"/>
      <c r="AY1972"/>
    </row>
    <row r="1973" spans="50:51" x14ac:dyDescent="0.25">
      <c r="AX1973"/>
      <c r="AY1973"/>
    </row>
    <row r="1974" spans="50:51" x14ac:dyDescent="0.25">
      <c r="AX1974"/>
      <c r="AY1974"/>
    </row>
    <row r="1975" spans="50:51" x14ac:dyDescent="0.25">
      <c r="AX1975"/>
      <c r="AY1975"/>
    </row>
    <row r="1976" spans="50:51" x14ac:dyDescent="0.25">
      <c r="AX1976"/>
      <c r="AY1976"/>
    </row>
    <row r="1977" spans="50:51" x14ac:dyDescent="0.25">
      <c r="AX1977"/>
      <c r="AY1977"/>
    </row>
    <row r="1978" spans="50:51" x14ac:dyDescent="0.25">
      <c r="AX1978"/>
      <c r="AY1978"/>
    </row>
    <row r="1979" spans="50:51" x14ac:dyDescent="0.25">
      <c r="AX1979"/>
      <c r="AY1979"/>
    </row>
    <row r="1980" spans="50:51" x14ac:dyDescent="0.25">
      <c r="AX1980"/>
      <c r="AY1980"/>
    </row>
    <row r="1981" spans="50:51" x14ac:dyDescent="0.25">
      <c r="AX1981"/>
      <c r="AY1981"/>
    </row>
    <row r="1982" spans="50:51" x14ac:dyDescent="0.25">
      <c r="AX1982"/>
      <c r="AY1982"/>
    </row>
    <row r="1983" spans="50:51" x14ac:dyDescent="0.25">
      <c r="AX1983"/>
      <c r="AY1983"/>
    </row>
    <row r="1984" spans="50:51" x14ac:dyDescent="0.25">
      <c r="AX1984"/>
      <c r="AY1984"/>
    </row>
    <row r="1985" spans="50:51" x14ac:dyDescent="0.25">
      <c r="AX1985"/>
      <c r="AY1985"/>
    </row>
    <row r="1986" spans="50:51" x14ac:dyDescent="0.25">
      <c r="AX1986"/>
      <c r="AY1986"/>
    </row>
    <row r="1987" spans="50:51" x14ac:dyDescent="0.25">
      <c r="AX1987"/>
      <c r="AY1987"/>
    </row>
    <row r="1988" spans="50:51" x14ac:dyDescent="0.25">
      <c r="AX1988"/>
      <c r="AY1988"/>
    </row>
    <row r="1989" spans="50:51" x14ac:dyDescent="0.25">
      <c r="AX1989"/>
      <c r="AY1989"/>
    </row>
    <row r="1990" spans="50:51" x14ac:dyDescent="0.25">
      <c r="AX1990"/>
      <c r="AY1990"/>
    </row>
    <row r="1991" spans="50:51" x14ac:dyDescent="0.25">
      <c r="AX1991"/>
      <c r="AY1991"/>
    </row>
    <row r="1992" spans="50:51" x14ac:dyDescent="0.25">
      <c r="AX1992"/>
      <c r="AY1992"/>
    </row>
    <row r="1993" spans="50:51" x14ac:dyDescent="0.25">
      <c r="AX1993"/>
      <c r="AY1993"/>
    </row>
    <row r="1994" spans="50:51" x14ac:dyDescent="0.25">
      <c r="AX1994"/>
      <c r="AY1994"/>
    </row>
    <row r="1995" spans="50:51" x14ac:dyDescent="0.25">
      <c r="AX1995"/>
      <c r="AY1995"/>
    </row>
    <row r="1996" spans="50:51" x14ac:dyDescent="0.25">
      <c r="AX1996"/>
      <c r="AY1996"/>
    </row>
    <row r="1997" spans="50:51" x14ac:dyDescent="0.25">
      <c r="AX1997"/>
      <c r="AY1997"/>
    </row>
    <row r="1998" spans="50:51" x14ac:dyDescent="0.25">
      <c r="AX1998"/>
      <c r="AY1998"/>
    </row>
    <row r="1999" spans="50:51" x14ac:dyDescent="0.25">
      <c r="AX1999"/>
      <c r="AY1999"/>
    </row>
    <row r="2000" spans="50:51" x14ac:dyDescent="0.25">
      <c r="AX2000"/>
      <c r="AY2000"/>
    </row>
    <row r="2001" spans="50:51" x14ac:dyDescent="0.25">
      <c r="AX2001"/>
      <c r="AY2001"/>
    </row>
    <row r="2002" spans="50:51" x14ac:dyDescent="0.25">
      <c r="AX2002"/>
      <c r="AY2002"/>
    </row>
    <row r="2003" spans="50:51" x14ac:dyDescent="0.25">
      <c r="AX2003"/>
      <c r="AY2003"/>
    </row>
    <row r="2004" spans="50:51" x14ac:dyDescent="0.25">
      <c r="AX2004"/>
      <c r="AY2004"/>
    </row>
    <row r="2005" spans="50:51" x14ac:dyDescent="0.25">
      <c r="AX2005"/>
      <c r="AY2005"/>
    </row>
    <row r="2006" spans="50:51" x14ac:dyDescent="0.25">
      <c r="AX2006"/>
      <c r="AY2006"/>
    </row>
    <row r="2007" spans="50:51" x14ac:dyDescent="0.25">
      <c r="AX2007"/>
      <c r="AY2007"/>
    </row>
    <row r="2008" spans="50:51" x14ac:dyDescent="0.25">
      <c r="AX2008"/>
      <c r="AY2008"/>
    </row>
    <row r="2009" spans="50:51" x14ac:dyDescent="0.25">
      <c r="AX2009"/>
      <c r="AY2009"/>
    </row>
    <row r="2010" spans="50:51" x14ac:dyDescent="0.25">
      <c r="AX2010"/>
      <c r="AY2010"/>
    </row>
    <row r="2011" spans="50:51" x14ac:dyDescent="0.25">
      <c r="AX2011"/>
      <c r="AY2011"/>
    </row>
    <row r="2012" spans="50:51" x14ac:dyDescent="0.25">
      <c r="AX2012"/>
      <c r="AY2012"/>
    </row>
    <row r="2013" spans="50:51" x14ac:dyDescent="0.25">
      <c r="AX2013"/>
      <c r="AY2013"/>
    </row>
    <row r="2014" spans="50:51" x14ac:dyDescent="0.25">
      <c r="AX2014"/>
      <c r="AY2014"/>
    </row>
    <row r="2015" spans="50:51" x14ac:dyDescent="0.25">
      <c r="AX2015"/>
      <c r="AY2015"/>
    </row>
    <row r="2016" spans="50:51" x14ac:dyDescent="0.25">
      <c r="AX2016"/>
      <c r="AY2016"/>
    </row>
    <row r="2017" spans="50:51" x14ac:dyDescent="0.25">
      <c r="AX2017"/>
      <c r="AY2017"/>
    </row>
    <row r="2018" spans="50:51" x14ac:dyDescent="0.25">
      <c r="AX2018"/>
      <c r="AY2018"/>
    </row>
    <row r="2019" spans="50:51" x14ac:dyDescent="0.25">
      <c r="AX2019"/>
      <c r="AY2019"/>
    </row>
    <row r="2020" spans="50:51" x14ac:dyDescent="0.25">
      <c r="AX2020"/>
      <c r="AY2020"/>
    </row>
    <row r="2021" spans="50:51" x14ac:dyDescent="0.25">
      <c r="AX2021"/>
      <c r="AY2021"/>
    </row>
    <row r="2022" spans="50:51" x14ac:dyDescent="0.25">
      <c r="AX2022"/>
      <c r="AY2022"/>
    </row>
    <row r="2023" spans="50:51" x14ac:dyDescent="0.25">
      <c r="AX2023"/>
      <c r="AY2023"/>
    </row>
    <row r="2024" spans="50:51" x14ac:dyDescent="0.25">
      <c r="AX2024"/>
      <c r="AY2024"/>
    </row>
    <row r="2025" spans="50:51" x14ac:dyDescent="0.25">
      <c r="AX2025"/>
      <c r="AY2025"/>
    </row>
    <row r="2026" spans="50:51" x14ac:dyDescent="0.25">
      <c r="AX2026"/>
      <c r="AY2026"/>
    </row>
    <row r="2027" spans="50:51" x14ac:dyDescent="0.25">
      <c r="AX2027"/>
      <c r="AY2027"/>
    </row>
    <row r="2028" spans="50:51" x14ac:dyDescent="0.25">
      <c r="AX2028"/>
      <c r="AY2028"/>
    </row>
    <row r="2029" spans="50:51" x14ac:dyDescent="0.25">
      <c r="AX2029"/>
      <c r="AY2029"/>
    </row>
    <row r="2030" spans="50:51" x14ac:dyDescent="0.25">
      <c r="AX2030"/>
      <c r="AY2030"/>
    </row>
    <row r="2031" spans="50:51" x14ac:dyDescent="0.25">
      <c r="AX2031"/>
      <c r="AY2031"/>
    </row>
    <row r="2032" spans="50:51" x14ac:dyDescent="0.25">
      <c r="AX2032"/>
      <c r="AY2032"/>
    </row>
    <row r="2033" spans="50:51" x14ac:dyDescent="0.25">
      <c r="AX2033"/>
      <c r="AY2033"/>
    </row>
    <row r="2034" spans="50:51" x14ac:dyDescent="0.25">
      <c r="AX2034"/>
      <c r="AY2034"/>
    </row>
    <row r="2035" spans="50:51" x14ac:dyDescent="0.25">
      <c r="AX2035"/>
      <c r="AY2035"/>
    </row>
    <row r="2036" spans="50:51" x14ac:dyDescent="0.25">
      <c r="AX2036"/>
      <c r="AY2036"/>
    </row>
    <row r="2037" spans="50:51" x14ac:dyDescent="0.25">
      <c r="AX2037"/>
      <c r="AY2037"/>
    </row>
    <row r="2038" spans="50:51" x14ac:dyDescent="0.25">
      <c r="AX2038"/>
      <c r="AY2038"/>
    </row>
    <row r="2039" spans="50:51" x14ac:dyDescent="0.25">
      <c r="AX2039"/>
      <c r="AY2039"/>
    </row>
    <row r="2040" spans="50:51" x14ac:dyDescent="0.25">
      <c r="AX2040"/>
      <c r="AY2040"/>
    </row>
    <row r="2041" spans="50:51" x14ac:dyDescent="0.25">
      <c r="AX2041"/>
      <c r="AY2041"/>
    </row>
    <row r="2042" spans="50:51" x14ac:dyDescent="0.25">
      <c r="AX2042"/>
      <c r="AY2042"/>
    </row>
    <row r="2043" spans="50:51" x14ac:dyDescent="0.25">
      <c r="AX2043"/>
      <c r="AY2043"/>
    </row>
    <row r="2044" spans="50:51" x14ac:dyDescent="0.25">
      <c r="AX2044"/>
      <c r="AY2044"/>
    </row>
    <row r="2045" spans="50:51" x14ac:dyDescent="0.25">
      <c r="AX2045"/>
      <c r="AY2045"/>
    </row>
    <row r="2046" spans="50:51" x14ac:dyDescent="0.25">
      <c r="AX2046"/>
      <c r="AY2046"/>
    </row>
    <row r="2047" spans="50:51" x14ac:dyDescent="0.25">
      <c r="AX2047"/>
      <c r="AY2047"/>
    </row>
    <row r="2048" spans="50:51" x14ac:dyDescent="0.25">
      <c r="AX2048"/>
      <c r="AY2048"/>
    </row>
    <row r="2049" spans="50:51" x14ac:dyDescent="0.25">
      <c r="AX2049"/>
      <c r="AY2049"/>
    </row>
    <row r="2050" spans="50:51" x14ac:dyDescent="0.25">
      <c r="AX2050"/>
      <c r="AY2050"/>
    </row>
    <row r="2051" spans="50:51" x14ac:dyDescent="0.25">
      <c r="AX2051"/>
      <c r="AY2051"/>
    </row>
    <row r="2052" spans="50:51" x14ac:dyDescent="0.25">
      <c r="AX2052"/>
      <c r="AY2052"/>
    </row>
    <row r="2053" spans="50:51" x14ac:dyDescent="0.25">
      <c r="AX2053"/>
      <c r="AY2053"/>
    </row>
    <row r="2054" spans="50:51" x14ac:dyDescent="0.25">
      <c r="AX2054"/>
      <c r="AY2054"/>
    </row>
    <row r="2055" spans="50:51" x14ac:dyDescent="0.25">
      <c r="AX2055"/>
      <c r="AY2055"/>
    </row>
    <row r="2056" spans="50:51" x14ac:dyDescent="0.25">
      <c r="AX2056"/>
      <c r="AY2056"/>
    </row>
    <row r="2057" spans="50:51" x14ac:dyDescent="0.25">
      <c r="AX2057"/>
      <c r="AY2057"/>
    </row>
    <row r="2058" spans="50:51" x14ac:dyDescent="0.25">
      <c r="AX2058"/>
      <c r="AY2058"/>
    </row>
    <row r="2059" spans="50:51" x14ac:dyDescent="0.25">
      <c r="AX2059"/>
      <c r="AY2059"/>
    </row>
    <row r="2060" spans="50:51" x14ac:dyDescent="0.25">
      <c r="AX2060"/>
      <c r="AY2060"/>
    </row>
    <row r="2061" spans="50:51" x14ac:dyDescent="0.25">
      <c r="AX2061"/>
      <c r="AY2061"/>
    </row>
    <row r="2062" spans="50:51" x14ac:dyDescent="0.25">
      <c r="AX2062"/>
      <c r="AY2062"/>
    </row>
    <row r="2063" spans="50:51" x14ac:dyDescent="0.25">
      <c r="AX2063"/>
      <c r="AY2063"/>
    </row>
    <row r="2064" spans="50:51" x14ac:dyDescent="0.25">
      <c r="AX2064"/>
      <c r="AY2064"/>
    </row>
    <row r="2065" spans="50:51" x14ac:dyDescent="0.25">
      <c r="AX2065"/>
      <c r="AY2065"/>
    </row>
    <row r="2066" spans="50:51" x14ac:dyDescent="0.25">
      <c r="AX2066"/>
      <c r="AY2066"/>
    </row>
    <row r="2067" spans="50:51" x14ac:dyDescent="0.25">
      <c r="AX2067"/>
      <c r="AY2067"/>
    </row>
    <row r="2068" spans="50:51" x14ac:dyDescent="0.25">
      <c r="AX2068"/>
      <c r="AY2068"/>
    </row>
    <row r="2069" spans="50:51" x14ac:dyDescent="0.25">
      <c r="AX2069"/>
      <c r="AY2069"/>
    </row>
    <row r="2070" spans="50:51" x14ac:dyDescent="0.25">
      <c r="AX2070"/>
      <c r="AY2070"/>
    </row>
    <row r="2071" spans="50:51" x14ac:dyDescent="0.25">
      <c r="AX2071"/>
      <c r="AY2071"/>
    </row>
    <row r="2072" spans="50:51" x14ac:dyDescent="0.25">
      <c r="AX2072"/>
      <c r="AY2072"/>
    </row>
    <row r="2073" spans="50:51" x14ac:dyDescent="0.25">
      <c r="AX2073"/>
      <c r="AY2073"/>
    </row>
    <row r="2074" spans="50:51" x14ac:dyDescent="0.25">
      <c r="AX2074"/>
      <c r="AY2074"/>
    </row>
    <row r="2075" spans="50:51" x14ac:dyDescent="0.25">
      <c r="AX2075"/>
      <c r="AY2075"/>
    </row>
    <row r="2076" spans="50:51" x14ac:dyDescent="0.25">
      <c r="AX2076"/>
      <c r="AY2076"/>
    </row>
    <row r="2077" spans="50:51" x14ac:dyDescent="0.25">
      <c r="AX2077"/>
      <c r="AY2077"/>
    </row>
    <row r="2078" spans="50:51" x14ac:dyDescent="0.25">
      <c r="AX2078"/>
      <c r="AY2078"/>
    </row>
    <row r="2079" spans="50:51" x14ac:dyDescent="0.25">
      <c r="AX2079"/>
      <c r="AY2079"/>
    </row>
    <row r="2080" spans="50:51" x14ac:dyDescent="0.25">
      <c r="AX2080"/>
      <c r="AY2080"/>
    </row>
    <row r="2081" spans="50:51" x14ac:dyDescent="0.25">
      <c r="AX2081"/>
      <c r="AY2081"/>
    </row>
    <row r="2082" spans="50:51" x14ac:dyDescent="0.25">
      <c r="AX2082"/>
      <c r="AY2082"/>
    </row>
    <row r="2083" spans="50:51" x14ac:dyDescent="0.25">
      <c r="AX2083"/>
      <c r="AY2083"/>
    </row>
    <row r="2084" spans="50:51" x14ac:dyDescent="0.25">
      <c r="AX2084"/>
      <c r="AY2084"/>
    </row>
    <row r="2085" spans="50:51" x14ac:dyDescent="0.25">
      <c r="AX2085"/>
      <c r="AY2085"/>
    </row>
    <row r="2086" spans="50:51" x14ac:dyDescent="0.25">
      <c r="AX2086"/>
      <c r="AY2086"/>
    </row>
    <row r="2087" spans="50:51" x14ac:dyDescent="0.25">
      <c r="AX2087"/>
      <c r="AY2087"/>
    </row>
    <row r="2088" spans="50:51" x14ac:dyDescent="0.25">
      <c r="AX2088"/>
      <c r="AY2088"/>
    </row>
    <row r="2089" spans="50:51" x14ac:dyDescent="0.25">
      <c r="AX2089"/>
      <c r="AY2089"/>
    </row>
    <row r="2090" spans="50:51" x14ac:dyDescent="0.25">
      <c r="AX2090"/>
      <c r="AY2090"/>
    </row>
    <row r="2091" spans="50:51" x14ac:dyDescent="0.25">
      <c r="AX2091"/>
      <c r="AY2091"/>
    </row>
    <row r="2092" spans="50:51" x14ac:dyDescent="0.25">
      <c r="AX2092"/>
      <c r="AY2092"/>
    </row>
    <row r="2093" spans="50:51" x14ac:dyDescent="0.25">
      <c r="AX2093"/>
      <c r="AY2093"/>
    </row>
    <row r="2094" spans="50:51" x14ac:dyDescent="0.25">
      <c r="AX2094"/>
      <c r="AY2094"/>
    </row>
    <row r="2095" spans="50:51" x14ac:dyDescent="0.25">
      <c r="AX2095"/>
      <c r="AY2095"/>
    </row>
    <row r="2096" spans="50:51" x14ac:dyDescent="0.25">
      <c r="AX2096"/>
      <c r="AY2096"/>
    </row>
    <row r="2097" spans="50:51" x14ac:dyDescent="0.25">
      <c r="AX2097"/>
      <c r="AY2097"/>
    </row>
    <row r="2098" spans="50:51" x14ac:dyDescent="0.25">
      <c r="AX2098"/>
      <c r="AY2098"/>
    </row>
    <row r="2099" spans="50:51" x14ac:dyDescent="0.25">
      <c r="AX2099"/>
      <c r="AY2099"/>
    </row>
    <row r="2100" spans="50:51" x14ac:dyDescent="0.25">
      <c r="AX2100"/>
      <c r="AY2100"/>
    </row>
    <row r="2101" spans="50:51" x14ac:dyDescent="0.25">
      <c r="AX2101"/>
      <c r="AY2101"/>
    </row>
    <row r="2102" spans="50:51" x14ac:dyDescent="0.25">
      <c r="AX2102"/>
      <c r="AY2102"/>
    </row>
    <row r="2103" spans="50:51" x14ac:dyDescent="0.25">
      <c r="AX2103"/>
      <c r="AY2103"/>
    </row>
    <row r="2104" spans="50:51" x14ac:dyDescent="0.25">
      <c r="AX2104"/>
      <c r="AY2104"/>
    </row>
    <row r="2105" spans="50:51" x14ac:dyDescent="0.25">
      <c r="AX2105"/>
      <c r="AY2105"/>
    </row>
    <row r="2106" spans="50:51" x14ac:dyDescent="0.25">
      <c r="AX2106"/>
      <c r="AY2106"/>
    </row>
    <row r="2107" spans="50:51" x14ac:dyDescent="0.25">
      <c r="AX2107"/>
      <c r="AY2107"/>
    </row>
    <row r="2108" spans="50:51" x14ac:dyDescent="0.25">
      <c r="AX2108"/>
      <c r="AY2108"/>
    </row>
    <row r="2109" spans="50:51" x14ac:dyDescent="0.25">
      <c r="AX2109"/>
      <c r="AY2109"/>
    </row>
    <row r="2110" spans="50:51" x14ac:dyDescent="0.25">
      <c r="AX2110"/>
      <c r="AY2110"/>
    </row>
    <row r="2111" spans="50:51" x14ac:dyDescent="0.25">
      <c r="AX2111"/>
      <c r="AY2111"/>
    </row>
    <row r="2112" spans="50:51" x14ac:dyDescent="0.25">
      <c r="AX2112"/>
      <c r="AY2112"/>
    </row>
    <row r="2113" spans="50:51" x14ac:dyDescent="0.25">
      <c r="AX2113"/>
      <c r="AY2113"/>
    </row>
    <row r="2114" spans="50:51" x14ac:dyDescent="0.25">
      <c r="AX2114"/>
      <c r="AY2114"/>
    </row>
    <row r="2115" spans="50:51" x14ac:dyDescent="0.25">
      <c r="AX2115"/>
      <c r="AY2115"/>
    </row>
    <row r="2116" spans="50:51" x14ac:dyDescent="0.25">
      <c r="AX2116"/>
      <c r="AY2116"/>
    </row>
    <row r="2117" spans="50:51" x14ac:dyDescent="0.25">
      <c r="AX2117"/>
      <c r="AY2117"/>
    </row>
    <row r="2118" spans="50:51" x14ac:dyDescent="0.25">
      <c r="AX2118"/>
      <c r="AY2118"/>
    </row>
    <row r="2119" spans="50:51" x14ac:dyDescent="0.25">
      <c r="AX2119"/>
      <c r="AY2119"/>
    </row>
    <row r="2120" spans="50:51" x14ac:dyDescent="0.25">
      <c r="AX2120"/>
      <c r="AY2120"/>
    </row>
    <row r="2121" spans="50:51" x14ac:dyDescent="0.25">
      <c r="AX2121"/>
      <c r="AY2121"/>
    </row>
    <row r="2122" spans="50:51" x14ac:dyDescent="0.25">
      <c r="AX2122"/>
      <c r="AY2122"/>
    </row>
    <row r="2123" spans="50:51" x14ac:dyDescent="0.25">
      <c r="AX2123"/>
      <c r="AY2123"/>
    </row>
    <row r="2124" spans="50:51" x14ac:dyDescent="0.25">
      <c r="AX2124"/>
      <c r="AY2124"/>
    </row>
    <row r="2125" spans="50:51" x14ac:dyDescent="0.25">
      <c r="AX2125"/>
      <c r="AY2125"/>
    </row>
    <row r="2126" spans="50:51" x14ac:dyDescent="0.25">
      <c r="AX2126"/>
      <c r="AY2126"/>
    </row>
    <row r="2127" spans="50:51" x14ac:dyDescent="0.25">
      <c r="AX2127"/>
      <c r="AY2127"/>
    </row>
    <row r="2128" spans="50:51" x14ac:dyDescent="0.25">
      <c r="AX2128"/>
      <c r="AY2128"/>
    </row>
    <row r="2129" spans="50:51" x14ac:dyDescent="0.25">
      <c r="AX2129"/>
      <c r="AY2129"/>
    </row>
    <row r="2130" spans="50:51" x14ac:dyDescent="0.25">
      <c r="AX2130"/>
      <c r="AY2130"/>
    </row>
    <row r="2131" spans="50:51" x14ac:dyDescent="0.25">
      <c r="AX2131"/>
      <c r="AY2131"/>
    </row>
    <row r="2132" spans="50:51" x14ac:dyDescent="0.25">
      <c r="AX2132"/>
      <c r="AY2132"/>
    </row>
    <row r="2133" spans="50:51" x14ac:dyDescent="0.25">
      <c r="AX2133"/>
      <c r="AY2133"/>
    </row>
    <row r="2134" spans="50:51" x14ac:dyDescent="0.25">
      <c r="AX2134"/>
      <c r="AY2134"/>
    </row>
    <row r="2135" spans="50:51" x14ac:dyDescent="0.25">
      <c r="AX2135"/>
      <c r="AY2135"/>
    </row>
    <row r="2136" spans="50:51" x14ac:dyDescent="0.25">
      <c r="AX2136"/>
      <c r="AY2136"/>
    </row>
    <row r="2137" spans="50:51" x14ac:dyDescent="0.25">
      <c r="AX2137"/>
      <c r="AY2137"/>
    </row>
    <row r="2138" spans="50:51" x14ac:dyDescent="0.25">
      <c r="AX2138"/>
      <c r="AY2138"/>
    </row>
    <row r="2139" spans="50:51" x14ac:dyDescent="0.25">
      <c r="AX2139"/>
      <c r="AY2139"/>
    </row>
    <row r="2140" spans="50:51" x14ac:dyDescent="0.25">
      <c r="AX2140"/>
      <c r="AY2140"/>
    </row>
    <row r="2141" spans="50:51" x14ac:dyDescent="0.25">
      <c r="AX2141"/>
      <c r="AY2141"/>
    </row>
    <row r="2142" spans="50:51" x14ac:dyDescent="0.25">
      <c r="AX2142"/>
      <c r="AY2142"/>
    </row>
    <row r="2143" spans="50:51" x14ac:dyDescent="0.25">
      <c r="AX2143"/>
      <c r="AY2143"/>
    </row>
    <row r="2144" spans="50:51" x14ac:dyDescent="0.25">
      <c r="AX2144"/>
      <c r="AY2144"/>
    </row>
    <row r="2145" spans="50:51" x14ac:dyDescent="0.25">
      <c r="AX2145"/>
      <c r="AY2145"/>
    </row>
    <row r="2146" spans="50:51" x14ac:dyDescent="0.25">
      <c r="AX2146"/>
      <c r="AY2146"/>
    </row>
    <row r="2147" spans="50:51" x14ac:dyDescent="0.25">
      <c r="AX2147"/>
      <c r="AY2147"/>
    </row>
    <row r="2148" spans="50:51" x14ac:dyDescent="0.25">
      <c r="AX2148"/>
      <c r="AY2148"/>
    </row>
    <row r="2149" spans="50:51" x14ac:dyDescent="0.25">
      <c r="AX2149"/>
      <c r="AY2149"/>
    </row>
    <row r="2150" spans="50:51" x14ac:dyDescent="0.25">
      <c r="AX2150"/>
      <c r="AY2150"/>
    </row>
    <row r="2151" spans="50:51" x14ac:dyDescent="0.25">
      <c r="AX2151"/>
      <c r="AY2151"/>
    </row>
    <row r="2152" spans="50:51" x14ac:dyDescent="0.25">
      <c r="AX2152"/>
      <c r="AY2152"/>
    </row>
    <row r="2153" spans="50:51" x14ac:dyDescent="0.25">
      <c r="AX2153"/>
      <c r="AY2153"/>
    </row>
    <row r="2154" spans="50:51" x14ac:dyDescent="0.25">
      <c r="AX2154"/>
      <c r="AY2154"/>
    </row>
    <row r="2155" spans="50:51" x14ac:dyDescent="0.25">
      <c r="AX2155"/>
      <c r="AY2155"/>
    </row>
    <row r="2156" spans="50:51" x14ac:dyDescent="0.25">
      <c r="AX2156"/>
      <c r="AY2156"/>
    </row>
    <row r="2157" spans="50:51" x14ac:dyDescent="0.25">
      <c r="AX2157"/>
      <c r="AY2157"/>
    </row>
    <row r="2158" spans="50:51" x14ac:dyDescent="0.25">
      <c r="AX2158"/>
      <c r="AY2158"/>
    </row>
    <row r="2159" spans="50:51" x14ac:dyDescent="0.25">
      <c r="AX2159"/>
      <c r="AY2159"/>
    </row>
    <row r="2160" spans="50:51" x14ac:dyDescent="0.25">
      <c r="AX2160"/>
      <c r="AY2160"/>
    </row>
    <row r="2161" spans="50:51" x14ac:dyDescent="0.25">
      <c r="AX2161"/>
      <c r="AY2161"/>
    </row>
    <row r="2162" spans="50:51" x14ac:dyDescent="0.25">
      <c r="AX2162"/>
      <c r="AY2162"/>
    </row>
    <row r="2163" spans="50:51" x14ac:dyDescent="0.25">
      <c r="AX2163"/>
      <c r="AY2163"/>
    </row>
    <row r="2164" spans="50:51" x14ac:dyDescent="0.25">
      <c r="AX2164"/>
      <c r="AY2164"/>
    </row>
    <row r="2165" spans="50:51" x14ac:dyDescent="0.25">
      <c r="AX2165"/>
      <c r="AY2165"/>
    </row>
    <row r="2166" spans="50:51" x14ac:dyDescent="0.25">
      <c r="AX2166"/>
      <c r="AY2166"/>
    </row>
    <row r="2167" spans="50:51" x14ac:dyDescent="0.25">
      <c r="AX2167"/>
      <c r="AY2167"/>
    </row>
    <row r="2168" spans="50:51" x14ac:dyDescent="0.25">
      <c r="AX2168"/>
      <c r="AY2168"/>
    </row>
    <row r="2169" spans="50:51" x14ac:dyDescent="0.25">
      <c r="AX2169"/>
      <c r="AY2169"/>
    </row>
    <row r="2170" spans="50:51" x14ac:dyDescent="0.25">
      <c r="AX2170"/>
      <c r="AY2170"/>
    </row>
    <row r="2171" spans="50:51" x14ac:dyDescent="0.25">
      <c r="AX2171"/>
      <c r="AY2171"/>
    </row>
    <row r="2172" spans="50:51" x14ac:dyDescent="0.25">
      <c r="AX2172"/>
      <c r="AY2172"/>
    </row>
    <row r="2173" spans="50:51" x14ac:dyDescent="0.25">
      <c r="AX2173"/>
      <c r="AY2173"/>
    </row>
    <row r="2174" spans="50:51" x14ac:dyDescent="0.25">
      <c r="AX2174"/>
      <c r="AY2174"/>
    </row>
    <row r="2175" spans="50:51" x14ac:dyDescent="0.25">
      <c r="AX2175"/>
      <c r="AY2175"/>
    </row>
    <row r="2176" spans="50:51" x14ac:dyDescent="0.25">
      <c r="AX2176"/>
      <c r="AY2176"/>
    </row>
    <row r="2177" spans="50:51" x14ac:dyDescent="0.25">
      <c r="AX2177"/>
      <c r="AY2177"/>
    </row>
    <row r="2178" spans="50:51" x14ac:dyDescent="0.25">
      <c r="AX2178"/>
      <c r="AY2178"/>
    </row>
    <row r="2179" spans="50:51" x14ac:dyDescent="0.25">
      <c r="AX2179"/>
      <c r="AY2179"/>
    </row>
    <row r="2180" spans="50:51" x14ac:dyDescent="0.25">
      <c r="AX2180"/>
      <c r="AY2180"/>
    </row>
    <row r="2181" spans="50:51" x14ac:dyDescent="0.25">
      <c r="AX2181"/>
      <c r="AY2181"/>
    </row>
    <row r="2182" spans="50:51" x14ac:dyDescent="0.25">
      <c r="AX2182"/>
      <c r="AY2182"/>
    </row>
    <row r="2183" spans="50:51" x14ac:dyDescent="0.25">
      <c r="AX2183"/>
      <c r="AY2183"/>
    </row>
    <row r="2184" spans="50:51" x14ac:dyDescent="0.25">
      <c r="AX2184"/>
      <c r="AY2184"/>
    </row>
    <row r="2185" spans="50:51" x14ac:dyDescent="0.25">
      <c r="AX2185"/>
      <c r="AY2185"/>
    </row>
    <row r="2186" spans="50:51" x14ac:dyDescent="0.25">
      <c r="AX2186"/>
      <c r="AY2186"/>
    </row>
    <row r="2187" spans="50:51" x14ac:dyDescent="0.25">
      <c r="AX2187"/>
      <c r="AY2187"/>
    </row>
    <row r="2188" spans="50:51" x14ac:dyDescent="0.25">
      <c r="AX2188"/>
      <c r="AY2188"/>
    </row>
    <row r="2189" spans="50:51" x14ac:dyDescent="0.25">
      <c r="AX2189"/>
      <c r="AY2189"/>
    </row>
    <row r="2190" spans="50:51" x14ac:dyDescent="0.25">
      <c r="AX2190"/>
      <c r="AY2190"/>
    </row>
    <row r="2191" spans="50:51" x14ac:dyDescent="0.25">
      <c r="AX2191"/>
      <c r="AY2191"/>
    </row>
    <row r="2192" spans="50:51" x14ac:dyDescent="0.25">
      <c r="AX2192"/>
      <c r="AY2192"/>
    </row>
    <row r="2193" spans="50:51" x14ac:dyDescent="0.25">
      <c r="AX2193"/>
      <c r="AY2193"/>
    </row>
    <row r="2194" spans="50:51" x14ac:dyDescent="0.25">
      <c r="AX2194"/>
      <c r="AY2194"/>
    </row>
    <row r="2195" spans="50:51" x14ac:dyDescent="0.25">
      <c r="AX2195"/>
      <c r="AY2195"/>
    </row>
    <row r="2196" spans="50:51" x14ac:dyDescent="0.25">
      <c r="AX2196"/>
      <c r="AY2196"/>
    </row>
    <row r="2197" spans="50:51" x14ac:dyDescent="0.25">
      <c r="AX2197"/>
      <c r="AY2197"/>
    </row>
    <row r="2198" spans="50:51" x14ac:dyDescent="0.25">
      <c r="AX2198"/>
      <c r="AY2198"/>
    </row>
    <row r="2199" spans="50:51" x14ac:dyDescent="0.25">
      <c r="AX2199"/>
      <c r="AY2199"/>
    </row>
    <row r="2200" spans="50:51" x14ac:dyDescent="0.25">
      <c r="AX2200"/>
      <c r="AY2200"/>
    </row>
    <row r="2201" spans="50:51" x14ac:dyDescent="0.25">
      <c r="AX2201"/>
      <c r="AY2201"/>
    </row>
    <row r="2202" spans="50:51" x14ac:dyDescent="0.25">
      <c r="AX2202"/>
      <c r="AY2202"/>
    </row>
    <row r="2203" spans="50:51" x14ac:dyDescent="0.25">
      <c r="AX2203"/>
      <c r="AY2203"/>
    </row>
    <row r="2204" spans="50:51" x14ac:dyDescent="0.25">
      <c r="AX2204"/>
      <c r="AY2204"/>
    </row>
    <row r="2205" spans="50:51" x14ac:dyDescent="0.25">
      <c r="AX2205"/>
      <c r="AY2205"/>
    </row>
    <row r="2206" spans="50:51" x14ac:dyDescent="0.25">
      <c r="AX2206"/>
      <c r="AY2206"/>
    </row>
    <row r="2207" spans="50:51" x14ac:dyDescent="0.25">
      <c r="AX2207"/>
      <c r="AY2207"/>
    </row>
    <row r="2208" spans="50:51" x14ac:dyDescent="0.25">
      <c r="AX2208"/>
      <c r="AY2208"/>
    </row>
    <row r="2209" spans="50:51" x14ac:dyDescent="0.25">
      <c r="AX2209"/>
      <c r="AY2209"/>
    </row>
    <row r="2210" spans="50:51" x14ac:dyDescent="0.25">
      <c r="AX2210"/>
      <c r="AY2210"/>
    </row>
    <row r="2211" spans="50:51" x14ac:dyDescent="0.25">
      <c r="AX2211"/>
      <c r="AY2211"/>
    </row>
    <row r="2212" spans="50:51" x14ac:dyDescent="0.25">
      <c r="AX2212"/>
      <c r="AY2212"/>
    </row>
    <row r="2213" spans="50:51" x14ac:dyDescent="0.25">
      <c r="AX2213"/>
      <c r="AY2213"/>
    </row>
    <row r="2214" spans="50:51" x14ac:dyDescent="0.25">
      <c r="AX2214"/>
      <c r="AY2214"/>
    </row>
    <row r="2215" spans="50:51" x14ac:dyDescent="0.25">
      <c r="AX2215"/>
      <c r="AY2215"/>
    </row>
    <row r="2216" spans="50:51" x14ac:dyDescent="0.25">
      <c r="AX2216"/>
      <c r="AY2216"/>
    </row>
    <row r="2217" spans="50:51" x14ac:dyDescent="0.25">
      <c r="AX2217"/>
      <c r="AY2217"/>
    </row>
    <row r="2218" spans="50:51" x14ac:dyDescent="0.25">
      <c r="AX2218"/>
      <c r="AY2218"/>
    </row>
    <row r="2219" spans="50:51" x14ac:dyDescent="0.25">
      <c r="AX2219"/>
      <c r="AY2219"/>
    </row>
    <row r="2220" spans="50:51" x14ac:dyDescent="0.25">
      <c r="AX2220"/>
      <c r="AY2220"/>
    </row>
    <row r="2221" spans="50:51" x14ac:dyDescent="0.25">
      <c r="AX2221"/>
      <c r="AY2221"/>
    </row>
    <row r="2222" spans="50:51" x14ac:dyDescent="0.25">
      <c r="AX2222"/>
      <c r="AY2222"/>
    </row>
    <row r="2223" spans="50:51" x14ac:dyDescent="0.25">
      <c r="AX2223"/>
      <c r="AY2223"/>
    </row>
    <row r="2224" spans="50:51" x14ac:dyDescent="0.25">
      <c r="AX2224"/>
      <c r="AY2224"/>
    </row>
    <row r="2225" spans="50:51" x14ac:dyDescent="0.25">
      <c r="AX2225"/>
      <c r="AY2225"/>
    </row>
    <row r="2226" spans="50:51" x14ac:dyDescent="0.25">
      <c r="AX2226"/>
      <c r="AY2226"/>
    </row>
    <row r="2227" spans="50:51" x14ac:dyDescent="0.25">
      <c r="AX2227"/>
      <c r="AY2227"/>
    </row>
    <row r="2228" spans="50:51" x14ac:dyDescent="0.25">
      <c r="AX2228"/>
      <c r="AY2228"/>
    </row>
    <row r="2229" spans="50:51" x14ac:dyDescent="0.25">
      <c r="AX2229"/>
      <c r="AY2229"/>
    </row>
    <row r="2230" spans="50:51" x14ac:dyDescent="0.25">
      <c r="AX2230"/>
      <c r="AY2230"/>
    </row>
    <row r="2231" spans="50:51" x14ac:dyDescent="0.25">
      <c r="AX2231"/>
      <c r="AY2231"/>
    </row>
    <row r="2232" spans="50:51" x14ac:dyDescent="0.25">
      <c r="AX2232"/>
      <c r="AY2232"/>
    </row>
    <row r="2233" spans="50:51" x14ac:dyDescent="0.25">
      <c r="AX2233"/>
      <c r="AY2233"/>
    </row>
    <row r="2234" spans="50:51" x14ac:dyDescent="0.25">
      <c r="AX2234"/>
      <c r="AY2234"/>
    </row>
    <row r="2235" spans="50:51" x14ac:dyDescent="0.25">
      <c r="AX2235"/>
      <c r="AY2235"/>
    </row>
    <row r="2236" spans="50:51" x14ac:dyDescent="0.25">
      <c r="AX2236"/>
      <c r="AY2236"/>
    </row>
    <row r="2237" spans="50:51" x14ac:dyDescent="0.25">
      <c r="AX2237"/>
      <c r="AY2237"/>
    </row>
    <row r="2238" spans="50:51" x14ac:dyDescent="0.25">
      <c r="AX2238"/>
      <c r="AY2238"/>
    </row>
    <row r="2239" spans="50:51" x14ac:dyDescent="0.25">
      <c r="AX2239"/>
      <c r="AY2239"/>
    </row>
    <row r="2240" spans="50:51" x14ac:dyDescent="0.25">
      <c r="AX2240"/>
      <c r="AY2240"/>
    </row>
    <row r="2241" spans="50:51" x14ac:dyDescent="0.25">
      <c r="AX2241"/>
      <c r="AY2241"/>
    </row>
    <row r="2242" spans="50:51" x14ac:dyDescent="0.25">
      <c r="AX2242"/>
      <c r="AY2242"/>
    </row>
    <row r="2243" spans="50:51" x14ac:dyDescent="0.25">
      <c r="AX2243"/>
      <c r="AY2243"/>
    </row>
    <row r="2244" spans="50:51" x14ac:dyDescent="0.25">
      <c r="AX2244"/>
      <c r="AY2244"/>
    </row>
    <row r="2245" spans="50:51" x14ac:dyDescent="0.25">
      <c r="AX2245"/>
      <c r="AY2245"/>
    </row>
    <row r="2246" spans="50:51" x14ac:dyDescent="0.25">
      <c r="AX2246"/>
      <c r="AY2246"/>
    </row>
    <row r="2247" spans="50:51" x14ac:dyDescent="0.25">
      <c r="AX2247"/>
      <c r="AY2247"/>
    </row>
    <row r="2248" spans="50:51" x14ac:dyDescent="0.25">
      <c r="AX2248"/>
      <c r="AY2248"/>
    </row>
    <row r="2249" spans="50:51" x14ac:dyDescent="0.25">
      <c r="AX2249"/>
      <c r="AY2249"/>
    </row>
    <row r="2250" spans="50:51" x14ac:dyDescent="0.25">
      <c r="AX2250"/>
      <c r="AY2250"/>
    </row>
    <row r="2251" spans="50:51" x14ac:dyDescent="0.25">
      <c r="AX2251"/>
      <c r="AY2251"/>
    </row>
    <row r="2252" spans="50:51" x14ac:dyDescent="0.25">
      <c r="AX2252"/>
      <c r="AY2252"/>
    </row>
    <row r="2253" spans="50:51" x14ac:dyDescent="0.25">
      <c r="AX2253"/>
      <c r="AY2253"/>
    </row>
    <row r="2254" spans="50:51" x14ac:dyDescent="0.25">
      <c r="AX2254"/>
      <c r="AY2254"/>
    </row>
    <row r="2255" spans="50:51" x14ac:dyDescent="0.25">
      <c r="AX2255"/>
      <c r="AY2255"/>
    </row>
    <row r="2256" spans="50:51" x14ac:dyDescent="0.25">
      <c r="AX2256"/>
      <c r="AY2256"/>
    </row>
    <row r="2257" spans="50:51" x14ac:dyDescent="0.25">
      <c r="AX2257"/>
      <c r="AY2257"/>
    </row>
    <row r="2258" spans="50:51" x14ac:dyDescent="0.25">
      <c r="AX2258"/>
      <c r="AY2258"/>
    </row>
    <row r="2259" spans="50:51" x14ac:dyDescent="0.25">
      <c r="AX2259"/>
      <c r="AY2259"/>
    </row>
    <row r="2260" spans="50:51" x14ac:dyDescent="0.25">
      <c r="AX2260"/>
      <c r="AY2260"/>
    </row>
    <row r="2261" spans="50:51" x14ac:dyDescent="0.25">
      <c r="AX2261"/>
      <c r="AY2261"/>
    </row>
    <row r="2262" spans="50:51" x14ac:dyDescent="0.25">
      <c r="AX2262"/>
      <c r="AY2262"/>
    </row>
    <row r="2263" spans="50:51" x14ac:dyDescent="0.25">
      <c r="AX2263"/>
      <c r="AY2263"/>
    </row>
    <row r="2264" spans="50:51" x14ac:dyDescent="0.25">
      <c r="AX2264"/>
      <c r="AY2264"/>
    </row>
    <row r="2265" spans="50:51" x14ac:dyDescent="0.25">
      <c r="AX2265"/>
      <c r="AY2265"/>
    </row>
    <row r="2266" spans="50:51" x14ac:dyDescent="0.25">
      <c r="AX2266"/>
      <c r="AY2266"/>
    </row>
    <row r="2267" spans="50:51" x14ac:dyDescent="0.25">
      <c r="AX2267"/>
      <c r="AY2267"/>
    </row>
    <row r="2268" spans="50:51" x14ac:dyDescent="0.25">
      <c r="AX2268"/>
      <c r="AY2268"/>
    </row>
    <row r="2269" spans="50:51" x14ac:dyDescent="0.25">
      <c r="AX2269"/>
      <c r="AY2269"/>
    </row>
    <row r="2270" spans="50:51" x14ac:dyDescent="0.25">
      <c r="AX2270"/>
      <c r="AY2270"/>
    </row>
    <row r="2271" spans="50:51" x14ac:dyDescent="0.25">
      <c r="AX2271"/>
      <c r="AY2271"/>
    </row>
    <row r="2272" spans="50:51" x14ac:dyDescent="0.25">
      <c r="AX2272"/>
      <c r="AY2272"/>
    </row>
    <row r="2273" spans="50:51" x14ac:dyDescent="0.25">
      <c r="AX2273"/>
      <c r="AY2273"/>
    </row>
    <row r="2274" spans="50:51" x14ac:dyDescent="0.25">
      <c r="AX2274"/>
      <c r="AY2274"/>
    </row>
    <row r="2275" spans="50:51" x14ac:dyDescent="0.25">
      <c r="AX2275"/>
      <c r="AY2275"/>
    </row>
    <row r="2276" spans="50:51" x14ac:dyDescent="0.25">
      <c r="AX2276"/>
      <c r="AY2276"/>
    </row>
    <row r="2277" spans="50:51" x14ac:dyDescent="0.25">
      <c r="AX2277"/>
      <c r="AY2277"/>
    </row>
    <row r="2278" spans="50:51" x14ac:dyDescent="0.25">
      <c r="AX2278"/>
      <c r="AY2278"/>
    </row>
    <row r="2279" spans="50:51" x14ac:dyDescent="0.25">
      <c r="AX2279"/>
      <c r="AY2279"/>
    </row>
    <row r="2280" spans="50:51" x14ac:dyDescent="0.25">
      <c r="AX2280"/>
      <c r="AY2280"/>
    </row>
    <row r="2281" spans="50:51" x14ac:dyDescent="0.25">
      <c r="AX2281"/>
      <c r="AY2281"/>
    </row>
    <row r="2282" spans="50:51" x14ac:dyDescent="0.25">
      <c r="AX2282"/>
      <c r="AY2282"/>
    </row>
    <row r="2283" spans="50:51" x14ac:dyDescent="0.25">
      <c r="AX2283"/>
      <c r="AY2283"/>
    </row>
    <row r="2284" spans="50:51" x14ac:dyDescent="0.25">
      <c r="AX2284"/>
      <c r="AY2284"/>
    </row>
    <row r="2285" spans="50:51" x14ac:dyDescent="0.25">
      <c r="AX2285"/>
      <c r="AY2285"/>
    </row>
    <row r="2286" spans="50:51" x14ac:dyDescent="0.25">
      <c r="AX2286"/>
      <c r="AY2286"/>
    </row>
    <row r="2287" spans="50:51" x14ac:dyDescent="0.25">
      <c r="AX2287"/>
      <c r="AY2287"/>
    </row>
    <row r="2288" spans="50:51" x14ac:dyDescent="0.25">
      <c r="AX2288"/>
      <c r="AY2288"/>
    </row>
    <row r="2289" spans="50:51" x14ac:dyDescent="0.25">
      <c r="AX2289"/>
      <c r="AY2289"/>
    </row>
    <row r="2290" spans="50:51" x14ac:dyDescent="0.25">
      <c r="AX2290"/>
      <c r="AY2290"/>
    </row>
    <row r="2291" spans="50:51" x14ac:dyDescent="0.25">
      <c r="AX2291"/>
      <c r="AY2291"/>
    </row>
    <row r="2292" spans="50:51" x14ac:dyDescent="0.25">
      <c r="AX2292"/>
      <c r="AY2292"/>
    </row>
    <row r="2293" spans="50:51" x14ac:dyDescent="0.25">
      <c r="AX2293"/>
      <c r="AY2293"/>
    </row>
    <row r="2294" spans="50:51" x14ac:dyDescent="0.25">
      <c r="AX2294"/>
      <c r="AY2294"/>
    </row>
    <row r="2295" spans="50:51" x14ac:dyDescent="0.25">
      <c r="AX2295"/>
      <c r="AY2295"/>
    </row>
    <row r="2296" spans="50:51" x14ac:dyDescent="0.25">
      <c r="AX2296"/>
      <c r="AY2296"/>
    </row>
    <row r="2297" spans="50:51" x14ac:dyDescent="0.25">
      <c r="AX2297"/>
      <c r="AY2297"/>
    </row>
    <row r="2298" spans="50:51" x14ac:dyDescent="0.25">
      <c r="AX2298"/>
      <c r="AY2298"/>
    </row>
    <row r="2299" spans="50:51" x14ac:dyDescent="0.25">
      <c r="AX2299"/>
      <c r="AY2299"/>
    </row>
    <row r="2300" spans="50:51" x14ac:dyDescent="0.25">
      <c r="AX2300"/>
      <c r="AY2300"/>
    </row>
    <row r="2301" spans="50:51" x14ac:dyDescent="0.25">
      <c r="AX2301"/>
      <c r="AY2301"/>
    </row>
    <row r="2302" spans="50:51" x14ac:dyDescent="0.25">
      <c r="AX2302"/>
      <c r="AY2302"/>
    </row>
    <row r="2303" spans="50:51" x14ac:dyDescent="0.25">
      <c r="AX2303"/>
      <c r="AY2303"/>
    </row>
    <row r="2304" spans="50:51" x14ac:dyDescent="0.25">
      <c r="AX2304"/>
      <c r="AY2304"/>
    </row>
    <row r="2305" spans="50:51" x14ac:dyDescent="0.25">
      <c r="AX2305"/>
      <c r="AY2305"/>
    </row>
    <row r="2306" spans="50:51" x14ac:dyDescent="0.25">
      <c r="AX2306"/>
      <c r="AY2306"/>
    </row>
    <row r="2307" spans="50:51" x14ac:dyDescent="0.25">
      <c r="AX2307"/>
      <c r="AY2307"/>
    </row>
    <row r="2308" spans="50:51" x14ac:dyDescent="0.25">
      <c r="AX2308"/>
      <c r="AY2308"/>
    </row>
    <row r="2309" spans="50:51" x14ac:dyDescent="0.25">
      <c r="AX2309"/>
      <c r="AY2309"/>
    </row>
    <row r="2310" spans="50:51" x14ac:dyDescent="0.25">
      <c r="AX2310"/>
      <c r="AY2310"/>
    </row>
    <row r="2311" spans="50:51" x14ac:dyDescent="0.25">
      <c r="AX2311"/>
      <c r="AY2311"/>
    </row>
    <row r="2312" spans="50:51" x14ac:dyDescent="0.25">
      <c r="AX2312"/>
      <c r="AY2312"/>
    </row>
    <row r="2313" spans="50:51" x14ac:dyDescent="0.25">
      <c r="AX2313"/>
      <c r="AY2313"/>
    </row>
    <row r="2314" spans="50:51" x14ac:dyDescent="0.25">
      <c r="AX2314"/>
      <c r="AY2314"/>
    </row>
    <row r="2315" spans="50:51" x14ac:dyDescent="0.25">
      <c r="AX2315"/>
      <c r="AY2315"/>
    </row>
    <row r="2316" spans="50:51" x14ac:dyDescent="0.25">
      <c r="AX2316"/>
      <c r="AY2316"/>
    </row>
    <row r="2317" spans="50:51" x14ac:dyDescent="0.25">
      <c r="AX2317"/>
      <c r="AY2317"/>
    </row>
    <row r="2318" spans="50:51" x14ac:dyDescent="0.25">
      <c r="AX2318"/>
      <c r="AY2318"/>
    </row>
    <row r="2319" spans="50:51" x14ac:dyDescent="0.25">
      <c r="AX2319"/>
      <c r="AY2319"/>
    </row>
    <row r="2320" spans="50:51" x14ac:dyDescent="0.25">
      <c r="AX2320"/>
      <c r="AY2320"/>
    </row>
    <row r="2321" spans="50:51" x14ac:dyDescent="0.25">
      <c r="AX2321"/>
      <c r="AY2321"/>
    </row>
    <row r="2322" spans="50:51" x14ac:dyDescent="0.25">
      <c r="AX2322"/>
      <c r="AY2322"/>
    </row>
    <row r="2323" spans="50:51" x14ac:dyDescent="0.25">
      <c r="AX2323"/>
      <c r="AY2323"/>
    </row>
    <row r="2324" spans="50:51" x14ac:dyDescent="0.25">
      <c r="AX2324"/>
      <c r="AY2324"/>
    </row>
    <row r="2325" spans="50:51" x14ac:dyDescent="0.25">
      <c r="AX2325"/>
      <c r="AY2325"/>
    </row>
    <row r="2326" spans="50:51" x14ac:dyDescent="0.25">
      <c r="AX2326"/>
      <c r="AY2326"/>
    </row>
    <row r="2327" spans="50:51" x14ac:dyDescent="0.25">
      <c r="AX2327"/>
      <c r="AY2327"/>
    </row>
    <row r="2328" spans="50:51" x14ac:dyDescent="0.25">
      <c r="AX2328"/>
      <c r="AY2328"/>
    </row>
    <row r="2329" spans="50:51" x14ac:dyDescent="0.25">
      <c r="AX2329"/>
      <c r="AY2329"/>
    </row>
    <row r="2330" spans="50:51" x14ac:dyDescent="0.25">
      <c r="AX2330"/>
      <c r="AY2330"/>
    </row>
    <row r="2331" spans="50:51" x14ac:dyDescent="0.25">
      <c r="AX2331"/>
      <c r="AY2331"/>
    </row>
    <row r="2332" spans="50:51" x14ac:dyDescent="0.25">
      <c r="AX2332"/>
      <c r="AY2332"/>
    </row>
    <row r="2333" spans="50:51" x14ac:dyDescent="0.25">
      <c r="AX2333"/>
      <c r="AY2333"/>
    </row>
    <row r="2334" spans="50:51" x14ac:dyDescent="0.25">
      <c r="AX2334"/>
      <c r="AY2334"/>
    </row>
    <row r="2335" spans="50:51" x14ac:dyDescent="0.25">
      <c r="AX2335"/>
      <c r="AY2335"/>
    </row>
    <row r="2336" spans="50:51" x14ac:dyDescent="0.25">
      <c r="AX2336"/>
      <c r="AY2336"/>
    </row>
    <row r="2337" spans="50:51" x14ac:dyDescent="0.25">
      <c r="AX2337"/>
      <c r="AY2337"/>
    </row>
    <row r="2338" spans="50:51" x14ac:dyDescent="0.25">
      <c r="AX2338"/>
      <c r="AY2338"/>
    </row>
    <row r="2339" spans="50:51" x14ac:dyDescent="0.25">
      <c r="AX2339"/>
      <c r="AY2339"/>
    </row>
    <row r="2340" spans="50:51" x14ac:dyDescent="0.25">
      <c r="AX2340"/>
      <c r="AY2340"/>
    </row>
    <row r="2341" spans="50:51" x14ac:dyDescent="0.25">
      <c r="AX2341"/>
      <c r="AY2341"/>
    </row>
    <row r="2342" spans="50:51" x14ac:dyDescent="0.25">
      <c r="AX2342"/>
      <c r="AY2342"/>
    </row>
    <row r="2343" spans="50:51" x14ac:dyDescent="0.25">
      <c r="AX2343"/>
      <c r="AY2343"/>
    </row>
    <row r="2344" spans="50:51" x14ac:dyDescent="0.25">
      <c r="AX2344"/>
      <c r="AY2344"/>
    </row>
    <row r="2345" spans="50:51" x14ac:dyDescent="0.25">
      <c r="AX2345"/>
      <c r="AY2345"/>
    </row>
    <row r="2346" spans="50:51" x14ac:dyDescent="0.25">
      <c r="AX2346"/>
      <c r="AY2346"/>
    </row>
    <row r="2347" spans="50:51" x14ac:dyDescent="0.25">
      <c r="AX2347"/>
      <c r="AY2347"/>
    </row>
    <row r="2348" spans="50:51" x14ac:dyDescent="0.25">
      <c r="AX2348"/>
      <c r="AY2348"/>
    </row>
    <row r="2349" spans="50:51" x14ac:dyDescent="0.25">
      <c r="AX2349"/>
      <c r="AY2349"/>
    </row>
    <row r="2350" spans="50:51" x14ac:dyDescent="0.25">
      <c r="AX2350"/>
      <c r="AY2350"/>
    </row>
    <row r="2351" spans="50:51" x14ac:dyDescent="0.25">
      <c r="AX2351"/>
      <c r="AY2351"/>
    </row>
    <row r="2352" spans="50:51" x14ac:dyDescent="0.25">
      <c r="AX2352"/>
      <c r="AY2352"/>
    </row>
    <row r="2353" spans="50:51" x14ac:dyDescent="0.25">
      <c r="AX2353"/>
      <c r="AY2353"/>
    </row>
    <row r="2354" spans="50:51" x14ac:dyDescent="0.25">
      <c r="AX2354"/>
      <c r="AY2354"/>
    </row>
    <row r="2355" spans="50:51" x14ac:dyDescent="0.25">
      <c r="AX2355"/>
      <c r="AY2355"/>
    </row>
    <row r="2356" spans="50:51" x14ac:dyDescent="0.25">
      <c r="AX2356"/>
      <c r="AY2356"/>
    </row>
    <row r="2357" spans="50:51" x14ac:dyDescent="0.25">
      <c r="AX2357"/>
      <c r="AY2357"/>
    </row>
    <row r="2358" spans="50:51" x14ac:dyDescent="0.25">
      <c r="AX2358"/>
      <c r="AY2358"/>
    </row>
    <row r="2359" spans="50:51" x14ac:dyDescent="0.25">
      <c r="AX2359"/>
      <c r="AY2359"/>
    </row>
    <row r="2360" spans="50:51" x14ac:dyDescent="0.25">
      <c r="AX2360"/>
      <c r="AY2360"/>
    </row>
    <row r="2361" spans="50:51" x14ac:dyDescent="0.25">
      <c r="AX2361"/>
      <c r="AY2361"/>
    </row>
    <row r="2362" spans="50:51" x14ac:dyDescent="0.25">
      <c r="AX2362"/>
      <c r="AY2362"/>
    </row>
    <row r="2363" spans="50:51" x14ac:dyDescent="0.25">
      <c r="AX2363"/>
      <c r="AY2363"/>
    </row>
    <row r="2364" spans="50:51" x14ac:dyDescent="0.25">
      <c r="AX2364"/>
      <c r="AY2364"/>
    </row>
    <row r="2365" spans="50:51" x14ac:dyDescent="0.25">
      <c r="AX2365"/>
      <c r="AY2365"/>
    </row>
    <row r="2366" spans="50:51" x14ac:dyDescent="0.25">
      <c r="AX2366"/>
      <c r="AY2366"/>
    </row>
    <row r="2367" spans="50:51" x14ac:dyDescent="0.25">
      <c r="AX2367"/>
      <c r="AY2367"/>
    </row>
    <row r="2368" spans="50:51" x14ac:dyDescent="0.25">
      <c r="AX2368"/>
      <c r="AY2368"/>
    </row>
    <row r="2369" spans="50:51" x14ac:dyDescent="0.25">
      <c r="AX2369"/>
      <c r="AY2369"/>
    </row>
    <row r="2370" spans="50:51" x14ac:dyDescent="0.25">
      <c r="AX2370"/>
      <c r="AY2370"/>
    </row>
    <row r="2371" spans="50:51" x14ac:dyDescent="0.25">
      <c r="AX2371"/>
      <c r="AY2371"/>
    </row>
    <row r="2372" spans="50:51" x14ac:dyDescent="0.25">
      <c r="AX2372"/>
      <c r="AY2372"/>
    </row>
    <row r="2373" spans="50:51" x14ac:dyDescent="0.25">
      <c r="AX2373"/>
      <c r="AY2373"/>
    </row>
    <row r="2374" spans="50:51" x14ac:dyDescent="0.25">
      <c r="AX2374"/>
      <c r="AY2374"/>
    </row>
    <row r="2375" spans="50:51" x14ac:dyDescent="0.25">
      <c r="AX2375"/>
      <c r="AY2375"/>
    </row>
    <row r="2376" spans="50:51" x14ac:dyDescent="0.25">
      <c r="AX2376"/>
      <c r="AY2376"/>
    </row>
    <row r="2377" spans="50:51" x14ac:dyDescent="0.25">
      <c r="AX2377"/>
      <c r="AY2377"/>
    </row>
    <row r="2378" spans="50:51" x14ac:dyDescent="0.25">
      <c r="AX2378"/>
      <c r="AY2378"/>
    </row>
    <row r="2379" spans="50:51" x14ac:dyDescent="0.25">
      <c r="AX2379"/>
      <c r="AY2379"/>
    </row>
    <row r="2380" spans="50:51" x14ac:dyDescent="0.25">
      <c r="AX2380"/>
      <c r="AY2380"/>
    </row>
    <row r="2381" spans="50:51" x14ac:dyDescent="0.25">
      <c r="AX2381"/>
      <c r="AY2381"/>
    </row>
    <row r="2382" spans="50:51" x14ac:dyDescent="0.25">
      <c r="AX2382"/>
      <c r="AY2382"/>
    </row>
    <row r="2383" spans="50:51" x14ac:dyDescent="0.25">
      <c r="AX2383"/>
      <c r="AY2383"/>
    </row>
    <row r="2384" spans="50:51" x14ac:dyDescent="0.25">
      <c r="AX2384"/>
      <c r="AY2384"/>
    </row>
    <row r="2385" spans="50:51" x14ac:dyDescent="0.25">
      <c r="AX2385"/>
      <c r="AY2385"/>
    </row>
    <row r="2386" spans="50:51" x14ac:dyDescent="0.25">
      <c r="AX2386"/>
      <c r="AY2386"/>
    </row>
    <row r="2387" spans="50:51" x14ac:dyDescent="0.25">
      <c r="AX2387"/>
      <c r="AY2387"/>
    </row>
    <row r="2388" spans="50:51" x14ac:dyDescent="0.25">
      <c r="AX2388"/>
      <c r="AY2388"/>
    </row>
    <row r="2389" spans="50:51" x14ac:dyDescent="0.25">
      <c r="AX2389"/>
      <c r="AY2389"/>
    </row>
    <row r="2390" spans="50:51" x14ac:dyDescent="0.25">
      <c r="AX2390"/>
      <c r="AY2390"/>
    </row>
    <row r="2391" spans="50:51" x14ac:dyDescent="0.25">
      <c r="AX2391"/>
      <c r="AY2391"/>
    </row>
    <row r="2392" spans="50:51" x14ac:dyDescent="0.25">
      <c r="AX2392"/>
      <c r="AY2392"/>
    </row>
    <row r="2393" spans="50:51" x14ac:dyDescent="0.25">
      <c r="AX2393"/>
      <c r="AY2393"/>
    </row>
    <row r="2394" spans="50:51" x14ac:dyDescent="0.25">
      <c r="AX2394"/>
      <c r="AY2394"/>
    </row>
    <row r="2395" spans="50:51" x14ac:dyDescent="0.25">
      <c r="AX2395"/>
      <c r="AY2395"/>
    </row>
    <row r="2396" spans="50:51" x14ac:dyDescent="0.25">
      <c r="AX2396"/>
      <c r="AY2396"/>
    </row>
    <row r="2397" spans="50:51" x14ac:dyDescent="0.25">
      <c r="AX2397"/>
      <c r="AY2397"/>
    </row>
    <row r="2398" spans="50:51" x14ac:dyDescent="0.25">
      <c r="AX2398"/>
      <c r="AY2398"/>
    </row>
    <row r="2399" spans="50:51" x14ac:dyDescent="0.25">
      <c r="AX2399"/>
      <c r="AY2399"/>
    </row>
    <row r="2400" spans="50:51" x14ac:dyDescent="0.25">
      <c r="AX2400"/>
      <c r="AY2400"/>
    </row>
    <row r="2401" spans="50:51" x14ac:dyDescent="0.25">
      <c r="AX2401"/>
      <c r="AY2401"/>
    </row>
    <row r="2402" spans="50:51" x14ac:dyDescent="0.25">
      <c r="AX2402"/>
      <c r="AY2402"/>
    </row>
    <row r="2403" spans="50:51" x14ac:dyDescent="0.25">
      <c r="AX2403"/>
      <c r="AY2403"/>
    </row>
    <row r="2404" spans="50:51" x14ac:dyDescent="0.25">
      <c r="AX2404"/>
      <c r="AY2404"/>
    </row>
    <row r="2405" spans="50:51" x14ac:dyDescent="0.25">
      <c r="AX2405"/>
      <c r="AY2405"/>
    </row>
    <row r="2406" spans="50:51" x14ac:dyDescent="0.25">
      <c r="AX2406"/>
      <c r="AY2406"/>
    </row>
    <row r="2407" spans="50:51" x14ac:dyDescent="0.25">
      <c r="AX2407"/>
      <c r="AY2407"/>
    </row>
    <row r="2408" spans="50:51" x14ac:dyDescent="0.25">
      <c r="AX2408"/>
      <c r="AY2408"/>
    </row>
    <row r="2409" spans="50:51" x14ac:dyDescent="0.25">
      <c r="AX2409"/>
      <c r="AY2409"/>
    </row>
    <row r="2410" spans="50:51" x14ac:dyDescent="0.25">
      <c r="AX2410"/>
      <c r="AY2410"/>
    </row>
    <row r="2411" spans="50:51" x14ac:dyDescent="0.25">
      <c r="AX2411"/>
      <c r="AY2411"/>
    </row>
    <row r="2412" spans="50:51" x14ac:dyDescent="0.25">
      <c r="AX2412"/>
      <c r="AY2412"/>
    </row>
    <row r="2413" spans="50:51" x14ac:dyDescent="0.25">
      <c r="AX2413"/>
      <c r="AY2413"/>
    </row>
    <row r="2414" spans="50:51" x14ac:dyDescent="0.25">
      <c r="AX2414"/>
      <c r="AY2414"/>
    </row>
    <row r="2415" spans="50:51" x14ac:dyDescent="0.25">
      <c r="AX2415"/>
      <c r="AY2415"/>
    </row>
    <row r="2416" spans="50:51" x14ac:dyDescent="0.25">
      <c r="AX2416"/>
      <c r="AY2416"/>
    </row>
    <row r="2417" spans="50:51" x14ac:dyDescent="0.25">
      <c r="AX2417"/>
      <c r="AY2417"/>
    </row>
    <row r="2418" spans="50:51" x14ac:dyDescent="0.25">
      <c r="AX2418"/>
      <c r="AY2418"/>
    </row>
    <row r="2419" spans="50:51" x14ac:dyDescent="0.25">
      <c r="AX2419"/>
      <c r="AY2419"/>
    </row>
    <row r="2420" spans="50:51" x14ac:dyDescent="0.25">
      <c r="AX2420"/>
      <c r="AY2420"/>
    </row>
    <row r="2421" spans="50:51" x14ac:dyDescent="0.25">
      <c r="AX2421"/>
      <c r="AY2421"/>
    </row>
    <row r="2422" spans="50:51" x14ac:dyDescent="0.25">
      <c r="AX2422"/>
      <c r="AY2422"/>
    </row>
    <row r="2423" spans="50:51" x14ac:dyDescent="0.25">
      <c r="AX2423"/>
      <c r="AY2423"/>
    </row>
    <row r="2424" spans="50:51" x14ac:dyDescent="0.25">
      <c r="AX2424"/>
      <c r="AY2424"/>
    </row>
    <row r="2425" spans="50:51" x14ac:dyDescent="0.25">
      <c r="AX2425"/>
      <c r="AY2425"/>
    </row>
    <row r="2426" spans="50:51" x14ac:dyDescent="0.25">
      <c r="AX2426"/>
      <c r="AY2426"/>
    </row>
    <row r="2427" spans="50:51" x14ac:dyDescent="0.25">
      <c r="AX2427"/>
      <c r="AY2427"/>
    </row>
    <row r="2428" spans="50:51" x14ac:dyDescent="0.25">
      <c r="AX2428"/>
      <c r="AY2428"/>
    </row>
    <row r="2429" spans="50:51" x14ac:dyDescent="0.25">
      <c r="AX2429"/>
      <c r="AY2429"/>
    </row>
    <row r="2430" spans="50:51" x14ac:dyDescent="0.25">
      <c r="AX2430"/>
      <c r="AY2430"/>
    </row>
    <row r="2431" spans="50:51" x14ac:dyDescent="0.25">
      <c r="AX2431"/>
      <c r="AY2431"/>
    </row>
    <row r="2432" spans="50:51" x14ac:dyDescent="0.25">
      <c r="AX2432"/>
      <c r="AY2432"/>
    </row>
    <row r="2433" spans="50:51" x14ac:dyDescent="0.25">
      <c r="AX2433"/>
      <c r="AY2433"/>
    </row>
    <row r="2434" spans="50:51" x14ac:dyDescent="0.25">
      <c r="AX2434"/>
      <c r="AY2434"/>
    </row>
    <row r="2435" spans="50:51" x14ac:dyDescent="0.25">
      <c r="AX2435"/>
      <c r="AY2435"/>
    </row>
    <row r="2436" spans="50:51" x14ac:dyDescent="0.25">
      <c r="AX2436"/>
      <c r="AY2436"/>
    </row>
    <row r="2437" spans="50:51" x14ac:dyDescent="0.25">
      <c r="AX2437"/>
      <c r="AY2437"/>
    </row>
    <row r="2438" spans="50:51" x14ac:dyDescent="0.25">
      <c r="AX2438"/>
      <c r="AY2438"/>
    </row>
    <row r="2439" spans="50:51" x14ac:dyDescent="0.25">
      <c r="AX2439"/>
      <c r="AY2439"/>
    </row>
    <row r="2440" spans="50:51" x14ac:dyDescent="0.25">
      <c r="AX2440"/>
      <c r="AY2440"/>
    </row>
    <row r="2441" spans="50:51" x14ac:dyDescent="0.25">
      <c r="AX2441"/>
      <c r="AY2441"/>
    </row>
    <row r="2442" spans="50:51" x14ac:dyDescent="0.25">
      <c r="AX2442"/>
      <c r="AY2442"/>
    </row>
    <row r="2443" spans="50:51" x14ac:dyDescent="0.25">
      <c r="AX2443"/>
      <c r="AY2443"/>
    </row>
    <row r="2444" spans="50:51" x14ac:dyDescent="0.25">
      <c r="AX2444"/>
      <c r="AY2444"/>
    </row>
    <row r="2445" spans="50:51" x14ac:dyDescent="0.25">
      <c r="AX2445"/>
      <c r="AY2445"/>
    </row>
    <row r="2446" spans="50:51" x14ac:dyDescent="0.25">
      <c r="AX2446"/>
      <c r="AY2446"/>
    </row>
    <row r="2447" spans="50:51" x14ac:dyDescent="0.25">
      <c r="AX2447"/>
      <c r="AY2447"/>
    </row>
    <row r="2448" spans="50:51" x14ac:dyDescent="0.25">
      <c r="AX2448"/>
      <c r="AY2448"/>
    </row>
    <row r="2449" spans="50:51" x14ac:dyDescent="0.25">
      <c r="AX2449"/>
      <c r="AY2449"/>
    </row>
    <row r="2450" spans="50:51" x14ac:dyDescent="0.25">
      <c r="AX2450"/>
      <c r="AY2450"/>
    </row>
    <row r="2451" spans="50:51" x14ac:dyDescent="0.25">
      <c r="AX2451"/>
      <c r="AY2451"/>
    </row>
    <row r="2452" spans="50:51" x14ac:dyDescent="0.25">
      <c r="AX2452"/>
      <c r="AY2452"/>
    </row>
    <row r="2453" spans="50:51" x14ac:dyDescent="0.25">
      <c r="AX2453"/>
      <c r="AY2453"/>
    </row>
    <row r="2454" spans="50:51" x14ac:dyDescent="0.25">
      <c r="AX2454"/>
      <c r="AY2454"/>
    </row>
    <row r="2455" spans="50:51" x14ac:dyDescent="0.25">
      <c r="AX2455"/>
      <c r="AY2455"/>
    </row>
    <row r="2456" spans="50:51" x14ac:dyDescent="0.25">
      <c r="AX2456"/>
      <c r="AY2456"/>
    </row>
    <row r="2457" spans="50:51" x14ac:dyDescent="0.25">
      <c r="AX2457"/>
      <c r="AY2457"/>
    </row>
    <row r="2458" spans="50:51" x14ac:dyDescent="0.25">
      <c r="AX2458"/>
      <c r="AY2458"/>
    </row>
    <row r="2459" spans="50:51" x14ac:dyDescent="0.25">
      <c r="AX2459"/>
      <c r="AY2459"/>
    </row>
    <row r="2460" spans="50:51" x14ac:dyDescent="0.25">
      <c r="AX2460"/>
      <c r="AY2460"/>
    </row>
    <row r="2461" spans="50:51" x14ac:dyDescent="0.25">
      <c r="AX2461"/>
      <c r="AY2461"/>
    </row>
    <row r="2462" spans="50:51" x14ac:dyDescent="0.25">
      <c r="AX2462"/>
      <c r="AY2462"/>
    </row>
    <row r="2463" spans="50:51" x14ac:dyDescent="0.25">
      <c r="AX2463"/>
      <c r="AY2463"/>
    </row>
    <row r="2464" spans="50:51" x14ac:dyDescent="0.25">
      <c r="AX2464"/>
      <c r="AY2464"/>
    </row>
    <row r="2465" spans="50:51" x14ac:dyDescent="0.25">
      <c r="AX2465"/>
      <c r="AY2465"/>
    </row>
    <row r="2466" spans="50:51" x14ac:dyDescent="0.25">
      <c r="AX2466"/>
      <c r="AY2466"/>
    </row>
    <row r="2467" spans="50:51" x14ac:dyDescent="0.25">
      <c r="AX2467"/>
      <c r="AY2467"/>
    </row>
    <row r="2468" spans="50:51" x14ac:dyDescent="0.25">
      <c r="AX2468"/>
      <c r="AY2468"/>
    </row>
    <row r="2469" spans="50:51" x14ac:dyDescent="0.25">
      <c r="AX2469"/>
      <c r="AY2469"/>
    </row>
    <row r="2470" spans="50:51" x14ac:dyDescent="0.25">
      <c r="AX2470"/>
      <c r="AY2470"/>
    </row>
    <row r="2471" spans="50:51" x14ac:dyDescent="0.25">
      <c r="AX2471"/>
      <c r="AY2471"/>
    </row>
    <row r="2472" spans="50:51" x14ac:dyDescent="0.25">
      <c r="AX2472"/>
      <c r="AY2472"/>
    </row>
    <row r="2473" spans="50:51" x14ac:dyDescent="0.25">
      <c r="AX2473"/>
      <c r="AY2473"/>
    </row>
    <row r="2474" spans="50:51" x14ac:dyDescent="0.25">
      <c r="AX2474"/>
      <c r="AY2474"/>
    </row>
    <row r="2475" spans="50:51" x14ac:dyDescent="0.25">
      <c r="AX2475"/>
      <c r="AY2475"/>
    </row>
    <row r="2476" spans="50:51" x14ac:dyDescent="0.25">
      <c r="AX2476"/>
      <c r="AY2476"/>
    </row>
    <row r="2477" spans="50:51" x14ac:dyDescent="0.25">
      <c r="AX2477"/>
      <c r="AY2477"/>
    </row>
    <row r="2478" spans="50:51" x14ac:dyDescent="0.25">
      <c r="AX2478"/>
      <c r="AY2478"/>
    </row>
    <row r="2479" spans="50:51" x14ac:dyDescent="0.25">
      <c r="AX2479"/>
      <c r="AY2479"/>
    </row>
    <row r="2480" spans="50:51" x14ac:dyDescent="0.25">
      <c r="AX2480"/>
      <c r="AY2480"/>
    </row>
    <row r="2481" spans="50:51" x14ac:dyDescent="0.25">
      <c r="AX2481"/>
      <c r="AY2481"/>
    </row>
    <row r="2482" spans="50:51" x14ac:dyDescent="0.25">
      <c r="AX2482"/>
      <c r="AY2482"/>
    </row>
    <row r="2483" spans="50:51" x14ac:dyDescent="0.25">
      <c r="AX2483"/>
      <c r="AY2483"/>
    </row>
    <row r="2484" spans="50:51" x14ac:dyDescent="0.25">
      <c r="AX2484"/>
      <c r="AY2484"/>
    </row>
    <row r="2485" spans="50:51" x14ac:dyDescent="0.25">
      <c r="AX2485"/>
      <c r="AY2485"/>
    </row>
    <row r="2486" spans="50:51" x14ac:dyDescent="0.25">
      <c r="AX2486"/>
      <c r="AY2486"/>
    </row>
    <row r="2487" spans="50:51" x14ac:dyDescent="0.25">
      <c r="AX2487"/>
      <c r="AY2487"/>
    </row>
    <row r="2488" spans="50:51" x14ac:dyDescent="0.25">
      <c r="AX2488"/>
      <c r="AY2488"/>
    </row>
    <row r="2489" spans="50:51" x14ac:dyDescent="0.25">
      <c r="AX2489"/>
      <c r="AY2489"/>
    </row>
    <row r="2490" spans="50:51" x14ac:dyDescent="0.25">
      <c r="AX2490"/>
      <c r="AY2490"/>
    </row>
    <row r="2491" spans="50:51" x14ac:dyDescent="0.25">
      <c r="AX2491"/>
      <c r="AY2491"/>
    </row>
    <row r="2492" spans="50:51" x14ac:dyDescent="0.25">
      <c r="AX2492"/>
      <c r="AY2492"/>
    </row>
    <row r="2493" spans="50:51" x14ac:dyDescent="0.25">
      <c r="AX2493"/>
      <c r="AY2493"/>
    </row>
    <row r="2494" spans="50:51" x14ac:dyDescent="0.25">
      <c r="AX2494"/>
      <c r="AY2494"/>
    </row>
    <row r="2495" spans="50:51" x14ac:dyDescent="0.25">
      <c r="AX2495"/>
      <c r="AY2495"/>
    </row>
    <row r="2496" spans="50:51" x14ac:dyDescent="0.25">
      <c r="AX2496"/>
      <c r="AY2496"/>
    </row>
    <row r="2497" spans="50:51" x14ac:dyDescent="0.25">
      <c r="AX2497"/>
      <c r="AY2497"/>
    </row>
    <row r="2498" spans="50:51" x14ac:dyDescent="0.25">
      <c r="AX2498"/>
      <c r="AY2498"/>
    </row>
    <row r="2499" spans="50:51" x14ac:dyDescent="0.25">
      <c r="AX2499"/>
      <c r="AY2499"/>
    </row>
    <row r="2500" spans="50:51" x14ac:dyDescent="0.25">
      <c r="AX2500"/>
      <c r="AY2500"/>
    </row>
    <row r="2501" spans="50:51" x14ac:dyDescent="0.25">
      <c r="AX2501"/>
      <c r="AY2501"/>
    </row>
    <row r="2502" spans="50:51" x14ac:dyDescent="0.25">
      <c r="AX2502"/>
      <c r="AY2502"/>
    </row>
    <row r="2503" spans="50:51" x14ac:dyDescent="0.25">
      <c r="AX2503"/>
      <c r="AY2503"/>
    </row>
    <row r="2504" spans="50:51" x14ac:dyDescent="0.25">
      <c r="AX2504"/>
      <c r="AY2504"/>
    </row>
    <row r="2505" spans="50:51" x14ac:dyDescent="0.25">
      <c r="AX2505"/>
      <c r="AY2505"/>
    </row>
    <row r="2506" spans="50:51" x14ac:dyDescent="0.25">
      <c r="AX2506"/>
      <c r="AY2506"/>
    </row>
    <row r="2507" spans="50:51" x14ac:dyDescent="0.25">
      <c r="AX2507"/>
      <c r="AY2507"/>
    </row>
    <row r="2508" spans="50:51" x14ac:dyDescent="0.25">
      <c r="AX2508"/>
      <c r="AY2508"/>
    </row>
    <row r="2509" spans="50:51" x14ac:dyDescent="0.25">
      <c r="AX2509"/>
      <c r="AY2509"/>
    </row>
    <row r="2510" spans="50:51" x14ac:dyDescent="0.25">
      <c r="AX2510"/>
      <c r="AY2510"/>
    </row>
    <row r="2511" spans="50:51" x14ac:dyDescent="0.25">
      <c r="AX2511"/>
      <c r="AY2511"/>
    </row>
    <row r="2512" spans="50:51" x14ac:dyDescent="0.25">
      <c r="AX2512"/>
      <c r="AY2512"/>
    </row>
    <row r="2513" spans="50:51" x14ac:dyDescent="0.25">
      <c r="AX2513"/>
      <c r="AY2513"/>
    </row>
    <row r="2514" spans="50:51" x14ac:dyDescent="0.25">
      <c r="AX2514"/>
      <c r="AY2514"/>
    </row>
    <row r="2515" spans="50:51" x14ac:dyDescent="0.25">
      <c r="AX2515"/>
      <c r="AY2515"/>
    </row>
    <row r="2516" spans="50:51" x14ac:dyDescent="0.25">
      <c r="AX2516"/>
      <c r="AY2516"/>
    </row>
    <row r="2517" spans="50:51" x14ac:dyDescent="0.25">
      <c r="AX2517"/>
      <c r="AY2517"/>
    </row>
    <row r="2518" spans="50:51" x14ac:dyDescent="0.25">
      <c r="AX2518"/>
      <c r="AY2518"/>
    </row>
    <row r="2519" spans="50:51" x14ac:dyDescent="0.25">
      <c r="AX2519"/>
      <c r="AY2519"/>
    </row>
    <row r="2520" spans="50:51" x14ac:dyDescent="0.25">
      <c r="AX2520"/>
      <c r="AY2520"/>
    </row>
    <row r="2521" spans="50:51" x14ac:dyDescent="0.25">
      <c r="AX2521"/>
      <c r="AY2521"/>
    </row>
    <row r="2522" spans="50:51" x14ac:dyDescent="0.25">
      <c r="AX2522"/>
      <c r="AY2522"/>
    </row>
    <row r="2523" spans="50:51" x14ac:dyDescent="0.25">
      <c r="AX2523"/>
      <c r="AY2523"/>
    </row>
    <row r="2524" spans="50:51" x14ac:dyDescent="0.25">
      <c r="AX2524"/>
      <c r="AY2524"/>
    </row>
    <row r="2525" spans="50:51" x14ac:dyDescent="0.25">
      <c r="AX2525"/>
      <c r="AY2525"/>
    </row>
    <row r="2526" spans="50:51" x14ac:dyDescent="0.25">
      <c r="AX2526"/>
      <c r="AY2526"/>
    </row>
    <row r="2527" spans="50:51" x14ac:dyDescent="0.25">
      <c r="AX2527"/>
      <c r="AY2527"/>
    </row>
    <row r="2528" spans="50:51" x14ac:dyDescent="0.25">
      <c r="AX2528"/>
      <c r="AY2528"/>
    </row>
    <row r="2529" spans="50:51" x14ac:dyDescent="0.25">
      <c r="AX2529"/>
      <c r="AY2529"/>
    </row>
    <row r="2530" spans="50:51" x14ac:dyDescent="0.25">
      <c r="AX2530"/>
      <c r="AY2530"/>
    </row>
    <row r="2531" spans="50:51" x14ac:dyDescent="0.25">
      <c r="AX2531"/>
      <c r="AY2531"/>
    </row>
    <row r="2532" spans="50:51" x14ac:dyDescent="0.25">
      <c r="AX2532"/>
      <c r="AY2532"/>
    </row>
    <row r="2533" spans="50:51" x14ac:dyDescent="0.25">
      <c r="AX2533"/>
      <c r="AY2533"/>
    </row>
    <row r="2534" spans="50:51" x14ac:dyDescent="0.25">
      <c r="AX2534"/>
      <c r="AY2534"/>
    </row>
    <row r="2535" spans="50:51" x14ac:dyDescent="0.25">
      <c r="AX2535"/>
      <c r="AY2535"/>
    </row>
    <row r="2536" spans="50:51" x14ac:dyDescent="0.25">
      <c r="AX2536"/>
      <c r="AY2536"/>
    </row>
    <row r="2537" spans="50:51" x14ac:dyDescent="0.25">
      <c r="AX2537"/>
      <c r="AY2537"/>
    </row>
    <row r="2538" spans="50:51" x14ac:dyDescent="0.25">
      <c r="AX2538"/>
      <c r="AY2538"/>
    </row>
    <row r="2539" spans="50:51" x14ac:dyDescent="0.25">
      <c r="AX2539"/>
      <c r="AY2539"/>
    </row>
    <row r="2540" spans="50:51" x14ac:dyDescent="0.25">
      <c r="AX2540"/>
      <c r="AY2540"/>
    </row>
    <row r="2541" spans="50:51" x14ac:dyDescent="0.25">
      <c r="AX2541"/>
      <c r="AY2541"/>
    </row>
    <row r="2542" spans="50:51" x14ac:dyDescent="0.25">
      <c r="AX2542"/>
      <c r="AY2542"/>
    </row>
    <row r="2543" spans="50:51" x14ac:dyDescent="0.25">
      <c r="AX2543"/>
      <c r="AY2543"/>
    </row>
    <row r="2544" spans="50:51" x14ac:dyDescent="0.25">
      <c r="AX2544"/>
      <c r="AY2544"/>
    </row>
    <row r="2545" spans="50:51" x14ac:dyDescent="0.25">
      <c r="AX2545"/>
      <c r="AY2545"/>
    </row>
    <row r="2546" spans="50:51" x14ac:dyDescent="0.25">
      <c r="AX2546"/>
      <c r="AY2546"/>
    </row>
    <row r="2547" spans="50:51" x14ac:dyDescent="0.25">
      <c r="AX2547"/>
      <c r="AY2547"/>
    </row>
    <row r="2548" spans="50:51" x14ac:dyDescent="0.25">
      <c r="AX2548"/>
      <c r="AY2548"/>
    </row>
    <row r="2549" spans="50:51" x14ac:dyDescent="0.25">
      <c r="AX2549"/>
      <c r="AY2549"/>
    </row>
    <row r="2550" spans="50:51" x14ac:dyDescent="0.25">
      <c r="AX2550"/>
      <c r="AY2550"/>
    </row>
    <row r="2551" spans="50:51" x14ac:dyDescent="0.25">
      <c r="AX2551"/>
      <c r="AY2551"/>
    </row>
    <row r="2552" spans="50:51" x14ac:dyDescent="0.25">
      <c r="AX2552"/>
      <c r="AY2552"/>
    </row>
    <row r="2553" spans="50:51" x14ac:dyDescent="0.25">
      <c r="AX2553"/>
      <c r="AY2553"/>
    </row>
    <row r="2554" spans="50:51" x14ac:dyDescent="0.25">
      <c r="AX2554"/>
      <c r="AY2554"/>
    </row>
    <row r="2555" spans="50:51" x14ac:dyDescent="0.25">
      <c r="AX2555"/>
      <c r="AY2555"/>
    </row>
    <row r="2556" spans="50:51" x14ac:dyDescent="0.25">
      <c r="AX2556"/>
      <c r="AY2556"/>
    </row>
    <row r="2557" spans="50:51" x14ac:dyDescent="0.25">
      <c r="AX2557"/>
      <c r="AY2557"/>
    </row>
    <row r="2558" spans="50:51" x14ac:dyDescent="0.25">
      <c r="AX2558"/>
      <c r="AY2558"/>
    </row>
    <row r="2559" spans="50:51" x14ac:dyDescent="0.25">
      <c r="AX2559"/>
      <c r="AY2559"/>
    </row>
    <row r="2560" spans="50:51" x14ac:dyDescent="0.25">
      <c r="AX2560"/>
      <c r="AY2560"/>
    </row>
    <row r="2561" spans="50:51" x14ac:dyDescent="0.25">
      <c r="AX2561"/>
      <c r="AY2561"/>
    </row>
    <row r="2562" spans="50:51" x14ac:dyDescent="0.25">
      <c r="AX2562"/>
      <c r="AY2562"/>
    </row>
    <row r="2563" spans="50:51" x14ac:dyDescent="0.25">
      <c r="AX2563"/>
      <c r="AY2563"/>
    </row>
    <row r="2564" spans="50:51" x14ac:dyDescent="0.25">
      <c r="AX2564"/>
      <c r="AY2564"/>
    </row>
    <row r="2565" spans="50:51" x14ac:dyDescent="0.25">
      <c r="AX2565"/>
      <c r="AY2565"/>
    </row>
    <row r="2566" spans="50:51" x14ac:dyDescent="0.25">
      <c r="AX2566"/>
      <c r="AY2566"/>
    </row>
    <row r="2567" spans="50:51" x14ac:dyDescent="0.25">
      <c r="AX2567"/>
      <c r="AY2567"/>
    </row>
    <row r="2568" spans="50:51" x14ac:dyDescent="0.25">
      <c r="AX2568"/>
      <c r="AY2568"/>
    </row>
    <row r="2569" spans="50:51" x14ac:dyDescent="0.25">
      <c r="AX2569"/>
      <c r="AY2569"/>
    </row>
    <row r="2570" spans="50:51" x14ac:dyDescent="0.25">
      <c r="AX2570"/>
      <c r="AY2570"/>
    </row>
    <row r="2571" spans="50:51" x14ac:dyDescent="0.25">
      <c r="AX2571"/>
      <c r="AY2571"/>
    </row>
    <row r="2572" spans="50:51" x14ac:dyDescent="0.25">
      <c r="AX2572"/>
      <c r="AY2572"/>
    </row>
    <row r="2573" spans="50:51" x14ac:dyDescent="0.25">
      <c r="AX2573"/>
      <c r="AY2573"/>
    </row>
    <row r="2574" spans="50:51" x14ac:dyDescent="0.25">
      <c r="AX2574"/>
      <c r="AY2574"/>
    </row>
    <row r="2575" spans="50:51" x14ac:dyDescent="0.25">
      <c r="AX2575"/>
      <c r="AY2575"/>
    </row>
    <row r="2576" spans="50:51" x14ac:dyDescent="0.25">
      <c r="AX2576"/>
      <c r="AY2576"/>
    </row>
    <row r="2577" spans="50:51" x14ac:dyDescent="0.25">
      <c r="AX2577"/>
      <c r="AY2577"/>
    </row>
    <row r="2578" spans="50:51" x14ac:dyDescent="0.25">
      <c r="AX2578"/>
      <c r="AY2578"/>
    </row>
    <row r="2579" spans="50:51" x14ac:dyDescent="0.25">
      <c r="AX2579"/>
      <c r="AY2579"/>
    </row>
    <row r="2580" spans="50:51" x14ac:dyDescent="0.25">
      <c r="AX2580"/>
      <c r="AY2580"/>
    </row>
    <row r="2581" spans="50:51" x14ac:dyDescent="0.25">
      <c r="AX2581"/>
      <c r="AY2581"/>
    </row>
    <row r="2582" spans="50:51" x14ac:dyDescent="0.25">
      <c r="AX2582"/>
      <c r="AY2582"/>
    </row>
    <row r="2583" spans="50:51" x14ac:dyDescent="0.25">
      <c r="AX2583"/>
      <c r="AY2583"/>
    </row>
    <row r="2584" spans="50:51" x14ac:dyDescent="0.25">
      <c r="AX2584"/>
      <c r="AY2584"/>
    </row>
    <row r="2585" spans="50:51" x14ac:dyDescent="0.25">
      <c r="AX2585"/>
      <c r="AY2585"/>
    </row>
    <row r="2586" spans="50:51" x14ac:dyDescent="0.25">
      <c r="AX2586"/>
      <c r="AY2586"/>
    </row>
    <row r="2587" spans="50:51" x14ac:dyDescent="0.25">
      <c r="AX2587"/>
      <c r="AY2587"/>
    </row>
    <row r="2588" spans="50:51" x14ac:dyDescent="0.25">
      <c r="AX2588"/>
      <c r="AY2588"/>
    </row>
    <row r="2589" spans="50:51" x14ac:dyDescent="0.25">
      <c r="AX2589"/>
      <c r="AY2589"/>
    </row>
    <row r="2590" spans="50:51" x14ac:dyDescent="0.25">
      <c r="AX2590"/>
      <c r="AY2590"/>
    </row>
    <row r="2591" spans="50:51" x14ac:dyDescent="0.25">
      <c r="AX2591"/>
      <c r="AY2591"/>
    </row>
    <row r="2592" spans="50:51" x14ac:dyDescent="0.25">
      <c r="AX2592"/>
      <c r="AY2592"/>
    </row>
    <row r="2593" spans="50:51" x14ac:dyDescent="0.25">
      <c r="AX2593"/>
      <c r="AY2593"/>
    </row>
    <row r="2594" spans="50:51" x14ac:dyDescent="0.25">
      <c r="AX2594"/>
      <c r="AY2594"/>
    </row>
    <row r="2595" spans="50:51" x14ac:dyDescent="0.25">
      <c r="AX2595"/>
      <c r="AY2595"/>
    </row>
    <row r="2596" spans="50:51" x14ac:dyDescent="0.25">
      <c r="AX2596"/>
      <c r="AY2596"/>
    </row>
    <row r="2597" spans="50:51" x14ac:dyDescent="0.25">
      <c r="AX2597"/>
      <c r="AY2597"/>
    </row>
    <row r="2598" spans="50:51" x14ac:dyDescent="0.25">
      <c r="AX2598"/>
      <c r="AY2598"/>
    </row>
    <row r="2599" spans="50:51" x14ac:dyDescent="0.25">
      <c r="AX2599"/>
      <c r="AY2599"/>
    </row>
    <row r="2600" spans="50:51" x14ac:dyDescent="0.25">
      <c r="AX2600"/>
      <c r="AY2600"/>
    </row>
    <row r="2601" spans="50:51" x14ac:dyDescent="0.25">
      <c r="AX2601"/>
      <c r="AY2601"/>
    </row>
    <row r="2602" spans="50:51" x14ac:dyDescent="0.25">
      <c r="AX2602"/>
      <c r="AY2602"/>
    </row>
    <row r="2603" spans="50:51" x14ac:dyDescent="0.25">
      <c r="AX2603"/>
      <c r="AY2603"/>
    </row>
    <row r="2604" spans="50:51" x14ac:dyDescent="0.25">
      <c r="AX2604"/>
      <c r="AY2604"/>
    </row>
    <row r="2605" spans="50:51" x14ac:dyDescent="0.25">
      <c r="AX2605"/>
      <c r="AY2605"/>
    </row>
    <row r="2606" spans="50:51" x14ac:dyDescent="0.25">
      <c r="AX2606"/>
      <c r="AY2606"/>
    </row>
    <row r="2607" spans="50:51" x14ac:dyDescent="0.25">
      <c r="AX2607"/>
      <c r="AY2607"/>
    </row>
    <row r="2608" spans="50:51" x14ac:dyDescent="0.25">
      <c r="AX2608"/>
      <c r="AY2608"/>
    </row>
    <row r="2609" spans="50:51" x14ac:dyDescent="0.25">
      <c r="AX2609"/>
      <c r="AY2609"/>
    </row>
    <row r="2610" spans="50:51" x14ac:dyDescent="0.25">
      <c r="AX2610"/>
      <c r="AY2610"/>
    </row>
    <row r="2611" spans="50:51" x14ac:dyDescent="0.25">
      <c r="AX2611"/>
      <c r="AY2611"/>
    </row>
    <row r="2612" spans="50:51" x14ac:dyDescent="0.25">
      <c r="AX2612"/>
      <c r="AY2612"/>
    </row>
    <row r="2613" spans="50:51" x14ac:dyDescent="0.25">
      <c r="AX2613"/>
      <c r="AY2613"/>
    </row>
    <row r="2614" spans="50:51" x14ac:dyDescent="0.25">
      <c r="AX2614"/>
      <c r="AY2614"/>
    </row>
    <row r="2615" spans="50:51" x14ac:dyDescent="0.25">
      <c r="AX2615"/>
      <c r="AY2615"/>
    </row>
    <row r="2616" spans="50:51" x14ac:dyDescent="0.25">
      <c r="AX2616"/>
      <c r="AY2616"/>
    </row>
    <row r="2617" spans="50:51" x14ac:dyDescent="0.25">
      <c r="AX2617"/>
      <c r="AY2617"/>
    </row>
    <row r="2618" spans="50:51" x14ac:dyDescent="0.25">
      <c r="AX2618"/>
      <c r="AY2618"/>
    </row>
    <row r="2619" spans="50:51" x14ac:dyDescent="0.25">
      <c r="AX2619"/>
      <c r="AY2619"/>
    </row>
    <row r="2620" spans="50:51" x14ac:dyDescent="0.25">
      <c r="AX2620"/>
      <c r="AY2620"/>
    </row>
    <row r="2621" spans="50:51" x14ac:dyDescent="0.25">
      <c r="AX2621"/>
      <c r="AY2621"/>
    </row>
    <row r="2622" spans="50:51" x14ac:dyDescent="0.25">
      <c r="AX2622"/>
      <c r="AY2622"/>
    </row>
    <row r="2623" spans="50:51" x14ac:dyDescent="0.25">
      <c r="AX2623"/>
      <c r="AY2623"/>
    </row>
    <row r="2624" spans="50:51" x14ac:dyDescent="0.25">
      <c r="AX2624"/>
      <c r="AY2624"/>
    </row>
    <row r="2625" spans="50:51" x14ac:dyDescent="0.25">
      <c r="AX2625"/>
      <c r="AY2625"/>
    </row>
    <row r="2626" spans="50:51" x14ac:dyDescent="0.25">
      <c r="AX2626"/>
      <c r="AY2626"/>
    </row>
    <row r="2627" spans="50:51" x14ac:dyDescent="0.25">
      <c r="AX2627"/>
      <c r="AY2627"/>
    </row>
    <row r="2628" spans="50:51" x14ac:dyDescent="0.25">
      <c r="AX2628"/>
      <c r="AY2628"/>
    </row>
    <row r="2629" spans="50:51" x14ac:dyDescent="0.25">
      <c r="AX2629"/>
      <c r="AY2629"/>
    </row>
    <row r="2630" spans="50:51" x14ac:dyDescent="0.25">
      <c r="AX2630"/>
      <c r="AY2630"/>
    </row>
    <row r="2631" spans="50:51" x14ac:dyDescent="0.25">
      <c r="AX2631"/>
      <c r="AY2631"/>
    </row>
    <row r="2632" spans="50:51" x14ac:dyDescent="0.25">
      <c r="AX2632"/>
      <c r="AY2632"/>
    </row>
    <row r="2633" spans="50:51" x14ac:dyDescent="0.25">
      <c r="AX2633"/>
      <c r="AY2633"/>
    </row>
    <row r="2634" spans="50:51" x14ac:dyDescent="0.25">
      <c r="AX2634"/>
      <c r="AY2634"/>
    </row>
    <row r="2635" spans="50:51" x14ac:dyDescent="0.25">
      <c r="AX2635"/>
      <c r="AY2635"/>
    </row>
    <row r="2636" spans="50:51" x14ac:dyDescent="0.25">
      <c r="AX2636"/>
      <c r="AY2636"/>
    </row>
    <row r="2637" spans="50:51" x14ac:dyDescent="0.25">
      <c r="AX2637"/>
      <c r="AY2637"/>
    </row>
    <row r="2638" spans="50:51" x14ac:dyDescent="0.25">
      <c r="AX2638"/>
      <c r="AY2638"/>
    </row>
    <row r="2639" spans="50:51" x14ac:dyDescent="0.25">
      <c r="AX2639"/>
      <c r="AY2639"/>
    </row>
    <row r="2640" spans="50:51" x14ac:dyDescent="0.25">
      <c r="AX2640"/>
      <c r="AY2640"/>
    </row>
    <row r="2641" spans="50:51" x14ac:dyDescent="0.25">
      <c r="AX2641"/>
      <c r="AY2641"/>
    </row>
    <row r="2642" spans="50:51" x14ac:dyDescent="0.25">
      <c r="AX2642"/>
      <c r="AY2642"/>
    </row>
    <row r="2643" spans="50:51" x14ac:dyDescent="0.25">
      <c r="AX2643"/>
      <c r="AY2643"/>
    </row>
    <row r="2644" spans="50:51" x14ac:dyDescent="0.25">
      <c r="AX2644"/>
      <c r="AY2644"/>
    </row>
    <row r="2645" spans="50:51" x14ac:dyDescent="0.25">
      <c r="AX2645"/>
      <c r="AY2645"/>
    </row>
    <row r="2646" spans="50:51" x14ac:dyDescent="0.25">
      <c r="AX2646"/>
      <c r="AY2646"/>
    </row>
    <row r="2647" spans="50:51" x14ac:dyDescent="0.25">
      <c r="AX2647"/>
      <c r="AY2647"/>
    </row>
    <row r="2648" spans="50:51" x14ac:dyDescent="0.25">
      <c r="AX2648"/>
      <c r="AY2648"/>
    </row>
    <row r="2649" spans="50:51" x14ac:dyDescent="0.25">
      <c r="AX2649"/>
      <c r="AY2649"/>
    </row>
    <row r="2650" spans="50:51" x14ac:dyDescent="0.25">
      <c r="AX2650"/>
      <c r="AY2650"/>
    </row>
    <row r="2651" spans="50:51" x14ac:dyDescent="0.25">
      <c r="AX2651"/>
      <c r="AY2651"/>
    </row>
    <row r="2652" spans="50:51" x14ac:dyDescent="0.25">
      <c r="AX2652"/>
      <c r="AY2652"/>
    </row>
    <row r="2653" spans="50:51" x14ac:dyDescent="0.25">
      <c r="AX2653"/>
      <c r="AY2653"/>
    </row>
    <row r="2654" spans="50:51" x14ac:dyDescent="0.25">
      <c r="AX2654"/>
      <c r="AY2654"/>
    </row>
    <row r="2655" spans="50:51" x14ac:dyDescent="0.25">
      <c r="AX2655"/>
      <c r="AY2655"/>
    </row>
    <row r="2656" spans="50:51" x14ac:dyDescent="0.25">
      <c r="AX2656"/>
      <c r="AY2656"/>
    </row>
    <row r="2657" spans="50:51" x14ac:dyDescent="0.25">
      <c r="AX2657"/>
      <c r="AY2657"/>
    </row>
    <row r="2658" spans="50:51" x14ac:dyDescent="0.25">
      <c r="AX2658"/>
      <c r="AY2658"/>
    </row>
    <row r="2659" spans="50:51" x14ac:dyDescent="0.25">
      <c r="AX2659"/>
      <c r="AY2659"/>
    </row>
    <row r="2660" spans="50:51" x14ac:dyDescent="0.25">
      <c r="AX2660"/>
      <c r="AY2660"/>
    </row>
    <row r="2661" spans="50:51" x14ac:dyDescent="0.25">
      <c r="AX2661"/>
      <c r="AY2661"/>
    </row>
    <row r="2662" spans="50:51" x14ac:dyDescent="0.25">
      <c r="AX2662"/>
      <c r="AY2662"/>
    </row>
    <row r="2663" spans="50:51" x14ac:dyDescent="0.25">
      <c r="AX2663"/>
      <c r="AY2663"/>
    </row>
    <row r="2664" spans="50:51" x14ac:dyDescent="0.25">
      <c r="AX2664"/>
      <c r="AY2664"/>
    </row>
    <row r="2665" spans="50:51" x14ac:dyDescent="0.25">
      <c r="AX2665"/>
      <c r="AY2665"/>
    </row>
    <row r="2666" spans="50:51" x14ac:dyDescent="0.25">
      <c r="AX2666"/>
      <c r="AY2666"/>
    </row>
    <row r="2667" spans="50:51" x14ac:dyDescent="0.25">
      <c r="AX2667"/>
      <c r="AY2667"/>
    </row>
    <row r="2668" spans="50:51" x14ac:dyDescent="0.25">
      <c r="AX2668"/>
      <c r="AY2668"/>
    </row>
    <row r="2669" spans="50:51" x14ac:dyDescent="0.25">
      <c r="AX2669"/>
      <c r="AY2669"/>
    </row>
    <row r="2670" spans="50:51" x14ac:dyDescent="0.25">
      <c r="AX2670"/>
      <c r="AY2670"/>
    </row>
    <row r="2671" spans="50:51" x14ac:dyDescent="0.25">
      <c r="AX2671"/>
      <c r="AY2671"/>
    </row>
    <row r="2672" spans="50:51" x14ac:dyDescent="0.25">
      <c r="AX2672"/>
      <c r="AY2672"/>
    </row>
    <row r="2673" spans="50:51" x14ac:dyDescent="0.25">
      <c r="AX2673"/>
      <c r="AY2673"/>
    </row>
    <row r="2674" spans="50:51" x14ac:dyDescent="0.25">
      <c r="AX2674"/>
      <c r="AY2674"/>
    </row>
    <row r="2675" spans="50:51" x14ac:dyDescent="0.25">
      <c r="AX2675"/>
      <c r="AY2675"/>
    </row>
    <row r="2676" spans="50:51" x14ac:dyDescent="0.25">
      <c r="AX2676"/>
      <c r="AY2676"/>
    </row>
    <row r="2677" spans="50:51" x14ac:dyDescent="0.25">
      <c r="AX2677"/>
      <c r="AY2677"/>
    </row>
    <row r="2678" spans="50:51" x14ac:dyDescent="0.25">
      <c r="AX2678"/>
      <c r="AY2678"/>
    </row>
    <row r="2679" spans="50:51" x14ac:dyDescent="0.25">
      <c r="AX2679"/>
      <c r="AY2679"/>
    </row>
    <row r="2680" spans="50:51" x14ac:dyDescent="0.25">
      <c r="AX2680"/>
      <c r="AY2680"/>
    </row>
    <row r="2681" spans="50:51" x14ac:dyDescent="0.25">
      <c r="AX2681"/>
      <c r="AY2681"/>
    </row>
    <row r="2682" spans="50:51" x14ac:dyDescent="0.25">
      <c r="AX2682"/>
      <c r="AY2682"/>
    </row>
    <row r="2683" spans="50:51" x14ac:dyDescent="0.25">
      <c r="AX2683"/>
      <c r="AY2683"/>
    </row>
    <row r="2684" spans="50:51" x14ac:dyDescent="0.25">
      <c r="AX2684"/>
      <c r="AY2684"/>
    </row>
    <row r="2685" spans="50:51" x14ac:dyDescent="0.25">
      <c r="AX2685"/>
      <c r="AY2685"/>
    </row>
    <row r="2686" spans="50:51" x14ac:dyDescent="0.25">
      <c r="AX2686"/>
      <c r="AY2686"/>
    </row>
    <row r="2687" spans="50:51" x14ac:dyDescent="0.25">
      <c r="AX2687"/>
      <c r="AY2687"/>
    </row>
    <row r="2688" spans="50:51" x14ac:dyDescent="0.25">
      <c r="AX2688"/>
      <c r="AY2688"/>
    </row>
    <row r="2689" spans="50:51" x14ac:dyDescent="0.25">
      <c r="AX2689"/>
      <c r="AY2689"/>
    </row>
    <row r="2690" spans="50:51" x14ac:dyDescent="0.25">
      <c r="AX2690"/>
      <c r="AY2690"/>
    </row>
    <row r="2691" spans="50:51" x14ac:dyDescent="0.25">
      <c r="AX2691"/>
      <c r="AY2691"/>
    </row>
    <row r="2692" spans="50:51" x14ac:dyDescent="0.25">
      <c r="AX2692"/>
      <c r="AY2692"/>
    </row>
    <row r="2693" spans="50:51" x14ac:dyDescent="0.25">
      <c r="AX2693"/>
      <c r="AY2693"/>
    </row>
    <row r="2694" spans="50:51" x14ac:dyDescent="0.25">
      <c r="AX2694"/>
      <c r="AY2694"/>
    </row>
    <row r="2695" spans="50:51" x14ac:dyDescent="0.25">
      <c r="AX2695"/>
      <c r="AY2695"/>
    </row>
    <row r="2696" spans="50:51" x14ac:dyDescent="0.25">
      <c r="AX2696"/>
      <c r="AY2696"/>
    </row>
    <row r="2697" spans="50:51" x14ac:dyDescent="0.25">
      <c r="AX2697"/>
      <c r="AY2697"/>
    </row>
    <row r="2698" spans="50:51" x14ac:dyDescent="0.25">
      <c r="AX2698"/>
      <c r="AY2698"/>
    </row>
    <row r="2699" spans="50:51" x14ac:dyDescent="0.25">
      <c r="AX2699"/>
      <c r="AY2699"/>
    </row>
    <row r="2700" spans="50:51" x14ac:dyDescent="0.25">
      <c r="AX2700"/>
      <c r="AY2700"/>
    </row>
    <row r="2701" spans="50:51" x14ac:dyDescent="0.25">
      <c r="AX2701"/>
      <c r="AY2701"/>
    </row>
    <row r="2702" spans="50:51" x14ac:dyDescent="0.25">
      <c r="AX2702"/>
      <c r="AY2702"/>
    </row>
    <row r="2703" spans="50:51" x14ac:dyDescent="0.25">
      <c r="AX2703"/>
      <c r="AY2703"/>
    </row>
    <row r="2704" spans="50:51" x14ac:dyDescent="0.25">
      <c r="AX2704"/>
      <c r="AY2704"/>
    </row>
    <row r="2705" spans="50:51" x14ac:dyDescent="0.25">
      <c r="AX2705"/>
      <c r="AY2705"/>
    </row>
    <row r="2706" spans="50:51" x14ac:dyDescent="0.25">
      <c r="AX2706"/>
      <c r="AY2706"/>
    </row>
    <row r="2707" spans="50:51" x14ac:dyDescent="0.25">
      <c r="AX2707"/>
      <c r="AY2707"/>
    </row>
    <row r="2708" spans="50:51" x14ac:dyDescent="0.25">
      <c r="AX2708"/>
      <c r="AY2708"/>
    </row>
    <row r="2709" spans="50:51" x14ac:dyDescent="0.25">
      <c r="AX2709"/>
      <c r="AY2709"/>
    </row>
    <row r="2710" spans="50:51" x14ac:dyDescent="0.25">
      <c r="AX2710"/>
      <c r="AY2710"/>
    </row>
    <row r="2711" spans="50:51" x14ac:dyDescent="0.25">
      <c r="AX2711"/>
      <c r="AY2711"/>
    </row>
    <row r="2712" spans="50:51" x14ac:dyDescent="0.25">
      <c r="AX2712"/>
      <c r="AY2712"/>
    </row>
    <row r="2713" spans="50:51" x14ac:dyDescent="0.25">
      <c r="AX2713"/>
      <c r="AY2713"/>
    </row>
    <row r="2714" spans="50:51" x14ac:dyDescent="0.25">
      <c r="AX2714"/>
      <c r="AY2714"/>
    </row>
    <row r="2715" spans="50:51" x14ac:dyDescent="0.25">
      <c r="AX2715"/>
      <c r="AY2715"/>
    </row>
    <row r="2716" spans="50:51" x14ac:dyDescent="0.25">
      <c r="AX2716"/>
      <c r="AY2716"/>
    </row>
    <row r="2717" spans="50:51" x14ac:dyDescent="0.25">
      <c r="AX2717"/>
      <c r="AY2717"/>
    </row>
    <row r="2718" spans="50:51" x14ac:dyDescent="0.25">
      <c r="AX2718"/>
      <c r="AY2718"/>
    </row>
    <row r="2719" spans="50:51" x14ac:dyDescent="0.25">
      <c r="AX2719"/>
      <c r="AY2719"/>
    </row>
    <row r="2720" spans="50:51" x14ac:dyDescent="0.25">
      <c r="AX2720"/>
      <c r="AY2720"/>
    </row>
    <row r="2721" spans="50:51" x14ac:dyDescent="0.25">
      <c r="AX2721"/>
      <c r="AY2721"/>
    </row>
    <row r="2722" spans="50:51" x14ac:dyDescent="0.25">
      <c r="AX2722"/>
      <c r="AY2722"/>
    </row>
    <row r="2723" spans="50:51" x14ac:dyDescent="0.25">
      <c r="AX2723"/>
      <c r="AY2723"/>
    </row>
    <row r="2724" spans="50:51" x14ac:dyDescent="0.25">
      <c r="AX2724"/>
      <c r="AY2724"/>
    </row>
    <row r="2725" spans="50:51" x14ac:dyDescent="0.25">
      <c r="AX2725"/>
      <c r="AY2725"/>
    </row>
    <row r="2726" spans="50:51" x14ac:dyDescent="0.25">
      <c r="AX2726"/>
      <c r="AY2726"/>
    </row>
    <row r="2727" spans="50:51" x14ac:dyDescent="0.25">
      <c r="AX2727"/>
      <c r="AY2727"/>
    </row>
    <row r="2728" spans="50:51" x14ac:dyDescent="0.25">
      <c r="AX2728"/>
      <c r="AY2728"/>
    </row>
    <row r="2729" spans="50:51" x14ac:dyDescent="0.25">
      <c r="AX2729"/>
      <c r="AY2729"/>
    </row>
    <row r="2730" spans="50:51" x14ac:dyDescent="0.25">
      <c r="AX2730"/>
      <c r="AY2730"/>
    </row>
    <row r="2731" spans="50:51" x14ac:dyDescent="0.25">
      <c r="AX2731"/>
      <c r="AY2731"/>
    </row>
    <row r="2732" spans="50:51" x14ac:dyDescent="0.25">
      <c r="AX2732"/>
      <c r="AY2732"/>
    </row>
    <row r="2733" spans="50:51" x14ac:dyDescent="0.25">
      <c r="AX2733"/>
      <c r="AY2733"/>
    </row>
    <row r="2734" spans="50:51" x14ac:dyDescent="0.25">
      <c r="AX2734"/>
      <c r="AY2734"/>
    </row>
    <row r="2735" spans="50:51" x14ac:dyDescent="0.25">
      <c r="AX2735"/>
      <c r="AY2735"/>
    </row>
    <row r="2736" spans="50:51" x14ac:dyDescent="0.25">
      <c r="AX2736"/>
      <c r="AY2736"/>
    </row>
    <row r="2737" spans="50:51" x14ac:dyDescent="0.25">
      <c r="AX2737"/>
      <c r="AY2737"/>
    </row>
    <row r="2738" spans="50:51" x14ac:dyDescent="0.25">
      <c r="AX2738"/>
      <c r="AY2738"/>
    </row>
    <row r="2739" spans="50:51" x14ac:dyDescent="0.25">
      <c r="AX2739"/>
      <c r="AY2739"/>
    </row>
    <row r="2740" spans="50:51" x14ac:dyDescent="0.25">
      <c r="AX2740"/>
      <c r="AY2740"/>
    </row>
    <row r="2741" spans="50:51" x14ac:dyDescent="0.25">
      <c r="AX2741"/>
      <c r="AY2741"/>
    </row>
    <row r="2742" spans="50:51" x14ac:dyDescent="0.25">
      <c r="AX2742"/>
      <c r="AY2742"/>
    </row>
    <row r="2743" spans="50:51" x14ac:dyDescent="0.25">
      <c r="AX2743"/>
      <c r="AY2743"/>
    </row>
    <row r="2744" spans="50:51" x14ac:dyDescent="0.25">
      <c r="AX2744"/>
      <c r="AY2744"/>
    </row>
    <row r="2745" spans="50:51" x14ac:dyDescent="0.25">
      <c r="AX2745"/>
      <c r="AY2745"/>
    </row>
    <row r="2746" spans="50:51" x14ac:dyDescent="0.25">
      <c r="AX2746"/>
      <c r="AY2746"/>
    </row>
    <row r="2747" spans="50:51" x14ac:dyDescent="0.25">
      <c r="AX2747"/>
      <c r="AY2747"/>
    </row>
    <row r="2748" spans="50:51" x14ac:dyDescent="0.25">
      <c r="AX2748"/>
      <c r="AY2748"/>
    </row>
    <row r="2749" spans="50:51" x14ac:dyDescent="0.25">
      <c r="AX2749"/>
      <c r="AY2749"/>
    </row>
    <row r="2750" spans="50:51" x14ac:dyDescent="0.25">
      <c r="AX2750"/>
      <c r="AY2750"/>
    </row>
    <row r="2751" spans="50:51" x14ac:dyDescent="0.25">
      <c r="AX2751"/>
      <c r="AY2751"/>
    </row>
    <row r="2752" spans="50:51" x14ac:dyDescent="0.25">
      <c r="AX2752"/>
      <c r="AY2752"/>
    </row>
    <row r="2753" spans="50:51" x14ac:dyDescent="0.25">
      <c r="AX2753"/>
      <c r="AY2753"/>
    </row>
    <row r="2754" spans="50:51" x14ac:dyDescent="0.25">
      <c r="AX2754"/>
      <c r="AY2754"/>
    </row>
    <row r="2755" spans="50:51" x14ac:dyDescent="0.25">
      <c r="AX2755"/>
      <c r="AY2755"/>
    </row>
    <row r="2756" spans="50:51" x14ac:dyDescent="0.25">
      <c r="AX2756"/>
      <c r="AY2756"/>
    </row>
    <row r="2757" spans="50:51" x14ac:dyDescent="0.25">
      <c r="AX2757"/>
      <c r="AY2757"/>
    </row>
    <row r="2758" spans="50:51" x14ac:dyDescent="0.25">
      <c r="AX2758"/>
      <c r="AY2758"/>
    </row>
    <row r="2759" spans="50:51" x14ac:dyDescent="0.25">
      <c r="AX2759"/>
      <c r="AY2759"/>
    </row>
    <row r="2760" spans="50:51" x14ac:dyDescent="0.25">
      <c r="AX2760"/>
      <c r="AY2760"/>
    </row>
    <row r="2761" spans="50:51" x14ac:dyDescent="0.25">
      <c r="AX2761"/>
      <c r="AY2761"/>
    </row>
    <row r="2762" spans="50:51" x14ac:dyDescent="0.25">
      <c r="AX2762"/>
      <c r="AY2762"/>
    </row>
    <row r="2763" spans="50:51" x14ac:dyDescent="0.25">
      <c r="AX2763"/>
      <c r="AY2763"/>
    </row>
    <row r="2764" spans="50:51" x14ac:dyDescent="0.25">
      <c r="AX2764"/>
      <c r="AY2764"/>
    </row>
    <row r="2765" spans="50:51" x14ac:dyDescent="0.25">
      <c r="AX2765"/>
      <c r="AY2765"/>
    </row>
    <row r="2766" spans="50:51" x14ac:dyDescent="0.25">
      <c r="AX2766"/>
      <c r="AY2766"/>
    </row>
    <row r="2767" spans="50:51" x14ac:dyDescent="0.25">
      <c r="AX2767"/>
      <c r="AY2767"/>
    </row>
    <row r="2768" spans="50:51" x14ac:dyDescent="0.25">
      <c r="AX2768"/>
      <c r="AY2768"/>
    </row>
    <row r="2769" spans="50:51" x14ac:dyDescent="0.25">
      <c r="AX2769"/>
      <c r="AY2769"/>
    </row>
    <row r="2770" spans="50:51" x14ac:dyDescent="0.25">
      <c r="AX2770"/>
      <c r="AY2770"/>
    </row>
    <row r="2771" spans="50:51" x14ac:dyDescent="0.25">
      <c r="AX2771"/>
      <c r="AY2771"/>
    </row>
    <row r="2772" spans="50:51" x14ac:dyDescent="0.25">
      <c r="AX2772"/>
      <c r="AY2772"/>
    </row>
    <row r="2773" spans="50:51" x14ac:dyDescent="0.25">
      <c r="AX2773"/>
      <c r="AY2773"/>
    </row>
    <row r="2774" spans="50:51" x14ac:dyDescent="0.25">
      <c r="AX2774"/>
      <c r="AY2774"/>
    </row>
    <row r="2775" spans="50:51" x14ac:dyDescent="0.25">
      <c r="AX2775"/>
      <c r="AY2775"/>
    </row>
    <row r="2776" spans="50:51" x14ac:dyDescent="0.25">
      <c r="AX2776"/>
      <c r="AY2776"/>
    </row>
    <row r="2777" spans="50:51" x14ac:dyDescent="0.25">
      <c r="AX2777"/>
      <c r="AY2777"/>
    </row>
    <row r="2778" spans="50:51" x14ac:dyDescent="0.25">
      <c r="AX2778"/>
      <c r="AY2778"/>
    </row>
    <row r="2779" spans="50:51" x14ac:dyDescent="0.25">
      <c r="AX2779"/>
      <c r="AY2779"/>
    </row>
    <row r="2780" spans="50:51" x14ac:dyDescent="0.25">
      <c r="AX2780"/>
      <c r="AY2780"/>
    </row>
    <row r="2781" spans="50:51" x14ac:dyDescent="0.25">
      <c r="AX2781"/>
      <c r="AY2781"/>
    </row>
    <row r="2782" spans="50:51" x14ac:dyDescent="0.25">
      <c r="AX2782"/>
      <c r="AY2782"/>
    </row>
    <row r="2783" spans="50:51" x14ac:dyDescent="0.25">
      <c r="AX2783"/>
      <c r="AY2783"/>
    </row>
    <row r="2784" spans="50:51" x14ac:dyDescent="0.25">
      <c r="AX2784"/>
      <c r="AY2784"/>
    </row>
    <row r="2785" spans="50:51" x14ac:dyDescent="0.25">
      <c r="AX2785"/>
      <c r="AY2785"/>
    </row>
    <row r="2786" spans="50:51" x14ac:dyDescent="0.25">
      <c r="AX2786"/>
      <c r="AY2786"/>
    </row>
    <row r="2787" spans="50:51" x14ac:dyDescent="0.25">
      <c r="AX2787"/>
      <c r="AY2787"/>
    </row>
    <row r="2788" spans="50:51" x14ac:dyDescent="0.25">
      <c r="AX2788"/>
      <c r="AY2788"/>
    </row>
    <row r="2789" spans="50:51" x14ac:dyDescent="0.25">
      <c r="AX2789"/>
      <c r="AY2789"/>
    </row>
    <row r="2790" spans="50:51" x14ac:dyDescent="0.25">
      <c r="AX2790"/>
      <c r="AY2790"/>
    </row>
    <row r="2791" spans="50:51" x14ac:dyDescent="0.25">
      <c r="AX2791"/>
      <c r="AY2791"/>
    </row>
    <row r="2792" spans="50:51" x14ac:dyDescent="0.25">
      <c r="AX2792"/>
      <c r="AY2792"/>
    </row>
    <row r="2793" spans="50:51" x14ac:dyDescent="0.25">
      <c r="AX2793"/>
      <c r="AY2793"/>
    </row>
    <row r="2794" spans="50:51" x14ac:dyDescent="0.25">
      <c r="AX2794"/>
      <c r="AY2794"/>
    </row>
    <row r="2795" spans="50:51" x14ac:dyDescent="0.25">
      <c r="AX2795"/>
      <c r="AY2795"/>
    </row>
    <row r="2796" spans="50:51" x14ac:dyDescent="0.25">
      <c r="AX2796"/>
      <c r="AY2796"/>
    </row>
    <row r="2797" spans="50:51" x14ac:dyDescent="0.25">
      <c r="AX2797"/>
      <c r="AY2797"/>
    </row>
    <row r="2798" spans="50:51" x14ac:dyDescent="0.25">
      <c r="AX2798"/>
      <c r="AY2798"/>
    </row>
    <row r="2799" spans="50:51" x14ac:dyDescent="0.25">
      <c r="AX2799"/>
      <c r="AY2799"/>
    </row>
    <row r="2800" spans="50:51" x14ac:dyDescent="0.25">
      <c r="AX2800"/>
      <c r="AY2800"/>
    </row>
    <row r="2801" spans="50:51" x14ac:dyDescent="0.25">
      <c r="AX2801"/>
      <c r="AY2801"/>
    </row>
    <row r="2802" spans="50:51" x14ac:dyDescent="0.25">
      <c r="AX2802"/>
      <c r="AY2802"/>
    </row>
    <row r="2803" spans="50:51" x14ac:dyDescent="0.25">
      <c r="AX2803"/>
      <c r="AY2803"/>
    </row>
    <row r="2804" spans="50:51" x14ac:dyDescent="0.25">
      <c r="AX2804"/>
      <c r="AY2804"/>
    </row>
    <row r="2805" spans="50:51" x14ac:dyDescent="0.25">
      <c r="AX2805"/>
      <c r="AY2805"/>
    </row>
    <row r="2806" spans="50:51" x14ac:dyDescent="0.25">
      <c r="AX2806"/>
      <c r="AY2806"/>
    </row>
    <row r="2807" spans="50:51" x14ac:dyDescent="0.25">
      <c r="AX2807"/>
      <c r="AY2807"/>
    </row>
    <row r="2808" spans="50:51" x14ac:dyDescent="0.25">
      <c r="AX2808"/>
      <c r="AY2808"/>
    </row>
    <row r="2809" spans="50:51" x14ac:dyDescent="0.25">
      <c r="AX2809"/>
      <c r="AY2809"/>
    </row>
    <row r="2810" spans="50:51" x14ac:dyDescent="0.25">
      <c r="AX2810"/>
      <c r="AY2810"/>
    </row>
    <row r="2811" spans="50:51" x14ac:dyDescent="0.25">
      <c r="AX2811"/>
      <c r="AY2811"/>
    </row>
    <row r="2812" spans="50:51" x14ac:dyDescent="0.25">
      <c r="AX2812"/>
      <c r="AY2812"/>
    </row>
    <row r="2813" spans="50:51" x14ac:dyDescent="0.25">
      <c r="AX2813"/>
      <c r="AY2813"/>
    </row>
    <row r="2814" spans="50:51" x14ac:dyDescent="0.25">
      <c r="AX2814"/>
      <c r="AY2814"/>
    </row>
    <row r="2815" spans="50:51" x14ac:dyDescent="0.25">
      <c r="AX2815"/>
      <c r="AY2815"/>
    </row>
    <row r="2816" spans="50:51" x14ac:dyDescent="0.25">
      <c r="AX2816"/>
      <c r="AY2816"/>
    </row>
    <row r="2817" spans="50:51" x14ac:dyDescent="0.25">
      <c r="AX2817"/>
      <c r="AY2817"/>
    </row>
    <row r="2818" spans="50:51" x14ac:dyDescent="0.25">
      <c r="AX2818"/>
      <c r="AY2818"/>
    </row>
    <row r="2819" spans="50:51" x14ac:dyDescent="0.25">
      <c r="AX2819"/>
      <c r="AY2819"/>
    </row>
    <row r="2820" spans="50:51" x14ac:dyDescent="0.25">
      <c r="AX2820"/>
      <c r="AY2820"/>
    </row>
    <row r="2821" spans="50:51" x14ac:dyDescent="0.25">
      <c r="AX2821"/>
      <c r="AY2821"/>
    </row>
    <row r="2822" spans="50:51" x14ac:dyDescent="0.25">
      <c r="AX2822"/>
      <c r="AY2822"/>
    </row>
    <row r="2823" spans="50:51" x14ac:dyDescent="0.25">
      <c r="AX2823"/>
      <c r="AY2823"/>
    </row>
    <row r="2824" spans="50:51" x14ac:dyDescent="0.25">
      <c r="AX2824"/>
      <c r="AY2824"/>
    </row>
    <row r="2825" spans="50:51" x14ac:dyDescent="0.25">
      <c r="AX2825"/>
      <c r="AY2825"/>
    </row>
    <row r="2826" spans="50:51" x14ac:dyDescent="0.25">
      <c r="AX2826"/>
      <c r="AY2826"/>
    </row>
    <row r="2827" spans="50:51" x14ac:dyDescent="0.25">
      <c r="AX2827"/>
      <c r="AY2827"/>
    </row>
    <row r="2828" spans="50:51" x14ac:dyDescent="0.25">
      <c r="AX2828"/>
      <c r="AY2828"/>
    </row>
    <row r="2829" spans="50:51" x14ac:dyDescent="0.25">
      <c r="AX2829"/>
      <c r="AY2829"/>
    </row>
    <row r="2830" spans="50:51" x14ac:dyDescent="0.25">
      <c r="AX2830"/>
      <c r="AY2830"/>
    </row>
    <row r="2831" spans="50:51" x14ac:dyDescent="0.25">
      <c r="AX2831"/>
      <c r="AY2831"/>
    </row>
    <row r="2832" spans="50:51" x14ac:dyDescent="0.25">
      <c r="AX2832"/>
      <c r="AY2832"/>
    </row>
    <row r="2833" spans="50:51" x14ac:dyDescent="0.25">
      <c r="AX2833"/>
      <c r="AY2833"/>
    </row>
    <row r="2834" spans="50:51" x14ac:dyDescent="0.25">
      <c r="AX2834"/>
      <c r="AY2834"/>
    </row>
    <row r="2835" spans="50:51" x14ac:dyDescent="0.25">
      <c r="AX2835"/>
      <c r="AY2835"/>
    </row>
    <row r="2836" spans="50:51" x14ac:dyDescent="0.25">
      <c r="AX2836"/>
      <c r="AY2836"/>
    </row>
    <row r="2837" spans="50:51" x14ac:dyDescent="0.25">
      <c r="AX2837"/>
      <c r="AY2837"/>
    </row>
    <row r="2838" spans="50:51" x14ac:dyDescent="0.25">
      <c r="AX2838"/>
      <c r="AY2838"/>
    </row>
    <row r="2839" spans="50:51" x14ac:dyDescent="0.25">
      <c r="AX2839"/>
      <c r="AY2839"/>
    </row>
    <row r="2840" spans="50:51" x14ac:dyDescent="0.25">
      <c r="AX2840"/>
      <c r="AY2840"/>
    </row>
    <row r="2841" spans="50:51" x14ac:dyDescent="0.25">
      <c r="AX2841"/>
      <c r="AY2841"/>
    </row>
    <row r="2842" spans="50:51" x14ac:dyDescent="0.25">
      <c r="AX2842"/>
      <c r="AY2842"/>
    </row>
    <row r="2843" spans="50:51" x14ac:dyDescent="0.25">
      <c r="AX2843"/>
      <c r="AY2843"/>
    </row>
    <row r="2844" spans="50:51" x14ac:dyDescent="0.25">
      <c r="AX2844"/>
      <c r="AY2844"/>
    </row>
    <row r="2845" spans="50:51" x14ac:dyDescent="0.25">
      <c r="AX2845"/>
      <c r="AY2845"/>
    </row>
    <row r="2846" spans="50:51" x14ac:dyDescent="0.25">
      <c r="AX2846"/>
      <c r="AY2846"/>
    </row>
    <row r="2847" spans="50:51" x14ac:dyDescent="0.25">
      <c r="AX2847"/>
      <c r="AY2847"/>
    </row>
    <row r="2848" spans="50:51" x14ac:dyDescent="0.25">
      <c r="AX2848"/>
      <c r="AY2848"/>
    </row>
    <row r="2849" spans="50:51" x14ac:dyDescent="0.25">
      <c r="AX2849"/>
      <c r="AY2849"/>
    </row>
    <row r="2850" spans="50:51" x14ac:dyDescent="0.25">
      <c r="AX2850"/>
      <c r="AY2850"/>
    </row>
    <row r="2851" spans="50:51" x14ac:dyDescent="0.25">
      <c r="AX2851"/>
      <c r="AY2851"/>
    </row>
    <row r="2852" spans="50:51" x14ac:dyDescent="0.25">
      <c r="AX2852"/>
      <c r="AY2852"/>
    </row>
    <row r="2853" spans="50:51" x14ac:dyDescent="0.25">
      <c r="AX2853"/>
      <c r="AY2853"/>
    </row>
    <row r="2854" spans="50:51" x14ac:dyDescent="0.25">
      <c r="AX2854"/>
      <c r="AY2854"/>
    </row>
    <row r="2855" spans="50:51" x14ac:dyDescent="0.25">
      <c r="AX2855"/>
      <c r="AY2855"/>
    </row>
    <row r="2856" spans="50:51" x14ac:dyDescent="0.25">
      <c r="AX2856"/>
      <c r="AY2856"/>
    </row>
    <row r="2857" spans="50:51" x14ac:dyDescent="0.25">
      <c r="AX2857"/>
      <c r="AY2857"/>
    </row>
    <row r="2858" spans="50:51" x14ac:dyDescent="0.25">
      <c r="AX2858"/>
      <c r="AY2858"/>
    </row>
    <row r="2859" spans="50:51" x14ac:dyDescent="0.25">
      <c r="AX2859"/>
      <c r="AY2859"/>
    </row>
    <row r="2860" spans="50:51" x14ac:dyDescent="0.25">
      <c r="AX2860"/>
      <c r="AY2860"/>
    </row>
    <row r="2861" spans="50:51" x14ac:dyDescent="0.25">
      <c r="AX2861"/>
      <c r="AY2861"/>
    </row>
    <row r="2862" spans="50:51" x14ac:dyDescent="0.25">
      <c r="AX2862"/>
      <c r="AY2862"/>
    </row>
    <row r="2863" spans="50:51" x14ac:dyDescent="0.25">
      <c r="AX2863"/>
      <c r="AY2863"/>
    </row>
    <row r="2864" spans="50:51" x14ac:dyDescent="0.25">
      <c r="AX2864"/>
      <c r="AY2864"/>
    </row>
    <row r="2865" spans="50:51" x14ac:dyDescent="0.25">
      <c r="AX2865"/>
      <c r="AY2865"/>
    </row>
    <row r="2866" spans="50:51" x14ac:dyDescent="0.25">
      <c r="AX2866"/>
      <c r="AY2866"/>
    </row>
    <row r="2867" spans="50:51" x14ac:dyDescent="0.25">
      <c r="AX2867"/>
      <c r="AY2867"/>
    </row>
    <row r="2868" spans="50:51" x14ac:dyDescent="0.25">
      <c r="AX2868"/>
      <c r="AY2868"/>
    </row>
    <row r="2869" spans="50:51" x14ac:dyDescent="0.25">
      <c r="AX2869"/>
      <c r="AY2869"/>
    </row>
    <row r="2870" spans="50:51" x14ac:dyDescent="0.25">
      <c r="AX2870"/>
      <c r="AY2870"/>
    </row>
    <row r="2871" spans="50:51" x14ac:dyDescent="0.25">
      <c r="AX2871"/>
      <c r="AY2871"/>
    </row>
    <row r="2872" spans="50:51" x14ac:dyDescent="0.25">
      <c r="AX2872"/>
      <c r="AY2872"/>
    </row>
    <row r="2873" spans="50:51" x14ac:dyDescent="0.25">
      <c r="AX2873"/>
      <c r="AY2873"/>
    </row>
    <row r="2874" spans="50:51" x14ac:dyDescent="0.25">
      <c r="AX2874"/>
      <c r="AY2874"/>
    </row>
    <row r="2875" spans="50:51" x14ac:dyDescent="0.25">
      <c r="AX2875"/>
      <c r="AY2875"/>
    </row>
    <row r="2876" spans="50:51" x14ac:dyDescent="0.25">
      <c r="AX2876"/>
      <c r="AY2876"/>
    </row>
    <row r="2877" spans="50:51" x14ac:dyDescent="0.25">
      <c r="AX2877"/>
      <c r="AY2877"/>
    </row>
    <row r="2878" spans="50:51" x14ac:dyDescent="0.25">
      <c r="AX2878"/>
      <c r="AY2878"/>
    </row>
    <row r="2879" spans="50:51" x14ac:dyDescent="0.25">
      <c r="AX2879"/>
      <c r="AY2879"/>
    </row>
    <row r="2880" spans="50:51" x14ac:dyDescent="0.25">
      <c r="AX2880"/>
      <c r="AY2880"/>
    </row>
    <row r="2881" spans="50:51" x14ac:dyDescent="0.25">
      <c r="AX2881"/>
      <c r="AY2881"/>
    </row>
    <row r="2882" spans="50:51" x14ac:dyDescent="0.25">
      <c r="AX2882"/>
      <c r="AY2882"/>
    </row>
    <row r="2883" spans="50:51" x14ac:dyDescent="0.25">
      <c r="AX2883"/>
      <c r="AY2883"/>
    </row>
    <row r="2884" spans="50:51" x14ac:dyDescent="0.25">
      <c r="AX2884"/>
      <c r="AY2884"/>
    </row>
    <row r="2885" spans="50:51" x14ac:dyDescent="0.25">
      <c r="AX2885"/>
      <c r="AY2885"/>
    </row>
    <row r="2886" spans="50:51" x14ac:dyDescent="0.25">
      <c r="AX2886"/>
      <c r="AY2886"/>
    </row>
    <row r="2887" spans="50:51" x14ac:dyDescent="0.25">
      <c r="AX2887"/>
      <c r="AY2887"/>
    </row>
    <row r="2888" spans="50:51" x14ac:dyDescent="0.25">
      <c r="AX2888"/>
      <c r="AY2888"/>
    </row>
    <row r="2889" spans="50:51" x14ac:dyDescent="0.25">
      <c r="AX2889"/>
      <c r="AY2889"/>
    </row>
    <row r="2890" spans="50:51" x14ac:dyDescent="0.25">
      <c r="AX2890"/>
      <c r="AY2890"/>
    </row>
    <row r="2891" spans="50:51" x14ac:dyDescent="0.25">
      <c r="AX2891"/>
      <c r="AY2891"/>
    </row>
    <row r="2892" spans="50:51" x14ac:dyDescent="0.25">
      <c r="AX2892"/>
      <c r="AY2892"/>
    </row>
    <row r="2893" spans="50:51" x14ac:dyDescent="0.25">
      <c r="AX2893"/>
      <c r="AY2893"/>
    </row>
    <row r="2894" spans="50:51" x14ac:dyDescent="0.25">
      <c r="AX2894"/>
      <c r="AY2894"/>
    </row>
    <row r="2895" spans="50:51" x14ac:dyDescent="0.25">
      <c r="AX2895"/>
      <c r="AY2895"/>
    </row>
    <row r="2896" spans="50:51" x14ac:dyDescent="0.25">
      <c r="AX2896"/>
      <c r="AY2896"/>
    </row>
    <row r="2897" spans="50:51" x14ac:dyDescent="0.25">
      <c r="AX2897"/>
      <c r="AY2897"/>
    </row>
    <row r="2898" spans="50:51" x14ac:dyDescent="0.25">
      <c r="AX2898"/>
      <c r="AY2898"/>
    </row>
    <row r="2899" spans="50:51" x14ac:dyDescent="0.25">
      <c r="AX2899"/>
      <c r="AY2899"/>
    </row>
    <row r="2900" spans="50:51" x14ac:dyDescent="0.25">
      <c r="AX2900"/>
      <c r="AY2900"/>
    </row>
    <row r="2901" spans="50:51" x14ac:dyDescent="0.25">
      <c r="AX2901"/>
      <c r="AY2901"/>
    </row>
    <row r="2902" spans="50:51" x14ac:dyDescent="0.25">
      <c r="AX2902"/>
      <c r="AY2902"/>
    </row>
    <row r="2903" spans="50:51" x14ac:dyDescent="0.25">
      <c r="AX2903"/>
      <c r="AY2903"/>
    </row>
    <row r="2904" spans="50:51" x14ac:dyDescent="0.25">
      <c r="AX2904"/>
      <c r="AY2904"/>
    </row>
    <row r="2905" spans="50:51" x14ac:dyDescent="0.25">
      <c r="AX2905"/>
      <c r="AY2905"/>
    </row>
    <row r="2906" spans="50:51" x14ac:dyDescent="0.25">
      <c r="AX2906"/>
      <c r="AY2906"/>
    </row>
    <row r="2907" spans="50:51" x14ac:dyDescent="0.25">
      <c r="AX2907"/>
      <c r="AY2907"/>
    </row>
    <row r="2908" spans="50:51" x14ac:dyDescent="0.25">
      <c r="AX2908"/>
      <c r="AY2908"/>
    </row>
    <row r="2909" spans="50:51" x14ac:dyDescent="0.25">
      <c r="AX2909"/>
      <c r="AY2909"/>
    </row>
    <row r="2910" spans="50:51" x14ac:dyDescent="0.25">
      <c r="AX2910"/>
      <c r="AY2910"/>
    </row>
    <row r="2911" spans="50:51" x14ac:dyDescent="0.25">
      <c r="AX2911"/>
      <c r="AY2911"/>
    </row>
    <row r="2912" spans="50:51" x14ac:dyDescent="0.25">
      <c r="AX2912"/>
      <c r="AY2912"/>
    </row>
    <row r="2913" spans="50:51" x14ac:dyDescent="0.25">
      <c r="AX2913"/>
      <c r="AY2913"/>
    </row>
    <row r="2914" spans="50:51" x14ac:dyDescent="0.25">
      <c r="AX2914"/>
      <c r="AY2914"/>
    </row>
    <row r="2915" spans="50:51" x14ac:dyDescent="0.25">
      <c r="AX2915"/>
      <c r="AY2915"/>
    </row>
    <row r="2916" spans="50:51" x14ac:dyDescent="0.25">
      <c r="AX2916"/>
      <c r="AY2916"/>
    </row>
    <row r="2917" spans="50:51" x14ac:dyDescent="0.25">
      <c r="AX2917"/>
      <c r="AY2917"/>
    </row>
    <row r="2918" spans="50:51" x14ac:dyDescent="0.25">
      <c r="AX2918"/>
      <c r="AY2918"/>
    </row>
    <row r="2919" spans="50:51" x14ac:dyDescent="0.25">
      <c r="AX2919"/>
      <c r="AY2919"/>
    </row>
    <row r="2920" spans="50:51" x14ac:dyDescent="0.25">
      <c r="AX2920"/>
      <c r="AY2920"/>
    </row>
    <row r="2921" spans="50:51" x14ac:dyDescent="0.25">
      <c r="AX2921"/>
      <c r="AY2921"/>
    </row>
    <row r="2922" spans="50:51" x14ac:dyDescent="0.25">
      <c r="AX2922"/>
      <c r="AY2922"/>
    </row>
    <row r="2923" spans="50:51" x14ac:dyDescent="0.25">
      <c r="AX2923"/>
      <c r="AY2923"/>
    </row>
    <row r="2924" spans="50:51" x14ac:dyDescent="0.25">
      <c r="AX2924"/>
      <c r="AY2924"/>
    </row>
    <row r="2925" spans="50:51" x14ac:dyDescent="0.25">
      <c r="AX2925"/>
      <c r="AY2925"/>
    </row>
    <row r="2926" spans="50:51" x14ac:dyDescent="0.25">
      <c r="AX2926"/>
      <c r="AY2926"/>
    </row>
    <row r="2927" spans="50:51" x14ac:dyDescent="0.25">
      <c r="AX2927"/>
      <c r="AY2927"/>
    </row>
    <row r="2928" spans="50:51" x14ac:dyDescent="0.25">
      <c r="AX2928"/>
      <c r="AY2928"/>
    </row>
    <row r="2929" spans="50:51" x14ac:dyDescent="0.25">
      <c r="AX2929"/>
      <c r="AY2929"/>
    </row>
    <row r="2930" spans="50:51" x14ac:dyDescent="0.25">
      <c r="AX2930"/>
      <c r="AY2930"/>
    </row>
    <row r="2931" spans="50:51" x14ac:dyDescent="0.25">
      <c r="AX2931"/>
      <c r="AY2931"/>
    </row>
    <row r="2932" spans="50:51" x14ac:dyDescent="0.25">
      <c r="AX2932"/>
      <c r="AY2932"/>
    </row>
    <row r="2933" spans="50:51" x14ac:dyDescent="0.25">
      <c r="AX2933"/>
      <c r="AY2933"/>
    </row>
    <row r="2934" spans="50:51" x14ac:dyDescent="0.25">
      <c r="AX2934"/>
      <c r="AY2934"/>
    </row>
    <row r="2935" spans="50:51" x14ac:dyDescent="0.25">
      <c r="AX2935"/>
      <c r="AY2935"/>
    </row>
    <row r="2936" spans="50:51" x14ac:dyDescent="0.25">
      <c r="AX2936"/>
      <c r="AY2936"/>
    </row>
    <row r="2937" spans="50:51" x14ac:dyDescent="0.25">
      <c r="AX2937"/>
      <c r="AY2937"/>
    </row>
    <row r="2938" spans="50:51" x14ac:dyDescent="0.25">
      <c r="AX2938"/>
      <c r="AY2938"/>
    </row>
    <row r="2939" spans="50:51" x14ac:dyDescent="0.25">
      <c r="AX2939"/>
      <c r="AY2939"/>
    </row>
    <row r="2940" spans="50:51" x14ac:dyDescent="0.25">
      <c r="AX2940"/>
      <c r="AY2940"/>
    </row>
    <row r="2941" spans="50:51" x14ac:dyDescent="0.25">
      <c r="AX2941"/>
      <c r="AY2941"/>
    </row>
    <row r="2942" spans="50:51" x14ac:dyDescent="0.25">
      <c r="AX2942"/>
      <c r="AY2942"/>
    </row>
    <row r="2943" spans="50:51" x14ac:dyDescent="0.25">
      <c r="AX2943"/>
      <c r="AY2943"/>
    </row>
    <row r="2944" spans="50:51" x14ac:dyDescent="0.25">
      <c r="AX2944"/>
      <c r="AY2944"/>
    </row>
    <row r="2945" spans="50:51" x14ac:dyDescent="0.25">
      <c r="AX2945"/>
      <c r="AY2945"/>
    </row>
    <row r="2946" spans="50:51" x14ac:dyDescent="0.25">
      <c r="AX2946"/>
      <c r="AY2946"/>
    </row>
    <row r="2947" spans="50:51" x14ac:dyDescent="0.25">
      <c r="AX2947"/>
      <c r="AY2947"/>
    </row>
    <row r="2948" spans="50:51" x14ac:dyDescent="0.25">
      <c r="AX2948"/>
      <c r="AY2948"/>
    </row>
    <row r="2949" spans="50:51" x14ac:dyDescent="0.25">
      <c r="AX2949"/>
      <c r="AY2949"/>
    </row>
    <row r="2950" spans="50:51" x14ac:dyDescent="0.25">
      <c r="AX2950"/>
      <c r="AY2950"/>
    </row>
    <row r="2951" spans="50:51" x14ac:dyDescent="0.25">
      <c r="AX2951"/>
      <c r="AY2951"/>
    </row>
    <row r="2952" spans="50:51" x14ac:dyDescent="0.25">
      <c r="AX2952"/>
      <c r="AY2952"/>
    </row>
    <row r="2953" spans="50:51" x14ac:dyDescent="0.25">
      <c r="AX2953"/>
      <c r="AY2953"/>
    </row>
    <row r="2954" spans="50:51" x14ac:dyDescent="0.25">
      <c r="AX2954"/>
      <c r="AY2954"/>
    </row>
    <row r="2955" spans="50:51" x14ac:dyDescent="0.25">
      <c r="AX2955"/>
      <c r="AY2955"/>
    </row>
    <row r="2956" spans="50:51" x14ac:dyDescent="0.25">
      <c r="AX2956"/>
      <c r="AY2956"/>
    </row>
    <row r="2957" spans="50:51" x14ac:dyDescent="0.25">
      <c r="AX2957"/>
      <c r="AY2957"/>
    </row>
    <row r="2958" spans="50:51" x14ac:dyDescent="0.25">
      <c r="AX2958"/>
      <c r="AY2958"/>
    </row>
    <row r="2959" spans="50:51" x14ac:dyDescent="0.25">
      <c r="AX2959"/>
      <c r="AY2959"/>
    </row>
    <row r="2960" spans="50:51" x14ac:dyDescent="0.25">
      <c r="AX2960"/>
      <c r="AY2960"/>
    </row>
    <row r="2961" spans="50:51" x14ac:dyDescent="0.25">
      <c r="AX2961"/>
      <c r="AY2961"/>
    </row>
    <row r="2962" spans="50:51" x14ac:dyDescent="0.25">
      <c r="AX2962"/>
      <c r="AY2962"/>
    </row>
    <row r="2963" spans="50:51" x14ac:dyDescent="0.25">
      <c r="AX2963"/>
      <c r="AY2963"/>
    </row>
    <row r="2964" spans="50:51" x14ac:dyDescent="0.25">
      <c r="AX2964"/>
      <c r="AY2964"/>
    </row>
    <row r="2965" spans="50:51" x14ac:dyDescent="0.25">
      <c r="AX2965"/>
      <c r="AY2965"/>
    </row>
    <row r="2966" spans="50:51" x14ac:dyDescent="0.25">
      <c r="AX2966"/>
      <c r="AY2966"/>
    </row>
    <row r="2967" spans="50:51" x14ac:dyDescent="0.25">
      <c r="AX2967"/>
      <c r="AY2967"/>
    </row>
    <row r="2968" spans="50:51" x14ac:dyDescent="0.25">
      <c r="AX2968"/>
      <c r="AY2968"/>
    </row>
    <row r="2969" spans="50:51" x14ac:dyDescent="0.25">
      <c r="AX2969"/>
      <c r="AY2969"/>
    </row>
    <row r="2970" spans="50:51" x14ac:dyDescent="0.25">
      <c r="AX2970"/>
      <c r="AY2970"/>
    </row>
    <row r="2971" spans="50:51" x14ac:dyDescent="0.25">
      <c r="AX2971"/>
      <c r="AY2971"/>
    </row>
    <row r="2972" spans="50:51" x14ac:dyDescent="0.25">
      <c r="AX2972"/>
      <c r="AY2972"/>
    </row>
    <row r="2973" spans="50:51" x14ac:dyDescent="0.25">
      <c r="AX2973"/>
      <c r="AY2973"/>
    </row>
    <row r="2974" spans="50:51" x14ac:dyDescent="0.25">
      <c r="AX2974"/>
      <c r="AY2974"/>
    </row>
    <row r="2975" spans="50:51" x14ac:dyDescent="0.25">
      <c r="AX2975"/>
      <c r="AY2975"/>
    </row>
    <row r="2976" spans="50:51" x14ac:dyDescent="0.25">
      <c r="AX2976"/>
      <c r="AY2976"/>
    </row>
    <row r="2977" spans="50:51" x14ac:dyDescent="0.25">
      <c r="AX2977"/>
      <c r="AY2977"/>
    </row>
    <row r="2978" spans="50:51" x14ac:dyDescent="0.25">
      <c r="AX2978"/>
      <c r="AY2978"/>
    </row>
    <row r="2979" spans="50:51" x14ac:dyDescent="0.25">
      <c r="AX2979"/>
      <c r="AY2979"/>
    </row>
    <row r="2980" spans="50:51" x14ac:dyDescent="0.25">
      <c r="AX2980"/>
      <c r="AY2980"/>
    </row>
    <row r="2981" spans="50:51" x14ac:dyDescent="0.25">
      <c r="AX2981"/>
      <c r="AY2981"/>
    </row>
    <row r="2982" spans="50:51" x14ac:dyDescent="0.25">
      <c r="AX2982"/>
      <c r="AY2982"/>
    </row>
    <row r="2983" spans="50:51" x14ac:dyDescent="0.25">
      <c r="AX2983"/>
      <c r="AY2983"/>
    </row>
    <row r="2984" spans="50:51" x14ac:dyDescent="0.25">
      <c r="AX2984"/>
      <c r="AY2984"/>
    </row>
    <row r="2985" spans="50:51" x14ac:dyDescent="0.25">
      <c r="AX2985"/>
      <c r="AY2985"/>
    </row>
    <row r="2986" spans="50:51" x14ac:dyDescent="0.25">
      <c r="AX2986"/>
      <c r="AY2986"/>
    </row>
    <row r="2987" spans="50:51" x14ac:dyDescent="0.25">
      <c r="AX2987"/>
      <c r="AY2987"/>
    </row>
    <row r="2988" spans="50:51" x14ac:dyDescent="0.25">
      <c r="AX2988"/>
      <c r="AY2988"/>
    </row>
    <row r="2989" spans="50:51" x14ac:dyDescent="0.25">
      <c r="AX2989"/>
      <c r="AY2989"/>
    </row>
    <row r="2990" spans="50:51" x14ac:dyDescent="0.25">
      <c r="AX2990"/>
      <c r="AY2990"/>
    </row>
    <row r="2991" spans="50:51" x14ac:dyDescent="0.25">
      <c r="AX2991"/>
      <c r="AY2991"/>
    </row>
    <row r="2992" spans="50:51" x14ac:dyDescent="0.25">
      <c r="AX2992"/>
      <c r="AY2992"/>
    </row>
    <row r="2993" spans="50:51" x14ac:dyDescent="0.25">
      <c r="AX2993"/>
      <c r="AY2993"/>
    </row>
    <row r="2994" spans="50:51" x14ac:dyDescent="0.25">
      <c r="AX2994"/>
      <c r="AY2994"/>
    </row>
    <row r="2995" spans="50:51" x14ac:dyDescent="0.25">
      <c r="AX2995"/>
      <c r="AY2995"/>
    </row>
    <row r="2996" spans="50:51" x14ac:dyDescent="0.25">
      <c r="AX2996"/>
      <c r="AY2996"/>
    </row>
    <row r="2997" spans="50:51" x14ac:dyDescent="0.25">
      <c r="AX2997"/>
      <c r="AY2997"/>
    </row>
    <row r="2998" spans="50:51" x14ac:dyDescent="0.25">
      <c r="AX2998"/>
      <c r="AY2998"/>
    </row>
    <row r="2999" spans="50:51" x14ac:dyDescent="0.25">
      <c r="AX2999"/>
      <c r="AY2999"/>
    </row>
    <row r="3000" spans="50:51" x14ac:dyDescent="0.25">
      <c r="AX3000"/>
      <c r="AY3000"/>
    </row>
    <row r="3001" spans="50:51" x14ac:dyDescent="0.25">
      <c r="AX3001"/>
      <c r="AY3001"/>
    </row>
    <row r="3002" spans="50:51" x14ac:dyDescent="0.25">
      <c r="AX3002"/>
      <c r="AY3002"/>
    </row>
    <row r="3003" spans="50:51" x14ac:dyDescent="0.25">
      <c r="AX3003"/>
      <c r="AY3003"/>
    </row>
    <row r="3004" spans="50:51" x14ac:dyDescent="0.25">
      <c r="AX3004"/>
      <c r="AY3004"/>
    </row>
    <row r="3005" spans="50:51" x14ac:dyDescent="0.25">
      <c r="AX3005"/>
      <c r="AY3005"/>
    </row>
    <row r="3006" spans="50:51" x14ac:dyDescent="0.25">
      <c r="AX3006"/>
      <c r="AY3006"/>
    </row>
    <row r="3007" spans="50:51" x14ac:dyDescent="0.25">
      <c r="AX3007"/>
      <c r="AY3007"/>
    </row>
    <row r="3008" spans="50:51" x14ac:dyDescent="0.25">
      <c r="AX3008"/>
      <c r="AY3008"/>
    </row>
    <row r="3009" spans="50:51" x14ac:dyDescent="0.25">
      <c r="AX3009"/>
      <c r="AY3009"/>
    </row>
    <row r="3010" spans="50:51" x14ac:dyDescent="0.25">
      <c r="AX3010"/>
      <c r="AY3010"/>
    </row>
    <row r="3011" spans="50:51" x14ac:dyDescent="0.25">
      <c r="AX3011"/>
      <c r="AY3011"/>
    </row>
    <row r="3012" spans="50:51" x14ac:dyDescent="0.25">
      <c r="AX3012"/>
      <c r="AY3012"/>
    </row>
    <row r="3013" spans="50:51" x14ac:dyDescent="0.25">
      <c r="AX3013"/>
      <c r="AY3013"/>
    </row>
    <row r="3014" spans="50:51" x14ac:dyDescent="0.25">
      <c r="AX3014"/>
      <c r="AY3014"/>
    </row>
    <row r="3015" spans="50:51" x14ac:dyDescent="0.25">
      <c r="AX3015"/>
      <c r="AY3015"/>
    </row>
    <row r="3016" spans="50:51" x14ac:dyDescent="0.25">
      <c r="AX3016"/>
      <c r="AY3016"/>
    </row>
    <row r="3017" spans="50:51" x14ac:dyDescent="0.25">
      <c r="AX3017"/>
      <c r="AY3017"/>
    </row>
    <row r="3018" spans="50:51" x14ac:dyDescent="0.25">
      <c r="AX3018"/>
      <c r="AY3018"/>
    </row>
    <row r="3019" spans="50:51" x14ac:dyDescent="0.25">
      <c r="AX3019"/>
      <c r="AY3019"/>
    </row>
    <row r="3020" spans="50:51" x14ac:dyDescent="0.25">
      <c r="AX3020"/>
      <c r="AY3020"/>
    </row>
    <row r="3021" spans="50:51" x14ac:dyDescent="0.25">
      <c r="AX3021"/>
      <c r="AY3021"/>
    </row>
    <row r="3022" spans="50:51" x14ac:dyDescent="0.25">
      <c r="AX3022"/>
      <c r="AY3022"/>
    </row>
    <row r="3023" spans="50:51" x14ac:dyDescent="0.25">
      <c r="AX3023"/>
      <c r="AY3023"/>
    </row>
    <row r="3024" spans="50:51" x14ac:dyDescent="0.25">
      <c r="AX3024"/>
      <c r="AY3024"/>
    </row>
    <row r="3025" spans="50:51" x14ac:dyDescent="0.25">
      <c r="AX3025"/>
      <c r="AY3025"/>
    </row>
    <row r="3026" spans="50:51" x14ac:dyDescent="0.25">
      <c r="AX3026"/>
      <c r="AY3026"/>
    </row>
    <row r="3027" spans="50:51" x14ac:dyDescent="0.25">
      <c r="AX3027"/>
      <c r="AY3027"/>
    </row>
    <row r="3028" spans="50:51" x14ac:dyDescent="0.25">
      <c r="AX3028"/>
      <c r="AY3028"/>
    </row>
    <row r="3029" spans="50:51" x14ac:dyDescent="0.25">
      <c r="AX3029"/>
      <c r="AY3029"/>
    </row>
    <row r="3030" spans="50:51" x14ac:dyDescent="0.25">
      <c r="AX3030"/>
      <c r="AY3030"/>
    </row>
    <row r="3031" spans="50:51" x14ac:dyDescent="0.25">
      <c r="AX3031"/>
      <c r="AY3031"/>
    </row>
    <row r="3032" spans="50:51" x14ac:dyDescent="0.25">
      <c r="AX3032"/>
      <c r="AY3032"/>
    </row>
    <row r="3033" spans="50:51" x14ac:dyDescent="0.25">
      <c r="AX3033"/>
      <c r="AY3033"/>
    </row>
    <row r="3034" spans="50:51" x14ac:dyDescent="0.25">
      <c r="AX3034"/>
      <c r="AY3034"/>
    </row>
    <row r="3035" spans="50:51" x14ac:dyDescent="0.25">
      <c r="AX3035"/>
      <c r="AY3035"/>
    </row>
    <row r="3036" spans="50:51" x14ac:dyDescent="0.25">
      <c r="AX3036"/>
      <c r="AY3036"/>
    </row>
    <row r="3037" spans="50:51" x14ac:dyDescent="0.25">
      <c r="AX3037"/>
      <c r="AY3037"/>
    </row>
    <row r="3038" spans="50:51" x14ac:dyDescent="0.25">
      <c r="AX3038"/>
      <c r="AY3038"/>
    </row>
    <row r="3039" spans="50:51" x14ac:dyDescent="0.25">
      <c r="AX3039"/>
      <c r="AY3039"/>
    </row>
    <row r="3040" spans="50:51" x14ac:dyDescent="0.25">
      <c r="AX3040"/>
      <c r="AY3040"/>
    </row>
    <row r="3041" spans="50:51" x14ac:dyDescent="0.25">
      <c r="AX3041"/>
      <c r="AY3041"/>
    </row>
    <row r="3042" spans="50:51" x14ac:dyDescent="0.25">
      <c r="AX3042"/>
      <c r="AY3042"/>
    </row>
    <row r="3043" spans="50:51" x14ac:dyDescent="0.25">
      <c r="AX3043"/>
      <c r="AY3043"/>
    </row>
    <row r="3044" spans="50:51" x14ac:dyDescent="0.25">
      <c r="AX3044"/>
      <c r="AY3044"/>
    </row>
    <row r="3045" spans="50:51" x14ac:dyDescent="0.25">
      <c r="AX3045"/>
      <c r="AY3045"/>
    </row>
    <row r="3046" spans="50:51" x14ac:dyDescent="0.25">
      <c r="AX3046"/>
      <c r="AY3046"/>
    </row>
    <row r="3047" spans="50:51" x14ac:dyDescent="0.25">
      <c r="AX3047"/>
      <c r="AY3047"/>
    </row>
    <row r="3048" spans="50:51" x14ac:dyDescent="0.25">
      <c r="AX3048"/>
      <c r="AY3048"/>
    </row>
    <row r="3049" spans="50:51" x14ac:dyDescent="0.25">
      <c r="AX3049"/>
      <c r="AY3049"/>
    </row>
    <row r="3050" spans="50:51" x14ac:dyDescent="0.25">
      <c r="AX3050"/>
      <c r="AY3050"/>
    </row>
    <row r="3051" spans="50:51" x14ac:dyDescent="0.25">
      <c r="AX3051"/>
      <c r="AY3051"/>
    </row>
    <row r="3052" spans="50:51" x14ac:dyDescent="0.25">
      <c r="AX3052"/>
      <c r="AY3052"/>
    </row>
    <row r="3053" spans="50:51" x14ac:dyDescent="0.25">
      <c r="AX3053"/>
      <c r="AY3053"/>
    </row>
    <row r="3054" spans="50:51" x14ac:dyDescent="0.25">
      <c r="AX3054"/>
      <c r="AY3054"/>
    </row>
    <row r="3055" spans="50:51" x14ac:dyDescent="0.25">
      <c r="AX3055"/>
      <c r="AY3055"/>
    </row>
    <row r="3056" spans="50:51" x14ac:dyDescent="0.25">
      <c r="AX3056"/>
      <c r="AY3056"/>
    </row>
    <row r="3057" spans="50:51" x14ac:dyDescent="0.25">
      <c r="AX3057"/>
      <c r="AY3057"/>
    </row>
    <row r="3058" spans="50:51" x14ac:dyDescent="0.25">
      <c r="AX3058"/>
      <c r="AY3058"/>
    </row>
    <row r="3059" spans="50:51" x14ac:dyDescent="0.25">
      <c r="AX3059"/>
      <c r="AY3059"/>
    </row>
    <row r="3060" spans="50:51" x14ac:dyDescent="0.25">
      <c r="AX3060"/>
      <c r="AY3060"/>
    </row>
    <row r="3061" spans="50:51" x14ac:dyDescent="0.25">
      <c r="AX3061"/>
      <c r="AY3061"/>
    </row>
    <row r="3062" spans="50:51" x14ac:dyDescent="0.25">
      <c r="AX3062"/>
      <c r="AY3062"/>
    </row>
    <row r="3063" spans="50:51" x14ac:dyDescent="0.25">
      <c r="AX3063"/>
      <c r="AY3063"/>
    </row>
    <row r="3064" spans="50:51" x14ac:dyDescent="0.25">
      <c r="AX3064"/>
      <c r="AY3064"/>
    </row>
    <row r="3065" spans="50:51" x14ac:dyDescent="0.25">
      <c r="AX3065"/>
      <c r="AY3065"/>
    </row>
    <row r="3066" spans="50:51" x14ac:dyDescent="0.25">
      <c r="AX3066"/>
      <c r="AY3066"/>
    </row>
    <row r="3067" spans="50:51" x14ac:dyDescent="0.25">
      <c r="AX3067"/>
      <c r="AY3067"/>
    </row>
    <row r="3068" spans="50:51" x14ac:dyDescent="0.25">
      <c r="AX3068"/>
      <c r="AY3068"/>
    </row>
    <row r="3069" spans="50:51" x14ac:dyDescent="0.25">
      <c r="AX3069"/>
      <c r="AY3069"/>
    </row>
    <row r="3070" spans="50:51" x14ac:dyDescent="0.25">
      <c r="AX3070"/>
      <c r="AY3070"/>
    </row>
    <row r="3071" spans="50:51" x14ac:dyDescent="0.25">
      <c r="AX3071"/>
      <c r="AY3071"/>
    </row>
    <row r="3072" spans="50:51" x14ac:dyDescent="0.25">
      <c r="AX3072"/>
      <c r="AY3072"/>
    </row>
    <row r="3073" spans="50:51" x14ac:dyDescent="0.25">
      <c r="AX3073"/>
      <c r="AY3073"/>
    </row>
    <row r="3074" spans="50:51" x14ac:dyDescent="0.25">
      <c r="AX3074"/>
      <c r="AY3074"/>
    </row>
    <row r="3075" spans="50:51" x14ac:dyDescent="0.25">
      <c r="AX3075"/>
      <c r="AY3075"/>
    </row>
    <row r="3076" spans="50:51" x14ac:dyDescent="0.25">
      <c r="AX3076"/>
      <c r="AY3076"/>
    </row>
    <row r="3077" spans="50:51" x14ac:dyDescent="0.25">
      <c r="AX3077"/>
      <c r="AY3077"/>
    </row>
    <row r="3078" spans="50:51" x14ac:dyDescent="0.25">
      <c r="AX3078"/>
      <c r="AY3078"/>
    </row>
    <row r="3079" spans="50:51" x14ac:dyDescent="0.25">
      <c r="AX3079"/>
      <c r="AY3079"/>
    </row>
    <row r="3080" spans="50:51" x14ac:dyDescent="0.25">
      <c r="AX3080"/>
      <c r="AY3080"/>
    </row>
    <row r="3081" spans="50:51" x14ac:dyDescent="0.25">
      <c r="AX3081"/>
      <c r="AY3081"/>
    </row>
    <row r="3082" spans="50:51" x14ac:dyDescent="0.25">
      <c r="AX3082"/>
      <c r="AY3082"/>
    </row>
    <row r="3083" spans="50:51" x14ac:dyDescent="0.25">
      <c r="AX3083"/>
      <c r="AY3083"/>
    </row>
    <row r="3084" spans="50:51" x14ac:dyDescent="0.25">
      <c r="AX3084"/>
      <c r="AY3084"/>
    </row>
    <row r="3085" spans="50:51" x14ac:dyDescent="0.25">
      <c r="AX3085"/>
      <c r="AY3085"/>
    </row>
    <row r="3086" spans="50:51" x14ac:dyDescent="0.25">
      <c r="AX3086"/>
      <c r="AY3086"/>
    </row>
    <row r="3087" spans="50:51" x14ac:dyDescent="0.25">
      <c r="AX3087"/>
      <c r="AY3087"/>
    </row>
    <row r="3088" spans="50:51" x14ac:dyDescent="0.25">
      <c r="AX3088"/>
      <c r="AY3088"/>
    </row>
    <row r="3089" spans="50:51" x14ac:dyDescent="0.25">
      <c r="AX3089"/>
      <c r="AY3089"/>
    </row>
    <row r="3090" spans="50:51" x14ac:dyDescent="0.25">
      <c r="AX3090"/>
      <c r="AY3090"/>
    </row>
    <row r="3091" spans="50:51" x14ac:dyDescent="0.25">
      <c r="AX3091"/>
      <c r="AY3091"/>
    </row>
    <row r="3092" spans="50:51" x14ac:dyDescent="0.25">
      <c r="AX3092"/>
      <c r="AY3092"/>
    </row>
    <row r="3093" spans="50:51" x14ac:dyDescent="0.25">
      <c r="AX3093"/>
      <c r="AY3093"/>
    </row>
    <row r="3094" spans="50:51" x14ac:dyDescent="0.25">
      <c r="AX3094"/>
      <c r="AY3094"/>
    </row>
    <row r="3095" spans="50:51" x14ac:dyDescent="0.25">
      <c r="AX3095"/>
      <c r="AY3095"/>
    </row>
    <row r="3096" spans="50:51" x14ac:dyDescent="0.25">
      <c r="AX3096"/>
      <c r="AY3096"/>
    </row>
    <row r="3097" spans="50:51" x14ac:dyDescent="0.25">
      <c r="AX3097"/>
      <c r="AY3097"/>
    </row>
    <row r="3098" spans="50:51" x14ac:dyDescent="0.25">
      <c r="AX3098"/>
      <c r="AY3098"/>
    </row>
    <row r="3099" spans="50:51" x14ac:dyDescent="0.25">
      <c r="AX3099"/>
      <c r="AY3099"/>
    </row>
    <row r="3100" spans="50:51" x14ac:dyDescent="0.25">
      <c r="AX3100"/>
      <c r="AY3100"/>
    </row>
    <row r="3101" spans="50:51" x14ac:dyDescent="0.25">
      <c r="AX3101"/>
      <c r="AY3101"/>
    </row>
    <row r="3102" spans="50:51" x14ac:dyDescent="0.25">
      <c r="AX3102"/>
      <c r="AY3102"/>
    </row>
    <row r="3103" spans="50:51" x14ac:dyDescent="0.25">
      <c r="AX3103"/>
      <c r="AY3103"/>
    </row>
    <row r="3104" spans="50:51" x14ac:dyDescent="0.25">
      <c r="AX3104"/>
      <c r="AY3104"/>
    </row>
    <row r="3105" spans="50:51" x14ac:dyDescent="0.25">
      <c r="AX3105"/>
      <c r="AY3105"/>
    </row>
    <row r="3106" spans="50:51" x14ac:dyDescent="0.25">
      <c r="AX3106"/>
      <c r="AY3106"/>
    </row>
    <row r="3107" spans="50:51" x14ac:dyDescent="0.25">
      <c r="AX3107"/>
      <c r="AY3107"/>
    </row>
    <row r="3108" spans="50:51" x14ac:dyDescent="0.25">
      <c r="AX3108"/>
      <c r="AY3108"/>
    </row>
    <row r="3109" spans="50:51" x14ac:dyDescent="0.25">
      <c r="AX3109"/>
      <c r="AY3109"/>
    </row>
    <row r="3110" spans="50:51" x14ac:dyDescent="0.25">
      <c r="AX3110"/>
      <c r="AY3110"/>
    </row>
    <row r="3111" spans="50:51" x14ac:dyDescent="0.25">
      <c r="AX3111"/>
      <c r="AY3111"/>
    </row>
    <row r="3112" spans="50:51" x14ac:dyDescent="0.25">
      <c r="AX3112"/>
      <c r="AY3112"/>
    </row>
    <row r="3113" spans="50:51" x14ac:dyDescent="0.25">
      <c r="AX3113"/>
      <c r="AY3113"/>
    </row>
    <row r="3114" spans="50:51" x14ac:dyDescent="0.25">
      <c r="AX3114"/>
      <c r="AY3114"/>
    </row>
    <row r="3115" spans="50:51" x14ac:dyDescent="0.25">
      <c r="AX3115"/>
      <c r="AY3115"/>
    </row>
    <row r="3116" spans="50:51" x14ac:dyDescent="0.25">
      <c r="AX3116"/>
      <c r="AY3116"/>
    </row>
    <row r="3117" spans="50:51" x14ac:dyDescent="0.25">
      <c r="AX3117"/>
      <c r="AY3117"/>
    </row>
    <row r="3118" spans="50:51" x14ac:dyDescent="0.25">
      <c r="AX3118"/>
      <c r="AY3118"/>
    </row>
    <row r="3119" spans="50:51" x14ac:dyDescent="0.25">
      <c r="AX3119"/>
      <c r="AY3119"/>
    </row>
    <row r="3120" spans="50:51" x14ac:dyDescent="0.25">
      <c r="AX3120"/>
      <c r="AY3120"/>
    </row>
    <row r="3121" spans="50:51" x14ac:dyDescent="0.25">
      <c r="AX3121"/>
      <c r="AY3121"/>
    </row>
    <row r="3122" spans="50:51" x14ac:dyDescent="0.25">
      <c r="AX3122"/>
      <c r="AY3122"/>
    </row>
    <row r="3123" spans="50:51" x14ac:dyDescent="0.25">
      <c r="AX3123"/>
      <c r="AY3123"/>
    </row>
    <row r="3124" spans="50:51" x14ac:dyDescent="0.25">
      <c r="AX3124"/>
      <c r="AY3124"/>
    </row>
    <row r="3125" spans="50:51" x14ac:dyDescent="0.25">
      <c r="AX3125"/>
      <c r="AY3125"/>
    </row>
    <row r="3126" spans="50:51" x14ac:dyDescent="0.25">
      <c r="AX3126"/>
      <c r="AY3126"/>
    </row>
    <row r="3127" spans="50:51" x14ac:dyDescent="0.25">
      <c r="AX3127"/>
      <c r="AY3127"/>
    </row>
    <row r="3128" spans="50:51" x14ac:dyDescent="0.25">
      <c r="AX3128"/>
      <c r="AY3128"/>
    </row>
    <row r="3129" spans="50:51" x14ac:dyDescent="0.25">
      <c r="AX3129"/>
      <c r="AY3129"/>
    </row>
    <row r="3130" spans="50:51" x14ac:dyDescent="0.25">
      <c r="AX3130"/>
      <c r="AY3130"/>
    </row>
    <row r="3131" spans="50:51" x14ac:dyDescent="0.25">
      <c r="AX3131"/>
      <c r="AY3131"/>
    </row>
    <row r="3132" spans="50:51" x14ac:dyDescent="0.25">
      <c r="AX3132"/>
      <c r="AY3132"/>
    </row>
    <row r="3133" spans="50:51" x14ac:dyDescent="0.25">
      <c r="AX3133"/>
      <c r="AY3133"/>
    </row>
    <row r="3134" spans="50:51" x14ac:dyDescent="0.25">
      <c r="AX3134"/>
      <c r="AY3134"/>
    </row>
    <row r="3135" spans="50:51" x14ac:dyDescent="0.25">
      <c r="AX3135"/>
      <c r="AY3135"/>
    </row>
    <row r="3136" spans="50:51" x14ac:dyDescent="0.25">
      <c r="AX3136"/>
      <c r="AY3136"/>
    </row>
    <row r="3137" spans="50:51" x14ac:dyDescent="0.25">
      <c r="AX3137"/>
      <c r="AY3137"/>
    </row>
    <row r="3138" spans="50:51" x14ac:dyDescent="0.25">
      <c r="AX3138"/>
      <c r="AY3138"/>
    </row>
    <row r="3139" spans="50:51" x14ac:dyDescent="0.25">
      <c r="AX3139"/>
      <c r="AY3139"/>
    </row>
    <row r="3140" spans="50:51" x14ac:dyDescent="0.25">
      <c r="AX3140"/>
      <c r="AY3140"/>
    </row>
    <row r="3141" spans="50:51" x14ac:dyDescent="0.25">
      <c r="AX3141"/>
      <c r="AY3141"/>
    </row>
    <row r="3142" spans="50:51" x14ac:dyDescent="0.25">
      <c r="AX3142"/>
      <c r="AY3142"/>
    </row>
    <row r="3143" spans="50:51" x14ac:dyDescent="0.25">
      <c r="AX3143"/>
      <c r="AY3143"/>
    </row>
    <row r="3144" spans="50:51" x14ac:dyDescent="0.25">
      <c r="AX3144"/>
      <c r="AY3144"/>
    </row>
    <row r="3145" spans="50:51" x14ac:dyDescent="0.25">
      <c r="AX3145"/>
      <c r="AY3145"/>
    </row>
    <row r="3146" spans="50:51" x14ac:dyDescent="0.25">
      <c r="AX3146"/>
      <c r="AY3146"/>
    </row>
    <row r="3147" spans="50:51" x14ac:dyDescent="0.25">
      <c r="AX3147"/>
      <c r="AY3147"/>
    </row>
    <row r="3148" spans="50:51" x14ac:dyDescent="0.25">
      <c r="AX3148"/>
      <c r="AY3148"/>
    </row>
    <row r="3149" spans="50:51" x14ac:dyDescent="0.25">
      <c r="AX3149"/>
      <c r="AY3149"/>
    </row>
    <row r="3150" spans="50:51" x14ac:dyDescent="0.25">
      <c r="AX3150"/>
      <c r="AY3150"/>
    </row>
    <row r="3151" spans="50:51" x14ac:dyDescent="0.25">
      <c r="AX3151"/>
      <c r="AY3151"/>
    </row>
    <row r="3152" spans="50:51" x14ac:dyDescent="0.25">
      <c r="AX3152"/>
      <c r="AY3152"/>
    </row>
    <row r="3153" spans="50:51" x14ac:dyDescent="0.25">
      <c r="AX3153"/>
      <c r="AY3153"/>
    </row>
    <row r="3154" spans="50:51" x14ac:dyDescent="0.25">
      <c r="AX3154"/>
      <c r="AY3154"/>
    </row>
    <row r="3155" spans="50:51" x14ac:dyDescent="0.25">
      <c r="AX3155"/>
      <c r="AY3155"/>
    </row>
    <row r="3156" spans="50:51" x14ac:dyDescent="0.25">
      <c r="AX3156"/>
      <c r="AY3156"/>
    </row>
    <row r="3157" spans="50:51" x14ac:dyDescent="0.25">
      <c r="AX3157"/>
      <c r="AY3157"/>
    </row>
    <row r="3158" spans="50:51" x14ac:dyDescent="0.25">
      <c r="AX3158"/>
      <c r="AY3158"/>
    </row>
    <row r="3159" spans="50:51" x14ac:dyDescent="0.25">
      <c r="AX3159"/>
      <c r="AY3159"/>
    </row>
    <row r="3160" spans="50:51" x14ac:dyDescent="0.25">
      <c r="AX3160"/>
      <c r="AY3160"/>
    </row>
    <row r="3161" spans="50:51" x14ac:dyDescent="0.25">
      <c r="AX3161"/>
      <c r="AY3161"/>
    </row>
    <row r="3162" spans="50:51" x14ac:dyDescent="0.25">
      <c r="AX3162"/>
      <c r="AY3162"/>
    </row>
    <row r="3163" spans="50:51" x14ac:dyDescent="0.25">
      <c r="AX3163"/>
      <c r="AY3163"/>
    </row>
    <row r="3164" spans="50:51" x14ac:dyDescent="0.25">
      <c r="AX3164"/>
      <c r="AY3164"/>
    </row>
    <row r="3165" spans="50:51" x14ac:dyDescent="0.25">
      <c r="AX3165"/>
      <c r="AY3165"/>
    </row>
    <row r="3166" spans="50:51" x14ac:dyDescent="0.25">
      <c r="AX3166"/>
      <c r="AY3166"/>
    </row>
    <row r="3167" spans="50:51" x14ac:dyDescent="0.25">
      <c r="AX3167"/>
      <c r="AY3167"/>
    </row>
    <row r="3168" spans="50:51" x14ac:dyDescent="0.25">
      <c r="AX3168"/>
      <c r="AY3168"/>
    </row>
    <row r="3169" spans="50:51" x14ac:dyDescent="0.25">
      <c r="AX3169"/>
      <c r="AY3169"/>
    </row>
    <row r="3170" spans="50:51" x14ac:dyDescent="0.25">
      <c r="AX3170"/>
      <c r="AY3170"/>
    </row>
    <row r="3171" spans="50:51" x14ac:dyDescent="0.25">
      <c r="AX3171"/>
      <c r="AY3171"/>
    </row>
    <row r="3172" spans="50:51" x14ac:dyDescent="0.25">
      <c r="AX3172"/>
      <c r="AY3172"/>
    </row>
    <row r="3173" spans="50:51" x14ac:dyDescent="0.25">
      <c r="AX3173"/>
      <c r="AY3173"/>
    </row>
    <row r="3174" spans="50:51" x14ac:dyDescent="0.25">
      <c r="AX3174"/>
      <c r="AY3174"/>
    </row>
    <row r="3175" spans="50:51" x14ac:dyDescent="0.25">
      <c r="AX3175"/>
      <c r="AY3175"/>
    </row>
    <row r="3176" spans="50:51" x14ac:dyDescent="0.25">
      <c r="AX3176"/>
      <c r="AY3176"/>
    </row>
    <row r="3177" spans="50:51" x14ac:dyDescent="0.25">
      <c r="AX3177"/>
      <c r="AY3177"/>
    </row>
    <row r="3178" spans="50:51" x14ac:dyDescent="0.25">
      <c r="AX3178"/>
      <c r="AY3178"/>
    </row>
    <row r="3179" spans="50:51" x14ac:dyDescent="0.25">
      <c r="AX3179"/>
      <c r="AY3179"/>
    </row>
    <row r="3180" spans="50:51" x14ac:dyDescent="0.25">
      <c r="AX3180"/>
      <c r="AY3180"/>
    </row>
    <row r="3181" spans="50:51" x14ac:dyDescent="0.25">
      <c r="AX3181"/>
      <c r="AY3181"/>
    </row>
    <row r="3182" spans="50:51" x14ac:dyDescent="0.25">
      <c r="AX3182"/>
      <c r="AY3182"/>
    </row>
    <row r="3183" spans="50:51" x14ac:dyDescent="0.25">
      <c r="AX3183"/>
      <c r="AY3183"/>
    </row>
    <row r="3184" spans="50:51" x14ac:dyDescent="0.25">
      <c r="AX3184"/>
      <c r="AY3184"/>
    </row>
    <row r="3185" spans="50:51" x14ac:dyDescent="0.25">
      <c r="AX3185"/>
      <c r="AY3185"/>
    </row>
    <row r="3186" spans="50:51" x14ac:dyDescent="0.25">
      <c r="AX3186"/>
      <c r="AY3186"/>
    </row>
    <row r="3187" spans="50:51" x14ac:dyDescent="0.25">
      <c r="AX3187"/>
      <c r="AY3187"/>
    </row>
    <row r="3188" spans="50:51" x14ac:dyDescent="0.25">
      <c r="AX3188"/>
      <c r="AY3188"/>
    </row>
    <row r="3189" spans="50:51" x14ac:dyDescent="0.25">
      <c r="AX3189"/>
      <c r="AY3189"/>
    </row>
    <row r="3190" spans="50:51" x14ac:dyDescent="0.25">
      <c r="AX3190"/>
      <c r="AY3190"/>
    </row>
    <row r="3191" spans="50:51" x14ac:dyDescent="0.25">
      <c r="AX3191"/>
      <c r="AY3191"/>
    </row>
    <row r="3192" spans="50:51" x14ac:dyDescent="0.25">
      <c r="AX3192"/>
      <c r="AY3192"/>
    </row>
    <row r="3193" spans="50:51" x14ac:dyDescent="0.25">
      <c r="AX3193"/>
      <c r="AY3193"/>
    </row>
    <row r="3194" spans="50:51" x14ac:dyDescent="0.25">
      <c r="AX3194"/>
      <c r="AY3194"/>
    </row>
    <row r="3195" spans="50:51" x14ac:dyDescent="0.25">
      <c r="AX3195"/>
      <c r="AY3195"/>
    </row>
    <row r="3196" spans="50:51" x14ac:dyDescent="0.25">
      <c r="AX3196"/>
      <c r="AY3196"/>
    </row>
    <row r="3197" spans="50:51" x14ac:dyDescent="0.25">
      <c r="AX3197"/>
      <c r="AY3197"/>
    </row>
    <row r="3198" spans="50:51" x14ac:dyDescent="0.25">
      <c r="AX3198"/>
      <c r="AY3198"/>
    </row>
    <row r="3199" spans="50:51" x14ac:dyDescent="0.25">
      <c r="AX3199"/>
      <c r="AY3199"/>
    </row>
    <row r="3200" spans="50:51" x14ac:dyDescent="0.25">
      <c r="AX3200"/>
      <c r="AY3200"/>
    </row>
    <row r="3201" spans="50:51" x14ac:dyDescent="0.25">
      <c r="AX3201"/>
      <c r="AY3201"/>
    </row>
    <row r="3202" spans="50:51" x14ac:dyDescent="0.25">
      <c r="AX3202"/>
      <c r="AY3202"/>
    </row>
    <row r="3203" spans="50:51" x14ac:dyDescent="0.25">
      <c r="AX3203"/>
      <c r="AY3203"/>
    </row>
    <row r="3204" spans="50:51" x14ac:dyDescent="0.25">
      <c r="AX3204"/>
      <c r="AY3204"/>
    </row>
    <row r="3205" spans="50:51" x14ac:dyDescent="0.25">
      <c r="AX3205"/>
      <c r="AY3205"/>
    </row>
    <row r="3206" spans="50:51" x14ac:dyDescent="0.25">
      <c r="AX3206"/>
      <c r="AY3206"/>
    </row>
    <row r="3207" spans="50:51" x14ac:dyDescent="0.25">
      <c r="AX3207"/>
      <c r="AY3207"/>
    </row>
    <row r="3208" spans="50:51" x14ac:dyDescent="0.25">
      <c r="AX3208"/>
      <c r="AY3208"/>
    </row>
    <row r="3209" spans="50:51" x14ac:dyDescent="0.25">
      <c r="AX3209"/>
      <c r="AY3209"/>
    </row>
    <row r="3210" spans="50:51" x14ac:dyDescent="0.25">
      <c r="AX3210"/>
      <c r="AY3210"/>
    </row>
    <row r="3211" spans="50:51" x14ac:dyDescent="0.25">
      <c r="AX3211"/>
      <c r="AY3211"/>
    </row>
    <row r="3212" spans="50:51" x14ac:dyDescent="0.25">
      <c r="AX3212"/>
      <c r="AY3212"/>
    </row>
    <row r="3213" spans="50:51" x14ac:dyDescent="0.25">
      <c r="AX3213"/>
      <c r="AY3213"/>
    </row>
    <row r="3214" spans="50:51" x14ac:dyDescent="0.25">
      <c r="AX3214"/>
      <c r="AY3214"/>
    </row>
    <row r="3215" spans="50:51" x14ac:dyDescent="0.25">
      <c r="AX3215"/>
      <c r="AY3215"/>
    </row>
    <row r="3216" spans="50:51" x14ac:dyDescent="0.25">
      <c r="AX3216"/>
      <c r="AY3216"/>
    </row>
    <row r="3217" spans="50:51" x14ac:dyDescent="0.25">
      <c r="AX3217"/>
      <c r="AY3217"/>
    </row>
    <row r="3218" spans="50:51" x14ac:dyDescent="0.25">
      <c r="AX3218"/>
      <c r="AY3218"/>
    </row>
    <row r="3219" spans="50:51" x14ac:dyDescent="0.25">
      <c r="AX3219"/>
      <c r="AY3219"/>
    </row>
    <row r="3220" spans="50:51" x14ac:dyDescent="0.25">
      <c r="AX3220"/>
      <c r="AY3220"/>
    </row>
    <row r="3221" spans="50:51" x14ac:dyDescent="0.25">
      <c r="AX3221"/>
      <c r="AY3221"/>
    </row>
    <row r="3222" spans="50:51" x14ac:dyDescent="0.25">
      <c r="AX3222"/>
      <c r="AY3222"/>
    </row>
    <row r="3223" spans="50:51" x14ac:dyDescent="0.25">
      <c r="AX3223"/>
      <c r="AY3223"/>
    </row>
    <row r="3224" spans="50:51" x14ac:dyDescent="0.25">
      <c r="AX3224"/>
      <c r="AY3224"/>
    </row>
    <row r="3225" spans="50:51" x14ac:dyDescent="0.25">
      <c r="AX3225"/>
      <c r="AY3225"/>
    </row>
    <row r="3226" spans="50:51" x14ac:dyDescent="0.25">
      <c r="AX3226"/>
      <c r="AY3226"/>
    </row>
    <row r="3227" spans="50:51" x14ac:dyDescent="0.25">
      <c r="AX3227"/>
      <c r="AY3227"/>
    </row>
    <row r="3228" spans="50:51" x14ac:dyDescent="0.25">
      <c r="AX3228"/>
      <c r="AY3228"/>
    </row>
    <row r="3229" spans="50:51" x14ac:dyDescent="0.25">
      <c r="AX3229"/>
      <c r="AY3229"/>
    </row>
    <row r="3230" spans="50:51" x14ac:dyDescent="0.25">
      <c r="AX3230"/>
      <c r="AY3230"/>
    </row>
    <row r="3231" spans="50:51" x14ac:dyDescent="0.25">
      <c r="AX3231"/>
      <c r="AY3231"/>
    </row>
    <row r="3232" spans="50:51" x14ac:dyDescent="0.25">
      <c r="AX3232"/>
      <c r="AY3232"/>
    </row>
    <row r="3233" spans="50:51" x14ac:dyDescent="0.25">
      <c r="AX3233"/>
      <c r="AY3233"/>
    </row>
    <row r="3234" spans="50:51" x14ac:dyDescent="0.25">
      <c r="AX3234"/>
      <c r="AY3234"/>
    </row>
    <row r="3235" spans="50:51" x14ac:dyDescent="0.25">
      <c r="AX3235"/>
      <c r="AY3235"/>
    </row>
    <row r="3236" spans="50:51" x14ac:dyDescent="0.25">
      <c r="AX3236"/>
      <c r="AY3236"/>
    </row>
    <row r="3237" spans="50:51" x14ac:dyDescent="0.25">
      <c r="AX3237"/>
      <c r="AY3237"/>
    </row>
    <row r="3238" spans="50:51" x14ac:dyDescent="0.25">
      <c r="AX3238"/>
      <c r="AY3238"/>
    </row>
    <row r="3239" spans="50:51" x14ac:dyDescent="0.25">
      <c r="AX3239"/>
      <c r="AY3239"/>
    </row>
    <row r="3240" spans="50:51" x14ac:dyDescent="0.25">
      <c r="AX3240"/>
      <c r="AY3240"/>
    </row>
    <row r="3241" spans="50:51" x14ac:dyDescent="0.25">
      <c r="AX3241"/>
      <c r="AY3241"/>
    </row>
    <row r="3242" spans="50:51" x14ac:dyDescent="0.25">
      <c r="AX3242"/>
      <c r="AY3242"/>
    </row>
    <row r="3243" spans="50:51" x14ac:dyDescent="0.25">
      <c r="AX3243"/>
      <c r="AY3243"/>
    </row>
    <row r="3244" spans="50:51" x14ac:dyDescent="0.25">
      <c r="AX3244"/>
      <c r="AY3244"/>
    </row>
    <row r="3245" spans="50:51" x14ac:dyDescent="0.25">
      <c r="AX3245"/>
      <c r="AY3245"/>
    </row>
    <row r="3246" spans="50:51" x14ac:dyDescent="0.25">
      <c r="AX3246"/>
      <c r="AY3246"/>
    </row>
    <row r="3247" spans="50:51" x14ac:dyDescent="0.25">
      <c r="AX3247"/>
      <c r="AY3247"/>
    </row>
    <row r="3248" spans="50:51" x14ac:dyDescent="0.25">
      <c r="AX3248"/>
      <c r="AY3248"/>
    </row>
    <row r="3249" spans="50:51" x14ac:dyDescent="0.25">
      <c r="AX3249"/>
      <c r="AY3249"/>
    </row>
    <row r="3250" spans="50:51" x14ac:dyDescent="0.25">
      <c r="AX3250"/>
      <c r="AY3250"/>
    </row>
    <row r="3251" spans="50:51" x14ac:dyDescent="0.25">
      <c r="AX3251"/>
      <c r="AY3251"/>
    </row>
    <row r="3252" spans="50:51" x14ac:dyDescent="0.25">
      <c r="AX3252"/>
      <c r="AY3252"/>
    </row>
    <row r="3253" spans="50:51" x14ac:dyDescent="0.25">
      <c r="AX3253"/>
      <c r="AY3253"/>
    </row>
    <row r="3254" spans="50:51" x14ac:dyDescent="0.25">
      <c r="AX3254"/>
      <c r="AY3254"/>
    </row>
    <row r="3255" spans="50:51" x14ac:dyDescent="0.25">
      <c r="AX3255"/>
      <c r="AY3255"/>
    </row>
    <row r="3256" spans="50:51" x14ac:dyDescent="0.25">
      <c r="AX3256"/>
      <c r="AY3256"/>
    </row>
    <row r="3257" spans="50:51" x14ac:dyDescent="0.25">
      <c r="AX3257"/>
      <c r="AY3257"/>
    </row>
    <row r="3258" spans="50:51" x14ac:dyDescent="0.25">
      <c r="AX3258"/>
      <c r="AY3258"/>
    </row>
    <row r="3259" spans="50:51" x14ac:dyDescent="0.25">
      <c r="AX3259"/>
      <c r="AY3259"/>
    </row>
    <row r="3260" spans="50:51" x14ac:dyDescent="0.25">
      <c r="AX3260"/>
      <c r="AY3260"/>
    </row>
    <row r="3261" spans="50:51" x14ac:dyDescent="0.25">
      <c r="AX3261"/>
      <c r="AY3261"/>
    </row>
    <row r="3262" spans="50:51" x14ac:dyDescent="0.25">
      <c r="AX3262"/>
      <c r="AY3262"/>
    </row>
    <row r="3263" spans="50:51" x14ac:dyDescent="0.25">
      <c r="AX3263"/>
      <c r="AY3263"/>
    </row>
    <row r="3264" spans="50:51" x14ac:dyDescent="0.25">
      <c r="AX3264"/>
      <c r="AY3264"/>
    </row>
    <row r="3265" spans="50:51" x14ac:dyDescent="0.25">
      <c r="AX3265"/>
      <c r="AY3265"/>
    </row>
    <row r="3266" spans="50:51" x14ac:dyDescent="0.25">
      <c r="AX3266"/>
      <c r="AY3266"/>
    </row>
    <row r="3267" spans="50:51" x14ac:dyDescent="0.25">
      <c r="AX3267"/>
      <c r="AY3267"/>
    </row>
    <row r="3268" spans="50:51" x14ac:dyDescent="0.25">
      <c r="AX3268"/>
      <c r="AY3268"/>
    </row>
    <row r="3269" spans="50:51" x14ac:dyDescent="0.25">
      <c r="AX3269"/>
      <c r="AY3269"/>
    </row>
    <row r="3270" spans="50:51" x14ac:dyDescent="0.25">
      <c r="AX3270"/>
      <c r="AY3270"/>
    </row>
    <row r="3271" spans="50:51" x14ac:dyDescent="0.25">
      <c r="AX3271"/>
      <c r="AY3271"/>
    </row>
    <row r="3272" spans="50:51" x14ac:dyDescent="0.25">
      <c r="AX3272"/>
      <c r="AY3272"/>
    </row>
    <row r="3273" spans="50:51" x14ac:dyDescent="0.25">
      <c r="AX3273"/>
      <c r="AY3273"/>
    </row>
    <row r="3274" spans="50:51" x14ac:dyDescent="0.25">
      <c r="AX3274"/>
      <c r="AY3274"/>
    </row>
    <row r="3275" spans="50:51" x14ac:dyDescent="0.25">
      <c r="AX3275"/>
      <c r="AY3275"/>
    </row>
    <row r="3276" spans="50:51" x14ac:dyDescent="0.25">
      <c r="AX3276"/>
      <c r="AY3276"/>
    </row>
    <row r="3277" spans="50:51" x14ac:dyDescent="0.25">
      <c r="AX3277"/>
      <c r="AY3277"/>
    </row>
    <row r="3278" spans="50:51" x14ac:dyDescent="0.25">
      <c r="AX3278"/>
      <c r="AY3278"/>
    </row>
    <row r="3279" spans="50:51" x14ac:dyDescent="0.25">
      <c r="AX3279"/>
      <c r="AY3279"/>
    </row>
    <row r="3280" spans="50:51" x14ac:dyDescent="0.25">
      <c r="AX3280"/>
      <c r="AY3280"/>
    </row>
    <row r="3281" spans="50:51" x14ac:dyDescent="0.25">
      <c r="AX3281"/>
      <c r="AY3281"/>
    </row>
    <row r="3282" spans="50:51" x14ac:dyDescent="0.25">
      <c r="AX3282"/>
      <c r="AY3282"/>
    </row>
    <row r="3283" spans="50:51" x14ac:dyDescent="0.25">
      <c r="AX3283"/>
      <c r="AY3283"/>
    </row>
    <row r="3284" spans="50:51" x14ac:dyDescent="0.25">
      <c r="AX3284"/>
      <c r="AY3284"/>
    </row>
    <row r="3285" spans="50:51" x14ac:dyDescent="0.25">
      <c r="AX3285"/>
      <c r="AY3285"/>
    </row>
    <row r="3286" spans="50:51" x14ac:dyDescent="0.25">
      <c r="AX3286"/>
      <c r="AY3286"/>
    </row>
    <row r="3287" spans="50:51" x14ac:dyDescent="0.25">
      <c r="AX3287"/>
      <c r="AY3287"/>
    </row>
    <row r="3288" spans="50:51" x14ac:dyDescent="0.25">
      <c r="AX3288"/>
      <c r="AY3288"/>
    </row>
    <row r="3289" spans="50:51" x14ac:dyDescent="0.25">
      <c r="AX3289"/>
      <c r="AY3289"/>
    </row>
    <row r="3290" spans="50:51" x14ac:dyDescent="0.25">
      <c r="AX3290"/>
      <c r="AY3290"/>
    </row>
    <row r="3291" spans="50:51" x14ac:dyDescent="0.25">
      <c r="AX3291"/>
      <c r="AY3291"/>
    </row>
    <row r="3292" spans="50:51" x14ac:dyDescent="0.25">
      <c r="AX3292"/>
      <c r="AY3292"/>
    </row>
    <row r="3293" spans="50:51" x14ac:dyDescent="0.25">
      <c r="AX3293"/>
      <c r="AY3293"/>
    </row>
    <row r="3294" spans="50:51" x14ac:dyDescent="0.25">
      <c r="AX3294"/>
      <c r="AY3294"/>
    </row>
    <row r="3295" spans="50:51" x14ac:dyDescent="0.25">
      <c r="AX3295"/>
      <c r="AY3295"/>
    </row>
    <row r="3296" spans="50:51" x14ac:dyDescent="0.25">
      <c r="AX3296"/>
      <c r="AY3296"/>
    </row>
    <row r="3297" spans="50:51" x14ac:dyDescent="0.25">
      <c r="AX3297"/>
      <c r="AY3297"/>
    </row>
    <row r="3298" spans="50:51" x14ac:dyDescent="0.25">
      <c r="AX3298"/>
      <c r="AY3298"/>
    </row>
    <row r="3299" spans="50:51" x14ac:dyDescent="0.25">
      <c r="AX3299"/>
      <c r="AY3299"/>
    </row>
    <row r="3300" spans="50:51" x14ac:dyDescent="0.25">
      <c r="AX3300"/>
      <c r="AY3300"/>
    </row>
    <row r="3301" spans="50:51" x14ac:dyDescent="0.25">
      <c r="AX3301"/>
      <c r="AY3301"/>
    </row>
    <row r="3302" spans="50:51" x14ac:dyDescent="0.25">
      <c r="AX3302"/>
      <c r="AY3302"/>
    </row>
    <row r="3303" spans="50:51" x14ac:dyDescent="0.25">
      <c r="AX3303"/>
      <c r="AY3303"/>
    </row>
    <row r="3304" spans="50:51" x14ac:dyDescent="0.25">
      <c r="AX3304"/>
      <c r="AY3304"/>
    </row>
    <row r="3305" spans="50:51" x14ac:dyDescent="0.25">
      <c r="AX3305"/>
      <c r="AY3305"/>
    </row>
    <row r="3306" spans="50:51" x14ac:dyDescent="0.25">
      <c r="AX3306"/>
      <c r="AY3306"/>
    </row>
    <row r="3307" spans="50:51" x14ac:dyDescent="0.25">
      <c r="AX3307"/>
      <c r="AY3307"/>
    </row>
    <row r="3308" spans="50:51" x14ac:dyDescent="0.25">
      <c r="AX3308"/>
      <c r="AY3308"/>
    </row>
    <row r="3309" spans="50:51" x14ac:dyDescent="0.25">
      <c r="AX3309"/>
      <c r="AY3309"/>
    </row>
    <row r="3310" spans="50:51" x14ac:dyDescent="0.25">
      <c r="AX3310"/>
      <c r="AY3310"/>
    </row>
    <row r="3311" spans="50:51" x14ac:dyDescent="0.25">
      <c r="AX3311"/>
      <c r="AY3311"/>
    </row>
    <row r="3312" spans="50:51" x14ac:dyDescent="0.25">
      <c r="AX3312"/>
      <c r="AY3312"/>
    </row>
    <row r="3313" spans="50:51" x14ac:dyDescent="0.25">
      <c r="AX3313"/>
      <c r="AY3313"/>
    </row>
    <row r="3314" spans="50:51" x14ac:dyDescent="0.25">
      <c r="AX3314"/>
      <c r="AY3314"/>
    </row>
    <row r="3315" spans="50:51" x14ac:dyDescent="0.25">
      <c r="AX3315"/>
      <c r="AY3315"/>
    </row>
    <row r="3316" spans="50:51" x14ac:dyDescent="0.25">
      <c r="AX3316"/>
      <c r="AY3316"/>
    </row>
    <row r="3317" spans="50:51" x14ac:dyDescent="0.25">
      <c r="AX3317"/>
      <c r="AY3317"/>
    </row>
    <row r="3318" spans="50:51" x14ac:dyDescent="0.25">
      <c r="AX3318"/>
      <c r="AY3318"/>
    </row>
    <row r="3319" spans="50:51" x14ac:dyDescent="0.25">
      <c r="AX3319"/>
      <c r="AY3319"/>
    </row>
    <row r="3320" spans="50:51" x14ac:dyDescent="0.25">
      <c r="AX3320"/>
      <c r="AY3320"/>
    </row>
    <row r="3321" spans="50:51" x14ac:dyDescent="0.25">
      <c r="AX3321"/>
      <c r="AY3321"/>
    </row>
    <row r="3322" spans="50:51" x14ac:dyDescent="0.25">
      <c r="AX3322"/>
      <c r="AY3322"/>
    </row>
    <row r="3323" spans="50:51" x14ac:dyDescent="0.25">
      <c r="AX3323"/>
      <c r="AY3323"/>
    </row>
    <row r="3324" spans="50:51" x14ac:dyDescent="0.25">
      <c r="AX3324"/>
      <c r="AY3324"/>
    </row>
    <row r="3325" spans="50:51" x14ac:dyDescent="0.25">
      <c r="AX3325"/>
      <c r="AY3325"/>
    </row>
    <row r="3326" spans="50:51" x14ac:dyDescent="0.25">
      <c r="AX3326"/>
      <c r="AY3326"/>
    </row>
    <row r="3327" spans="50:51" x14ac:dyDescent="0.25">
      <c r="AX3327"/>
      <c r="AY3327"/>
    </row>
    <row r="3328" spans="50:51" x14ac:dyDescent="0.25">
      <c r="AX3328"/>
      <c r="AY3328"/>
    </row>
    <row r="3329" spans="50:51" x14ac:dyDescent="0.25">
      <c r="AX3329"/>
      <c r="AY3329"/>
    </row>
    <row r="3330" spans="50:51" x14ac:dyDescent="0.25">
      <c r="AX3330"/>
      <c r="AY3330"/>
    </row>
    <row r="3331" spans="50:51" x14ac:dyDescent="0.25">
      <c r="AX3331"/>
      <c r="AY3331"/>
    </row>
    <row r="3332" spans="50:51" x14ac:dyDescent="0.25">
      <c r="AX3332"/>
      <c r="AY3332"/>
    </row>
    <row r="3333" spans="50:51" x14ac:dyDescent="0.25">
      <c r="AX3333"/>
      <c r="AY3333"/>
    </row>
    <row r="3334" spans="50:51" x14ac:dyDescent="0.25">
      <c r="AX3334"/>
      <c r="AY3334"/>
    </row>
    <row r="3335" spans="50:51" x14ac:dyDescent="0.25">
      <c r="AX3335"/>
      <c r="AY3335"/>
    </row>
    <row r="3336" spans="50:51" x14ac:dyDescent="0.25">
      <c r="AX3336"/>
      <c r="AY3336"/>
    </row>
    <row r="3337" spans="50:51" x14ac:dyDescent="0.25">
      <c r="AX3337"/>
      <c r="AY3337"/>
    </row>
    <row r="3338" spans="50:51" x14ac:dyDescent="0.25">
      <c r="AX3338"/>
      <c r="AY3338"/>
    </row>
    <row r="3339" spans="50:51" x14ac:dyDescent="0.25">
      <c r="AX3339"/>
      <c r="AY3339"/>
    </row>
    <row r="3340" spans="50:51" x14ac:dyDescent="0.25">
      <c r="AX3340"/>
      <c r="AY3340"/>
    </row>
    <row r="3341" spans="50:51" x14ac:dyDescent="0.25">
      <c r="AX3341"/>
      <c r="AY3341"/>
    </row>
    <row r="3342" spans="50:51" x14ac:dyDescent="0.25">
      <c r="AX3342"/>
      <c r="AY3342"/>
    </row>
    <row r="3343" spans="50:51" x14ac:dyDescent="0.25">
      <c r="AX3343"/>
      <c r="AY3343"/>
    </row>
    <row r="3344" spans="50:51" x14ac:dyDescent="0.25">
      <c r="AX3344"/>
      <c r="AY3344"/>
    </row>
    <row r="3345" spans="50:51" x14ac:dyDescent="0.25">
      <c r="AX3345"/>
      <c r="AY3345"/>
    </row>
    <row r="3346" spans="50:51" x14ac:dyDescent="0.25">
      <c r="AX3346"/>
      <c r="AY3346"/>
    </row>
    <row r="3347" spans="50:51" x14ac:dyDescent="0.25">
      <c r="AX3347"/>
      <c r="AY3347"/>
    </row>
    <row r="3348" spans="50:51" x14ac:dyDescent="0.25">
      <c r="AX3348"/>
      <c r="AY3348"/>
    </row>
    <row r="3349" spans="50:51" x14ac:dyDescent="0.25">
      <c r="AX3349"/>
      <c r="AY3349"/>
    </row>
    <row r="3350" spans="50:51" x14ac:dyDescent="0.25">
      <c r="AX3350"/>
      <c r="AY3350"/>
    </row>
    <row r="3351" spans="50:51" x14ac:dyDescent="0.25">
      <c r="AX3351"/>
      <c r="AY3351"/>
    </row>
    <row r="3352" spans="50:51" x14ac:dyDescent="0.25">
      <c r="AX3352"/>
      <c r="AY3352"/>
    </row>
    <row r="3353" spans="50:51" x14ac:dyDescent="0.25">
      <c r="AX3353"/>
      <c r="AY3353"/>
    </row>
    <row r="3354" spans="50:51" x14ac:dyDescent="0.25">
      <c r="AX3354"/>
      <c r="AY3354"/>
    </row>
    <row r="3355" spans="50:51" x14ac:dyDescent="0.25">
      <c r="AX3355"/>
      <c r="AY3355"/>
    </row>
    <row r="3356" spans="50:51" x14ac:dyDescent="0.25">
      <c r="AX3356"/>
      <c r="AY3356"/>
    </row>
    <row r="3357" spans="50:51" x14ac:dyDescent="0.25">
      <c r="AX3357"/>
      <c r="AY3357"/>
    </row>
    <row r="3358" spans="50:51" x14ac:dyDescent="0.25">
      <c r="AX3358"/>
      <c r="AY3358"/>
    </row>
    <row r="3359" spans="50:51" x14ac:dyDescent="0.25">
      <c r="AX3359"/>
      <c r="AY3359"/>
    </row>
    <row r="3360" spans="50:51" x14ac:dyDescent="0.25">
      <c r="AX3360"/>
      <c r="AY3360"/>
    </row>
    <row r="3361" spans="50:51" x14ac:dyDescent="0.25">
      <c r="AX3361"/>
      <c r="AY3361"/>
    </row>
    <row r="3362" spans="50:51" x14ac:dyDescent="0.25">
      <c r="AX3362"/>
      <c r="AY3362"/>
    </row>
    <row r="3363" spans="50:51" x14ac:dyDescent="0.25">
      <c r="AX3363"/>
      <c r="AY3363"/>
    </row>
    <row r="3364" spans="50:51" x14ac:dyDescent="0.25">
      <c r="AX3364"/>
      <c r="AY3364"/>
    </row>
    <row r="3365" spans="50:51" x14ac:dyDescent="0.25">
      <c r="AX3365"/>
      <c r="AY3365"/>
    </row>
    <row r="3366" spans="50:51" x14ac:dyDescent="0.25">
      <c r="AX3366"/>
      <c r="AY3366"/>
    </row>
    <row r="3367" spans="50:51" x14ac:dyDescent="0.25">
      <c r="AX3367"/>
      <c r="AY3367"/>
    </row>
    <row r="3368" spans="50:51" x14ac:dyDescent="0.25">
      <c r="AX3368"/>
      <c r="AY3368"/>
    </row>
    <row r="3369" spans="50:51" x14ac:dyDescent="0.25">
      <c r="AX3369"/>
      <c r="AY3369"/>
    </row>
    <row r="3370" spans="50:51" x14ac:dyDescent="0.25">
      <c r="AX3370"/>
      <c r="AY3370"/>
    </row>
    <row r="3371" spans="50:51" x14ac:dyDescent="0.25">
      <c r="AX3371"/>
      <c r="AY3371"/>
    </row>
    <row r="3372" spans="50:51" x14ac:dyDescent="0.25">
      <c r="AX3372"/>
      <c r="AY3372"/>
    </row>
    <row r="3373" spans="50:51" x14ac:dyDescent="0.25">
      <c r="AX3373"/>
      <c r="AY3373"/>
    </row>
    <row r="3374" spans="50:51" x14ac:dyDescent="0.25">
      <c r="AX3374"/>
      <c r="AY3374"/>
    </row>
    <row r="3375" spans="50:51" x14ac:dyDescent="0.25">
      <c r="AX3375"/>
      <c r="AY3375"/>
    </row>
    <row r="3376" spans="50:51" x14ac:dyDescent="0.25">
      <c r="AX3376"/>
      <c r="AY3376"/>
    </row>
    <row r="3377" spans="50:51" x14ac:dyDescent="0.25">
      <c r="AX3377"/>
      <c r="AY3377"/>
    </row>
    <row r="3378" spans="50:51" x14ac:dyDescent="0.25">
      <c r="AX3378"/>
      <c r="AY3378"/>
    </row>
    <row r="3379" spans="50:51" x14ac:dyDescent="0.25">
      <c r="AX3379"/>
      <c r="AY3379"/>
    </row>
    <row r="3380" spans="50:51" x14ac:dyDescent="0.25">
      <c r="AX3380"/>
      <c r="AY3380"/>
    </row>
    <row r="3381" spans="50:51" x14ac:dyDescent="0.25">
      <c r="AX3381"/>
      <c r="AY3381"/>
    </row>
    <row r="3382" spans="50:51" x14ac:dyDescent="0.25">
      <c r="AX3382"/>
      <c r="AY3382"/>
    </row>
    <row r="3383" spans="50:51" x14ac:dyDescent="0.25">
      <c r="AX3383"/>
      <c r="AY3383"/>
    </row>
    <row r="3384" spans="50:51" x14ac:dyDescent="0.25">
      <c r="AX3384"/>
      <c r="AY3384"/>
    </row>
    <row r="3385" spans="50:51" x14ac:dyDescent="0.25">
      <c r="AX3385"/>
      <c r="AY3385"/>
    </row>
    <row r="3386" spans="50:51" x14ac:dyDescent="0.25">
      <c r="AX3386"/>
      <c r="AY3386"/>
    </row>
    <row r="3387" spans="50:51" x14ac:dyDescent="0.25">
      <c r="AX3387"/>
      <c r="AY3387"/>
    </row>
    <row r="3388" spans="50:51" x14ac:dyDescent="0.25">
      <c r="AX3388"/>
      <c r="AY3388"/>
    </row>
    <row r="3389" spans="50:51" x14ac:dyDescent="0.25">
      <c r="AX3389"/>
      <c r="AY3389"/>
    </row>
    <row r="3390" spans="50:51" x14ac:dyDescent="0.25">
      <c r="AX3390"/>
      <c r="AY3390"/>
    </row>
    <row r="3391" spans="50:51" x14ac:dyDescent="0.25">
      <c r="AX3391"/>
      <c r="AY3391"/>
    </row>
    <row r="3392" spans="50:51" x14ac:dyDescent="0.25">
      <c r="AX3392"/>
      <c r="AY3392"/>
    </row>
    <row r="3393" spans="50:51" x14ac:dyDescent="0.25">
      <c r="AX3393"/>
      <c r="AY3393"/>
    </row>
    <row r="3394" spans="50:51" x14ac:dyDescent="0.25">
      <c r="AX3394"/>
      <c r="AY3394"/>
    </row>
    <row r="3395" spans="50:51" x14ac:dyDescent="0.25">
      <c r="AX3395"/>
      <c r="AY3395"/>
    </row>
    <row r="3396" spans="50:51" x14ac:dyDescent="0.25">
      <c r="AX3396"/>
      <c r="AY3396"/>
    </row>
    <row r="3397" spans="50:51" x14ac:dyDescent="0.25">
      <c r="AX3397"/>
      <c r="AY3397"/>
    </row>
    <row r="3398" spans="50:51" x14ac:dyDescent="0.25">
      <c r="AX3398"/>
      <c r="AY3398"/>
    </row>
    <row r="3399" spans="50:51" x14ac:dyDescent="0.25">
      <c r="AX3399"/>
      <c r="AY3399"/>
    </row>
    <row r="3400" spans="50:51" x14ac:dyDescent="0.25">
      <c r="AX3400"/>
      <c r="AY3400"/>
    </row>
    <row r="3401" spans="50:51" x14ac:dyDescent="0.25">
      <c r="AX3401"/>
      <c r="AY3401"/>
    </row>
    <row r="3402" spans="50:51" x14ac:dyDescent="0.25">
      <c r="AX3402"/>
      <c r="AY3402"/>
    </row>
    <row r="3403" spans="50:51" x14ac:dyDescent="0.25">
      <c r="AX3403"/>
      <c r="AY3403"/>
    </row>
    <row r="3404" spans="50:51" x14ac:dyDescent="0.25">
      <c r="AX3404"/>
      <c r="AY3404"/>
    </row>
    <row r="3405" spans="50:51" x14ac:dyDescent="0.25">
      <c r="AX3405"/>
      <c r="AY3405"/>
    </row>
    <row r="3406" spans="50:51" x14ac:dyDescent="0.25">
      <c r="AX3406"/>
      <c r="AY3406"/>
    </row>
    <row r="3407" spans="50:51" x14ac:dyDescent="0.25">
      <c r="AX3407"/>
      <c r="AY3407"/>
    </row>
    <row r="3408" spans="50:51" x14ac:dyDescent="0.25">
      <c r="AX3408"/>
      <c r="AY3408"/>
    </row>
    <row r="3409" spans="50:51" x14ac:dyDescent="0.25">
      <c r="AX3409"/>
      <c r="AY3409"/>
    </row>
    <row r="3410" spans="50:51" x14ac:dyDescent="0.25">
      <c r="AX3410"/>
      <c r="AY3410"/>
    </row>
    <row r="3411" spans="50:51" x14ac:dyDescent="0.25">
      <c r="AX3411"/>
      <c r="AY3411"/>
    </row>
    <row r="3412" spans="50:51" x14ac:dyDescent="0.25">
      <c r="AX3412"/>
      <c r="AY3412"/>
    </row>
    <row r="3413" spans="50:51" x14ac:dyDescent="0.25">
      <c r="AX3413"/>
      <c r="AY3413"/>
    </row>
    <row r="3414" spans="50:51" x14ac:dyDescent="0.25">
      <c r="AX3414"/>
      <c r="AY3414"/>
    </row>
    <row r="3415" spans="50:51" x14ac:dyDescent="0.25">
      <c r="AX3415"/>
      <c r="AY3415"/>
    </row>
    <row r="3416" spans="50:51" x14ac:dyDescent="0.25">
      <c r="AX3416"/>
      <c r="AY3416"/>
    </row>
    <row r="3417" spans="50:51" x14ac:dyDescent="0.25">
      <c r="AX3417"/>
      <c r="AY3417"/>
    </row>
    <row r="3418" spans="50:51" x14ac:dyDescent="0.25">
      <c r="AX3418"/>
      <c r="AY3418"/>
    </row>
    <row r="3419" spans="50:51" x14ac:dyDescent="0.25">
      <c r="AX3419"/>
      <c r="AY3419"/>
    </row>
    <row r="3420" spans="50:51" x14ac:dyDescent="0.25">
      <c r="AX3420"/>
      <c r="AY3420"/>
    </row>
    <row r="3421" spans="50:51" x14ac:dyDescent="0.25">
      <c r="AX3421"/>
      <c r="AY3421"/>
    </row>
    <row r="3422" spans="50:51" x14ac:dyDescent="0.25">
      <c r="AX3422"/>
      <c r="AY3422"/>
    </row>
    <row r="3423" spans="50:51" x14ac:dyDescent="0.25">
      <c r="AX3423"/>
      <c r="AY3423"/>
    </row>
    <row r="3424" spans="50:51" x14ac:dyDescent="0.25">
      <c r="AX3424"/>
      <c r="AY3424"/>
    </row>
    <row r="3425" spans="50:51" x14ac:dyDescent="0.25">
      <c r="AX3425"/>
      <c r="AY3425"/>
    </row>
    <row r="3426" spans="50:51" x14ac:dyDescent="0.25">
      <c r="AX3426"/>
      <c r="AY3426"/>
    </row>
    <row r="3427" spans="50:51" x14ac:dyDescent="0.25">
      <c r="AX3427"/>
      <c r="AY3427"/>
    </row>
    <row r="3428" spans="50:51" x14ac:dyDescent="0.25">
      <c r="AX3428"/>
      <c r="AY3428"/>
    </row>
    <row r="3429" spans="50:51" x14ac:dyDescent="0.25">
      <c r="AX3429"/>
      <c r="AY3429"/>
    </row>
    <row r="3430" spans="50:51" x14ac:dyDescent="0.25">
      <c r="AX3430"/>
      <c r="AY3430"/>
    </row>
    <row r="3431" spans="50:51" x14ac:dyDescent="0.25">
      <c r="AX3431"/>
      <c r="AY3431"/>
    </row>
    <row r="3432" spans="50:51" x14ac:dyDescent="0.25">
      <c r="AX3432"/>
      <c r="AY3432"/>
    </row>
    <row r="3433" spans="50:51" x14ac:dyDescent="0.25">
      <c r="AX3433"/>
      <c r="AY3433"/>
    </row>
    <row r="3434" spans="50:51" x14ac:dyDescent="0.25">
      <c r="AX3434"/>
      <c r="AY3434"/>
    </row>
    <row r="3435" spans="50:51" x14ac:dyDescent="0.25">
      <c r="AX3435"/>
      <c r="AY3435"/>
    </row>
    <row r="3436" spans="50:51" x14ac:dyDescent="0.25">
      <c r="AX3436"/>
      <c r="AY3436"/>
    </row>
    <row r="3437" spans="50:51" x14ac:dyDescent="0.25">
      <c r="AX3437"/>
      <c r="AY3437"/>
    </row>
    <row r="3438" spans="50:51" x14ac:dyDescent="0.25">
      <c r="AX3438"/>
      <c r="AY3438"/>
    </row>
    <row r="3439" spans="50:51" x14ac:dyDescent="0.25">
      <c r="AX3439"/>
      <c r="AY3439"/>
    </row>
    <row r="3440" spans="50:51" x14ac:dyDescent="0.25">
      <c r="AX3440"/>
      <c r="AY3440"/>
    </row>
    <row r="3441" spans="50:51" x14ac:dyDescent="0.25">
      <c r="AX3441"/>
      <c r="AY3441"/>
    </row>
    <row r="3442" spans="50:51" x14ac:dyDescent="0.25">
      <c r="AX3442"/>
      <c r="AY3442"/>
    </row>
    <row r="3443" spans="50:51" x14ac:dyDescent="0.25">
      <c r="AX3443"/>
      <c r="AY3443"/>
    </row>
    <row r="3444" spans="50:51" x14ac:dyDescent="0.25">
      <c r="AX3444"/>
      <c r="AY3444"/>
    </row>
    <row r="3445" spans="50:51" x14ac:dyDescent="0.25">
      <c r="AX3445"/>
      <c r="AY3445"/>
    </row>
    <row r="3446" spans="50:51" x14ac:dyDescent="0.25">
      <c r="AX3446"/>
      <c r="AY3446"/>
    </row>
    <row r="3447" spans="50:51" x14ac:dyDescent="0.25">
      <c r="AX3447"/>
      <c r="AY3447"/>
    </row>
    <row r="3448" spans="50:51" x14ac:dyDescent="0.25">
      <c r="AX3448"/>
      <c r="AY3448"/>
    </row>
    <row r="3449" spans="50:51" x14ac:dyDescent="0.25">
      <c r="AX3449"/>
      <c r="AY3449"/>
    </row>
    <row r="3450" spans="50:51" x14ac:dyDescent="0.25">
      <c r="AX3450"/>
      <c r="AY3450"/>
    </row>
    <row r="3451" spans="50:51" x14ac:dyDescent="0.25">
      <c r="AX3451"/>
      <c r="AY3451"/>
    </row>
    <row r="3452" spans="50:51" x14ac:dyDescent="0.25">
      <c r="AX3452"/>
      <c r="AY3452"/>
    </row>
    <row r="3453" spans="50:51" x14ac:dyDescent="0.25">
      <c r="AX3453"/>
      <c r="AY3453"/>
    </row>
    <row r="3454" spans="50:51" x14ac:dyDescent="0.25">
      <c r="AX3454"/>
      <c r="AY3454"/>
    </row>
    <row r="3455" spans="50:51" x14ac:dyDescent="0.25">
      <c r="AX3455"/>
      <c r="AY3455"/>
    </row>
    <row r="3456" spans="50:51" x14ac:dyDescent="0.25">
      <c r="AX3456"/>
      <c r="AY3456"/>
    </row>
    <row r="3457" spans="50:51" x14ac:dyDescent="0.25">
      <c r="AX3457"/>
      <c r="AY3457"/>
    </row>
    <row r="3458" spans="50:51" x14ac:dyDescent="0.25">
      <c r="AX3458"/>
      <c r="AY3458"/>
    </row>
    <row r="3459" spans="50:51" x14ac:dyDescent="0.25">
      <c r="AX3459"/>
      <c r="AY3459"/>
    </row>
    <row r="3460" spans="50:51" x14ac:dyDescent="0.25">
      <c r="AX3460"/>
      <c r="AY3460"/>
    </row>
    <row r="3461" spans="50:51" x14ac:dyDescent="0.25">
      <c r="AX3461"/>
      <c r="AY3461"/>
    </row>
    <row r="3462" spans="50:51" x14ac:dyDescent="0.25">
      <c r="AX3462"/>
      <c r="AY3462"/>
    </row>
    <row r="3463" spans="50:51" x14ac:dyDescent="0.25">
      <c r="AX3463"/>
      <c r="AY3463"/>
    </row>
    <row r="3464" spans="50:51" x14ac:dyDescent="0.25">
      <c r="AX3464"/>
      <c r="AY3464"/>
    </row>
    <row r="3465" spans="50:51" x14ac:dyDescent="0.25">
      <c r="AX3465"/>
      <c r="AY3465"/>
    </row>
    <row r="3466" spans="50:51" x14ac:dyDescent="0.25">
      <c r="AX3466"/>
      <c r="AY3466"/>
    </row>
    <row r="3467" spans="50:51" x14ac:dyDescent="0.25">
      <c r="AX3467"/>
      <c r="AY3467"/>
    </row>
    <row r="3468" spans="50:51" x14ac:dyDescent="0.25">
      <c r="AX3468"/>
      <c r="AY3468"/>
    </row>
    <row r="3469" spans="50:51" x14ac:dyDescent="0.25">
      <c r="AX3469"/>
      <c r="AY3469"/>
    </row>
    <row r="3470" spans="50:51" x14ac:dyDescent="0.25">
      <c r="AX3470"/>
      <c r="AY3470"/>
    </row>
    <row r="3471" spans="50:51" x14ac:dyDescent="0.25">
      <c r="AX3471"/>
      <c r="AY3471"/>
    </row>
    <row r="3472" spans="50:51" x14ac:dyDescent="0.25">
      <c r="AX3472"/>
      <c r="AY3472"/>
    </row>
    <row r="3473" spans="50:51" x14ac:dyDescent="0.25">
      <c r="AX3473"/>
      <c r="AY3473"/>
    </row>
    <row r="3474" spans="50:51" x14ac:dyDescent="0.25">
      <c r="AX3474"/>
      <c r="AY3474"/>
    </row>
    <row r="3475" spans="50:51" x14ac:dyDescent="0.25">
      <c r="AX3475"/>
      <c r="AY3475"/>
    </row>
    <row r="3476" spans="50:51" x14ac:dyDescent="0.25">
      <c r="AX3476"/>
      <c r="AY3476"/>
    </row>
    <row r="3477" spans="50:51" x14ac:dyDescent="0.25">
      <c r="AX3477"/>
      <c r="AY3477"/>
    </row>
    <row r="3478" spans="50:51" x14ac:dyDescent="0.25">
      <c r="AX3478"/>
      <c r="AY3478"/>
    </row>
    <row r="3479" spans="50:51" x14ac:dyDescent="0.25">
      <c r="AX3479"/>
      <c r="AY3479"/>
    </row>
    <row r="3480" spans="50:51" x14ac:dyDescent="0.25">
      <c r="AX3480"/>
      <c r="AY3480"/>
    </row>
    <row r="3481" spans="50:51" x14ac:dyDescent="0.25">
      <c r="AX3481"/>
      <c r="AY3481"/>
    </row>
    <row r="3482" spans="50:51" x14ac:dyDescent="0.25">
      <c r="AX3482"/>
      <c r="AY3482"/>
    </row>
    <row r="3483" spans="50:51" x14ac:dyDescent="0.25">
      <c r="AX3483"/>
      <c r="AY3483"/>
    </row>
    <row r="3484" spans="50:51" x14ac:dyDescent="0.25">
      <c r="AX3484"/>
      <c r="AY3484"/>
    </row>
    <row r="3485" spans="50:51" x14ac:dyDescent="0.25">
      <c r="AX3485"/>
      <c r="AY3485"/>
    </row>
    <row r="3486" spans="50:51" x14ac:dyDescent="0.25">
      <c r="AX3486"/>
      <c r="AY3486"/>
    </row>
    <row r="3487" spans="50:51" x14ac:dyDescent="0.25">
      <c r="AX3487"/>
      <c r="AY3487"/>
    </row>
    <row r="3488" spans="50:51" x14ac:dyDescent="0.25">
      <c r="AX3488"/>
      <c r="AY3488"/>
    </row>
    <row r="3489" spans="50:51" x14ac:dyDescent="0.25">
      <c r="AX3489"/>
      <c r="AY3489"/>
    </row>
    <row r="3490" spans="50:51" x14ac:dyDescent="0.25">
      <c r="AX3490"/>
      <c r="AY3490"/>
    </row>
    <row r="3491" spans="50:51" x14ac:dyDescent="0.25">
      <c r="AX3491"/>
      <c r="AY3491"/>
    </row>
    <row r="3492" spans="50:51" x14ac:dyDescent="0.25">
      <c r="AX3492"/>
      <c r="AY3492"/>
    </row>
    <row r="3493" spans="50:51" x14ac:dyDescent="0.25">
      <c r="AX3493"/>
      <c r="AY3493"/>
    </row>
    <row r="3494" spans="50:51" x14ac:dyDescent="0.25">
      <c r="AX3494"/>
      <c r="AY3494"/>
    </row>
    <row r="3495" spans="50:51" x14ac:dyDescent="0.25">
      <c r="AX3495"/>
      <c r="AY3495"/>
    </row>
    <row r="3496" spans="50:51" x14ac:dyDescent="0.25">
      <c r="AX3496"/>
      <c r="AY3496"/>
    </row>
    <row r="3497" spans="50:51" x14ac:dyDescent="0.25">
      <c r="AX3497"/>
      <c r="AY3497"/>
    </row>
    <row r="3498" spans="50:51" x14ac:dyDescent="0.25">
      <c r="AX3498"/>
      <c r="AY3498"/>
    </row>
    <row r="3499" spans="50:51" x14ac:dyDescent="0.25">
      <c r="AX3499"/>
      <c r="AY3499"/>
    </row>
    <row r="3500" spans="50:51" x14ac:dyDescent="0.25">
      <c r="AX3500"/>
      <c r="AY3500"/>
    </row>
    <row r="3501" spans="50:51" x14ac:dyDescent="0.25">
      <c r="AX3501"/>
      <c r="AY3501"/>
    </row>
    <row r="3502" spans="50:51" x14ac:dyDescent="0.25">
      <c r="AX3502"/>
      <c r="AY3502"/>
    </row>
    <row r="3503" spans="50:51" x14ac:dyDescent="0.25">
      <c r="AX3503"/>
      <c r="AY3503"/>
    </row>
    <row r="3504" spans="50:51" x14ac:dyDescent="0.25">
      <c r="AX3504"/>
      <c r="AY3504"/>
    </row>
    <row r="3505" spans="50:51" x14ac:dyDescent="0.25">
      <c r="AX3505"/>
      <c r="AY3505"/>
    </row>
    <row r="3506" spans="50:51" x14ac:dyDescent="0.25">
      <c r="AX3506"/>
      <c r="AY3506"/>
    </row>
    <row r="3507" spans="50:51" x14ac:dyDescent="0.25">
      <c r="AX3507"/>
      <c r="AY3507"/>
    </row>
    <row r="3508" spans="50:51" x14ac:dyDescent="0.25">
      <c r="AX3508"/>
      <c r="AY3508"/>
    </row>
    <row r="3509" spans="50:51" x14ac:dyDescent="0.25">
      <c r="AX3509"/>
      <c r="AY3509"/>
    </row>
    <row r="3510" spans="50:51" x14ac:dyDescent="0.25">
      <c r="AX3510"/>
      <c r="AY3510"/>
    </row>
    <row r="3511" spans="50:51" x14ac:dyDescent="0.25">
      <c r="AX3511"/>
      <c r="AY3511"/>
    </row>
    <row r="3512" spans="50:51" x14ac:dyDescent="0.25">
      <c r="AX3512"/>
      <c r="AY3512"/>
    </row>
    <row r="3513" spans="50:51" x14ac:dyDescent="0.25">
      <c r="AX3513"/>
      <c r="AY3513"/>
    </row>
    <row r="3514" spans="50:51" x14ac:dyDescent="0.25">
      <c r="AX3514"/>
      <c r="AY3514"/>
    </row>
    <row r="3515" spans="50:51" x14ac:dyDescent="0.25">
      <c r="AX3515"/>
      <c r="AY3515"/>
    </row>
    <row r="3516" spans="50:51" x14ac:dyDescent="0.25">
      <c r="AX3516"/>
      <c r="AY3516"/>
    </row>
    <row r="3517" spans="50:51" x14ac:dyDescent="0.25">
      <c r="AX3517"/>
      <c r="AY3517"/>
    </row>
    <row r="3518" spans="50:51" x14ac:dyDescent="0.25">
      <c r="AX3518"/>
      <c r="AY3518"/>
    </row>
    <row r="3519" spans="50:51" x14ac:dyDescent="0.25">
      <c r="AX3519"/>
      <c r="AY3519"/>
    </row>
    <row r="3520" spans="50:51" x14ac:dyDescent="0.25">
      <c r="AX3520"/>
      <c r="AY3520"/>
    </row>
    <row r="3521" spans="51:51" x14ac:dyDescent="0.25">
      <c r="AY3521"/>
    </row>
    <row r="3522" spans="51:51" x14ac:dyDescent="0.25">
      <c r="AY3522"/>
    </row>
    <row r="3523" spans="51:51" x14ac:dyDescent="0.25">
      <c r="AY3523"/>
    </row>
    <row r="3524" spans="51:51" x14ac:dyDescent="0.25">
      <c r="AY3524"/>
    </row>
    <row r="3525" spans="51:51" x14ac:dyDescent="0.25">
      <c r="AY3525"/>
    </row>
    <row r="3526" spans="51:51" x14ac:dyDescent="0.25">
      <c r="AY3526"/>
    </row>
    <row r="3527" spans="51:51" x14ac:dyDescent="0.25">
      <c r="AY3527"/>
    </row>
    <row r="3528" spans="51:51" x14ac:dyDescent="0.25">
      <c r="AY3528"/>
    </row>
    <row r="3529" spans="51:51" x14ac:dyDescent="0.25">
      <c r="AY3529"/>
    </row>
    <row r="3530" spans="51:51" x14ac:dyDescent="0.25">
      <c r="AY3530"/>
    </row>
    <row r="3531" spans="51:51" x14ac:dyDescent="0.25">
      <c r="AY3531"/>
    </row>
    <row r="3532" spans="51:51" x14ac:dyDescent="0.25">
      <c r="AY3532"/>
    </row>
    <row r="3533" spans="51:51" x14ac:dyDescent="0.25">
      <c r="AY3533"/>
    </row>
    <row r="3534" spans="51:51" x14ac:dyDescent="0.25">
      <c r="AY3534"/>
    </row>
    <row r="3535" spans="51:51" x14ac:dyDescent="0.25">
      <c r="AY3535"/>
    </row>
    <row r="3536" spans="51:51" x14ac:dyDescent="0.25">
      <c r="AY3536"/>
    </row>
    <row r="3537" spans="51:51" x14ac:dyDescent="0.25">
      <c r="AY3537"/>
    </row>
    <row r="3538" spans="51:51" x14ac:dyDescent="0.25">
      <c r="AY3538"/>
    </row>
    <row r="3539" spans="51:51" x14ac:dyDescent="0.25">
      <c r="AY3539"/>
    </row>
    <row r="3540" spans="51:51" x14ac:dyDescent="0.25">
      <c r="AY3540"/>
    </row>
    <row r="3541" spans="51:51" x14ac:dyDescent="0.25">
      <c r="AY3541"/>
    </row>
    <row r="3542" spans="51:51" x14ac:dyDescent="0.25">
      <c r="AY3542"/>
    </row>
    <row r="3543" spans="51:51" x14ac:dyDescent="0.25">
      <c r="AY3543"/>
    </row>
    <row r="3544" spans="51:51" x14ac:dyDescent="0.25">
      <c r="AY3544"/>
    </row>
    <row r="3545" spans="51:51" x14ac:dyDescent="0.25">
      <c r="AY3545"/>
    </row>
    <row r="3546" spans="51:51" x14ac:dyDescent="0.25">
      <c r="AY3546"/>
    </row>
    <row r="3547" spans="51:51" x14ac:dyDescent="0.25">
      <c r="AY3547"/>
    </row>
    <row r="3548" spans="51:51" x14ac:dyDescent="0.25">
      <c r="AY3548"/>
    </row>
    <row r="3549" spans="51:51" x14ac:dyDescent="0.25">
      <c r="AY3549"/>
    </row>
    <row r="3550" spans="51:51" x14ac:dyDescent="0.25">
      <c r="AY3550"/>
    </row>
    <row r="3551" spans="51:51" x14ac:dyDescent="0.25">
      <c r="AY3551"/>
    </row>
    <row r="3552" spans="51:51" x14ac:dyDescent="0.25">
      <c r="AY3552"/>
    </row>
    <row r="3553" spans="51:51" x14ac:dyDescent="0.25">
      <c r="AY3553"/>
    </row>
    <row r="3554" spans="51:51" x14ac:dyDescent="0.25">
      <c r="AY3554"/>
    </row>
    <row r="3555" spans="51:51" x14ac:dyDescent="0.25">
      <c r="AY3555"/>
    </row>
    <row r="3556" spans="51:51" x14ac:dyDescent="0.25">
      <c r="AY3556"/>
    </row>
    <row r="3557" spans="51:51" x14ac:dyDescent="0.25">
      <c r="AY3557"/>
    </row>
    <row r="3558" spans="51:51" x14ac:dyDescent="0.25">
      <c r="AY3558"/>
    </row>
    <row r="3559" spans="51:51" x14ac:dyDescent="0.25">
      <c r="AY3559"/>
    </row>
    <row r="3560" spans="51:51" x14ac:dyDescent="0.25">
      <c r="AY3560"/>
    </row>
    <row r="3561" spans="51:51" x14ac:dyDescent="0.25">
      <c r="AY3561"/>
    </row>
    <row r="3562" spans="51:51" x14ac:dyDescent="0.25">
      <c r="AY3562"/>
    </row>
    <row r="3563" spans="51:51" x14ac:dyDescent="0.25">
      <c r="AY3563"/>
    </row>
    <row r="3564" spans="51:51" x14ac:dyDescent="0.25">
      <c r="AY3564"/>
    </row>
    <row r="3565" spans="51:51" x14ac:dyDescent="0.25">
      <c r="AY3565"/>
    </row>
    <row r="3566" spans="51:51" x14ac:dyDescent="0.25">
      <c r="AY3566"/>
    </row>
    <row r="3567" spans="51:51" x14ac:dyDescent="0.25">
      <c r="AY3567"/>
    </row>
    <row r="3568" spans="51:51" x14ac:dyDescent="0.25">
      <c r="AY3568"/>
    </row>
    <row r="3569" spans="51:51" x14ac:dyDescent="0.25">
      <c r="AY3569"/>
    </row>
    <row r="3570" spans="51:51" x14ac:dyDescent="0.25">
      <c r="AY3570"/>
    </row>
    <row r="3571" spans="51:51" x14ac:dyDescent="0.25">
      <c r="AY3571"/>
    </row>
    <row r="3572" spans="51:51" x14ac:dyDescent="0.25">
      <c r="AY3572"/>
    </row>
    <row r="3573" spans="51:51" x14ac:dyDescent="0.25">
      <c r="AY3573"/>
    </row>
    <row r="3574" spans="51:51" x14ac:dyDescent="0.25">
      <c r="AY3574"/>
    </row>
    <row r="3575" spans="51:51" x14ac:dyDescent="0.25">
      <c r="AY3575"/>
    </row>
    <row r="3576" spans="51:51" x14ac:dyDescent="0.25">
      <c r="AY3576"/>
    </row>
    <row r="3577" spans="51:51" x14ac:dyDescent="0.25">
      <c r="AY3577"/>
    </row>
    <row r="3578" spans="51:51" x14ac:dyDescent="0.25">
      <c r="AY3578"/>
    </row>
    <row r="3579" spans="51:51" x14ac:dyDescent="0.25">
      <c r="AY3579"/>
    </row>
    <row r="3580" spans="51:51" x14ac:dyDescent="0.25">
      <c r="AY3580"/>
    </row>
    <row r="3581" spans="51:51" x14ac:dyDescent="0.25">
      <c r="AY3581"/>
    </row>
    <row r="3582" spans="51:51" x14ac:dyDescent="0.25">
      <c r="AY3582"/>
    </row>
    <row r="3583" spans="51:51" x14ac:dyDescent="0.25">
      <c r="AY3583"/>
    </row>
    <row r="3584" spans="51:51" x14ac:dyDescent="0.25">
      <c r="AY3584"/>
    </row>
    <row r="3585" spans="51:51" x14ac:dyDescent="0.25">
      <c r="AY3585"/>
    </row>
    <row r="3586" spans="51:51" x14ac:dyDescent="0.25">
      <c r="AY3586"/>
    </row>
    <row r="3587" spans="51:51" x14ac:dyDescent="0.25">
      <c r="AY3587"/>
    </row>
    <row r="3588" spans="51:51" x14ac:dyDescent="0.25">
      <c r="AY3588"/>
    </row>
    <row r="3589" spans="51:51" x14ac:dyDescent="0.25">
      <c r="AY3589"/>
    </row>
    <row r="3590" spans="51:51" x14ac:dyDescent="0.25">
      <c r="AY3590"/>
    </row>
    <row r="3591" spans="51:51" x14ac:dyDescent="0.25">
      <c r="AY3591"/>
    </row>
    <row r="3592" spans="51:51" x14ac:dyDescent="0.25">
      <c r="AY3592"/>
    </row>
    <row r="3593" spans="51:51" x14ac:dyDescent="0.25">
      <c r="AY3593"/>
    </row>
    <row r="3594" spans="51:51" x14ac:dyDescent="0.25">
      <c r="AY3594"/>
    </row>
    <row r="3595" spans="51:51" x14ac:dyDescent="0.25">
      <c r="AY3595"/>
    </row>
    <row r="3596" spans="51:51" x14ac:dyDescent="0.25">
      <c r="AY3596"/>
    </row>
    <row r="3597" spans="51:51" x14ac:dyDescent="0.25">
      <c r="AY3597"/>
    </row>
    <row r="3598" spans="51:51" x14ac:dyDescent="0.25">
      <c r="AY3598"/>
    </row>
    <row r="3599" spans="51:51" x14ac:dyDescent="0.25">
      <c r="AY3599"/>
    </row>
    <row r="3600" spans="51:51" x14ac:dyDescent="0.25">
      <c r="AY3600"/>
    </row>
    <row r="3601" spans="51:51" x14ac:dyDescent="0.25">
      <c r="AY3601"/>
    </row>
    <row r="3602" spans="51:51" x14ac:dyDescent="0.25">
      <c r="AY3602"/>
    </row>
    <row r="3603" spans="51:51" x14ac:dyDescent="0.25">
      <c r="AY3603"/>
    </row>
    <row r="3604" spans="51:51" x14ac:dyDescent="0.25">
      <c r="AY3604"/>
    </row>
    <row r="3605" spans="51:51" x14ac:dyDescent="0.25">
      <c r="AY3605"/>
    </row>
    <row r="3606" spans="51:51" x14ac:dyDescent="0.25">
      <c r="AY3606"/>
    </row>
    <row r="3607" spans="51:51" x14ac:dyDescent="0.25">
      <c r="AY3607"/>
    </row>
    <row r="3608" spans="51:51" x14ac:dyDescent="0.25">
      <c r="AY3608"/>
    </row>
    <row r="3609" spans="51:51" x14ac:dyDescent="0.25">
      <c r="AY3609"/>
    </row>
    <row r="3610" spans="51:51" x14ac:dyDescent="0.25">
      <c r="AY3610"/>
    </row>
    <row r="3611" spans="51:51" x14ac:dyDescent="0.25">
      <c r="AY3611"/>
    </row>
    <row r="3612" spans="51:51" x14ac:dyDescent="0.25">
      <c r="AY3612"/>
    </row>
    <row r="3613" spans="51:51" x14ac:dyDescent="0.25">
      <c r="AY3613"/>
    </row>
    <row r="3614" spans="51:51" x14ac:dyDescent="0.25">
      <c r="AY3614"/>
    </row>
    <row r="3615" spans="51:51" x14ac:dyDescent="0.25">
      <c r="AY3615"/>
    </row>
    <row r="3616" spans="51:51" x14ac:dyDescent="0.25">
      <c r="AY3616"/>
    </row>
    <row r="3617" spans="51:51" x14ac:dyDescent="0.25">
      <c r="AY3617"/>
    </row>
    <row r="3618" spans="51:51" x14ac:dyDescent="0.25">
      <c r="AY3618"/>
    </row>
    <row r="3619" spans="51:51" x14ac:dyDescent="0.25">
      <c r="AY3619"/>
    </row>
    <row r="3620" spans="51:51" x14ac:dyDescent="0.25">
      <c r="AY3620"/>
    </row>
    <row r="3621" spans="51:51" x14ac:dyDescent="0.25">
      <c r="AY3621"/>
    </row>
    <row r="3622" spans="51:51" x14ac:dyDescent="0.25">
      <c r="AY3622"/>
    </row>
    <row r="3623" spans="51:51" x14ac:dyDescent="0.25">
      <c r="AY3623"/>
    </row>
    <row r="3624" spans="51:51" x14ac:dyDescent="0.25">
      <c r="AY3624"/>
    </row>
    <row r="3625" spans="51:51" x14ac:dyDescent="0.25">
      <c r="AY3625"/>
    </row>
    <row r="3626" spans="51:51" x14ac:dyDescent="0.25">
      <c r="AY3626"/>
    </row>
    <row r="3627" spans="51:51" x14ac:dyDescent="0.25">
      <c r="AY3627"/>
    </row>
    <row r="3628" spans="51:51" x14ac:dyDescent="0.25">
      <c r="AY3628"/>
    </row>
    <row r="3629" spans="51:51" x14ac:dyDescent="0.25">
      <c r="AY3629"/>
    </row>
    <row r="3630" spans="51:51" x14ac:dyDescent="0.25">
      <c r="AY3630"/>
    </row>
    <row r="3631" spans="51:51" x14ac:dyDescent="0.25">
      <c r="AY3631"/>
    </row>
    <row r="3632" spans="51:51" x14ac:dyDescent="0.25">
      <c r="AY3632"/>
    </row>
    <row r="3633" spans="51:51" x14ac:dyDescent="0.25">
      <c r="AY3633"/>
    </row>
    <row r="3634" spans="51:51" x14ac:dyDescent="0.25">
      <c r="AY3634"/>
    </row>
    <row r="3635" spans="51:51" x14ac:dyDescent="0.25">
      <c r="AY3635"/>
    </row>
    <row r="3636" spans="51:51" x14ac:dyDescent="0.25">
      <c r="AY3636"/>
    </row>
    <row r="3637" spans="51:51" x14ac:dyDescent="0.25">
      <c r="AY3637"/>
    </row>
    <row r="3638" spans="51:51" x14ac:dyDescent="0.25">
      <c r="AY3638"/>
    </row>
    <row r="3639" spans="51:51" x14ac:dyDescent="0.25">
      <c r="AY3639"/>
    </row>
    <row r="3640" spans="51:51" x14ac:dyDescent="0.25">
      <c r="AY3640"/>
    </row>
    <row r="3641" spans="51:51" x14ac:dyDescent="0.25">
      <c r="AY3641"/>
    </row>
    <row r="3642" spans="51:51" x14ac:dyDescent="0.25">
      <c r="AY3642"/>
    </row>
    <row r="3643" spans="51:51" x14ac:dyDescent="0.25">
      <c r="AY3643"/>
    </row>
    <row r="3644" spans="51:51" x14ac:dyDescent="0.25">
      <c r="AY3644"/>
    </row>
    <row r="3645" spans="51:51" x14ac:dyDescent="0.25">
      <c r="AY3645"/>
    </row>
    <row r="3646" spans="51:51" x14ac:dyDescent="0.25">
      <c r="AY3646"/>
    </row>
    <row r="3647" spans="51:51" x14ac:dyDescent="0.25">
      <c r="AY3647"/>
    </row>
    <row r="3648" spans="51:51" x14ac:dyDescent="0.25">
      <c r="AY3648"/>
    </row>
    <row r="3649" spans="51:51" x14ac:dyDescent="0.25">
      <c r="AY3649"/>
    </row>
    <row r="3650" spans="51:51" x14ac:dyDescent="0.25">
      <c r="AY3650"/>
    </row>
    <row r="3651" spans="51:51" x14ac:dyDescent="0.25">
      <c r="AY3651"/>
    </row>
    <row r="3652" spans="51:51" x14ac:dyDescent="0.25">
      <c r="AY3652"/>
    </row>
    <row r="3653" spans="51:51" x14ac:dyDescent="0.25">
      <c r="AY3653"/>
    </row>
    <row r="3654" spans="51:51" x14ac:dyDescent="0.25">
      <c r="AY3654"/>
    </row>
    <row r="3655" spans="51:51" x14ac:dyDescent="0.25">
      <c r="AY3655"/>
    </row>
    <row r="3656" spans="51:51" x14ac:dyDescent="0.25">
      <c r="AY3656"/>
    </row>
    <row r="3657" spans="51:51" x14ac:dyDescent="0.25">
      <c r="AY3657"/>
    </row>
    <row r="3658" spans="51:51" x14ac:dyDescent="0.25">
      <c r="AY3658"/>
    </row>
    <row r="3659" spans="51:51" x14ac:dyDescent="0.25">
      <c r="AY3659"/>
    </row>
    <row r="3660" spans="51:51" x14ac:dyDescent="0.25">
      <c r="AY3660"/>
    </row>
    <row r="3661" spans="51:51" x14ac:dyDescent="0.25">
      <c r="AY3661"/>
    </row>
    <row r="3662" spans="51:51" x14ac:dyDescent="0.25">
      <c r="AY3662"/>
    </row>
    <row r="3663" spans="51:51" x14ac:dyDescent="0.25">
      <c r="AY3663"/>
    </row>
    <row r="3664" spans="51:51" x14ac:dyDescent="0.25">
      <c r="AY3664"/>
    </row>
    <row r="3665" spans="51:51" x14ac:dyDescent="0.25">
      <c r="AY3665"/>
    </row>
    <row r="3666" spans="51:51" x14ac:dyDescent="0.25">
      <c r="AY3666"/>
    </row>
    <row r="3667" spans="51:51" x14ac:dyDescent="0.25">
      <c r="AY3667"/>
    </row>
    <row r="3668" spans="51:51" x14ac:dyDescent="0.25">
      <c r="AY3668"/>
    </row>
    <row r="3669" spans="51:51" x14ac:dyDescent="0.25">
      <c r="AY3669"/>
    </row>
    <row r="3670" spans="51:51" x14ac:dyDescent="0.25">
      <c r="AY3670"/>
    </row>
    <row r="3671" spans="51:51" x14ac:dyDescent="0.25">
      <c r="AY3671"/>
    </row>
    <row r="3672" spans="51:51" x14ac:dyDescent="0.25">
      <c r="AY3672"/>
    </row>
    <row r="3673" spans="51:51" x14ac:dyDescent="0.25">
      <c r="AY3673"/>
    </row>
    <row r="3674" spans="51:51" x14ac:dyDescent="0.25">
      <c r="AY3674"/>
    </row>
    <row r="3675" spans="51:51" x14ac:dyDescent="0.25">
      <c r="AY3675"/>
    </row>
    <row r="3676" spans="51:51" x14ac:dyDescent="0.25">
      <c r="AY3676"/>
    </row>
    <row r="3677" spans="51:51" x14ac:dyDescent="0.25">
      <c r="AY3677"/>
    </row>
    <row r="3678" spans="51:51" x14ac:dyDescent="0.25">
      <c r="AY3678"/>
    </row>
    <row r="3679" spans="51:51" x14ac:dyDescent="0.25">
      <c r="AY3679"/>
    </row>
    <row r="3680" spans="51:51" x14ac:dyDescent="0.25">
      <c r="AY3680"/>
    </row>
    <row r="3681" spans="51:51" x14ac:dyDescent="0.25">
      <c r="AY3681"/>
    </row>
    <row r="3682" spans="51:51" x14ac:dyDescent="0.25">
      <c r="AY3682"/>
    </row>
    <row r="3683" spans="51:51" x14ac:dyDescent="0.25">
      <c r="AY3683"/>
    </row>
    <row r="3684" spans="51:51" x14ac:dyDescent="0.25">
      <c r="AY3684"/>
    </row>
    <row r="3685" spans="51:51" x14ac:dyDescent="0.25">
      <c r="AY3685"/>
    </row>
    <row r="3686" spans="51:51" x14ac:dyDescent="0.25">
      <c r="AY3686"/>
    </row>
    <row r="3687" spans="51:51" x14ac:dyDescent="0.25">
      <c r="AY3687"/>
    </row>
    <row r="3688" spans="51:51" x14ac:dyDescent="0.25">
      <c r="AY3688"/>
    </row>
    <row r="3689" spans="51:51" x14ac:dyDescent="0.25">
      <c r="AY3689"/>
    </row>
    <row r="3690" spans="51:51" x14ac:dyDescent="0.25">
      <c r="AY3690"/>
    </row>
    <row r="3691" spans="51:51" x14ac:dyDescent="0.25">
      <c r="AY3691"/>
    </row>
    <row r="3692" spans="51:51" x14ac:dyDescent="0.25">
      <c r="AY3692"/>
    </row>
    <row r="3693" spans="51:51" x14ac:dyDescent="0.25">
      <c r="AY3693"/>
    </row>
    <row r="3694" spans="51:51" x14ac:dyDescent="0.25">
      <c r="AY3694"/>
    </row>
    <row r="3695" spans="51:51" x14ac:dyDescent="0.25">
      <c r="AY3695"/>
    </row>
    <row r="3696" spans="51:51" x14ac:dyDescent="0.25">
      <c r="AY3696"/>
    </row>
    <row r="3697" spans="51:51" x14ac:dyDescent="0.25">
      <c r="AY3697"/>
    </row>
    <row r="3698" spans="51:51" x14ac:dyDescent="0.25">
      <c r="AY3698"/>
    </row>
    <row r="3699" spans="51:51" x14ac:dyDescent="0.25">
      <c r="AY3699"/>
    </row>
    <row r="3700" spans="51:51" x14ac:dyDescent="0.25">
      <c r="AY3700"/>
    </row>
    <row r="3701" spans="51:51" x14ac:dyDescent="0.25">
      <c r="AY3701"/>
    </row>
    <row r="3702" spans="51:51" x14ac:dyDescent="0.25">
      <c r="AY3702"/>
    </row>
    <row r="3703" spans="51:51" x14ac:dyDescent="0.25">
      <c r="AY3703"/>
    </row>
    <row r="3704" spans="51:51" x14ac:dyDescent="0.25">
      <c r="AY3704"/>
    </row>
    <row r="3711" spans="51:51" x14ac:dyDescent="0.25">
      <c r="AY3711"/>
    </row>
  </sheetData>
  <pageMargins left="0.7" right="0.7" top="0.75" bottom="0.75" header="0.3" footer="0.3"/>
  <pageSetup orientation="portrait" horizontalDpi="1200" verticalDpi="1200" r:id="rId1"/>
  <ignoredErrors>
    <ignoredError sqref="A2:D412" calculatedColumn="1"/>
    <ignoredError sqref="AM2:AM41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24AB0-464D-4E4F-9C80-369B1DB211C6}">
  <dimension ref="A1:AI41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7109375" customWidth="1"/>
    <col min="13" max="14" width="12.7109375" hidden="1" customWidth="1" outlineLevel="1"/>
    <col min="15" max="15" width="12.7109375" customWidth="1" collapsed="1"/>
    <col min="16" max="17" width="12.7109375" hidden="1" customWidth="1" outlineLevel="1"/>
    <col min="18" max="18" width="12.7109375" customWidth="1" collapsed="1"/>
    <col min="19" max="21" width="12.7109375" hidden="1" customWidth="1" outlineLevel="1"/>
    <col min="22" max="22" width="12.7109375" customWidth="1" collapsed="1"/>
    <col min="23" max="25" width="12.7109375" hidden="1" customWidth="1" outlineLevel="1"/>
    <col min="26" max="26" width="12.7109375" customWidth="1" collapsed="1"/>
    <col min="27" max="34" width="12.7109375" customWidth="1"/>
    <col min="35" max="35" width="12" style="33" customWidth="1"/>
    <col min="37" max="37" width="12.5703125" customWidth="1"/>
    <col min="39" max="47" width="12.5703125" customWidth="1"/>
    <col min="48" max="48" width="18.5703125" customWidth="1"/>
    <col min="50" max="50" width="22.140625" customWidth="1"/>
  </cols>
  <sheetData>
    <row r="1" spans="1:35" s="29" customFormat="1" ht="189.95" customHeight="1" x14ac:dyDescent="0.25">
      <c r="A1" s="29" t="s">
        <v>1173</v>
      </c>
      <c r="B1" s="29" t="s">
        <v>1240</v>
      </c>
      <c r="C1" s="29" t="s">
        <v>1241</v>
      </c>
      <c r="D1" s="29" t="s">
        <v>1213</v>
      </c>
      <c r="E1" s="29" t="s">
        <v>1214</v>
      </c>
      <c r="F1" s="29" t="s">
        <v>1290</v>
      </c>
      <c r="G1" s="29" t="s">
        <v>1291</v>
      </c>
      <c r="H1" s="29" t="s">
        <v>1292</v>
      </c>
      <c r="I1" s="29" t="s">
        <v>1293</v>
      </c>
      <c r="J1" s="29" t="s">
        <v>1294</v>
      </c>
      <c r="K1" s="29" t="s">
        <v>1295</v>
      </c>
      <c r="L1" s="29" t="s">
        <v>1296</v>
      </c>
      <c r="M1" s="29" t="s">
        <v>1297</v>
      </c>
      <c r="N1" s="29" t="s">
        <v>1298</v>
      </c>
      <c r="O1" s="29" t="s">
        <v>1299</v>
      </c>
      <c r="P1" s="29" t="s">
        <v>1300</v>
      </c>
      <c r="Q1" s="29" t="s">
        <v>1301</v>
      </c>
      <c r="R1" s="29" t="s">
        <v>1302</v>
      </c>
      <c r="S1" s="29" t="s">
        <v>1303</v>
      </c>
      <c r="T1" s="29" t="s">
        <v>1304</v>
      </c>
      <c r="U1" s="29" t="s">
        <v>1305</v>
      </c>
      <c r="V1" s="29" t="s">
        <v>1306</v>
      </c>
      <c r="W1" s="29" t="s">
        <v>1307</v>
      </c>
      <c r="X1" s="29" t="s">
        <v>1308</v>
      </c>
      <c r="Y1" s="29" t="s">
        <v>1309</v>
      </c>
      <c r="Z1" s="29" t="s">
        <v>1310</v>
      </c>
      <c r="AA1" s="29" t="s">
        <v>1311</v>
      </c>
      <c r="AB1" s="29" t="s">
        <v>1312</v>
      </c>
      <c r="AC1" s="29" t="s">
        <v>1313</v>
      </c>
      <c r="AD1" s="29" t="s">
        <v>1314</v>
      </c>
      <c r="AE1" s="29" t="s">
        <v>1315</v>
      </c>
      <c r="AF1" s="29" t="s">
        <v>1316</v>
      </c>
      <c r="AG1" s="29" t="s">
        <v>1317</v>
      </c>
      <c r="AH1" s="29" t="s">
        <v>1239</v>
      </c>
      <c r="AI1" s="31" t="s">
        <v>1167</v>
      </c>
    </row>
    <row r="2" spans="1:35" x14ac:dyDescent="0.25">
      <c r="A2" t="s">
        <v>1149</v>
      </c>
      <c r="B2" t="s">
        <v>633</v>
      </c>
      <c r="C2" t="s">
        <v>870</v>
      </c>
      <c r="D2" t="s">
        <v>1059</v>
      </c>
      <c r="E2" s="33">
        <v>59.955555555555556</v>
      </c>
      <c r="F2" s="33">
        <v>5.6888888888888891</v>
      </c>
      <c r="G2" s="33">
        <v>0.1</v>
      </c>
      <c r="H2" s="33">
        <v>0.25877777777777783</v>
      </c>
      <c r="I2" s="33">
        <v>2.2888888888888888</v>
      </c>
      <c r="J2" s="33">
        <v>0</v>
      </c>
      <c r="K2" s="33">
        <v>0</v>
      </c>
      <c r="L2" s="33">
        <v>4.4398888888888886</v>
      </c>
      <c r="M2" s="33">
        <v>3.1816666666666671</v>
      </c>
      <c r="N2" s="33">
        <v>0</v>
      </c>
      <c r="O2" s="33">
        <v>5.3067086730911796E-2</v>
      </c>
      <c r="P2" s="33">
        <v>0</v>
      </c>
      <c r="Q2" s="33">
        <v>5.2313333333333336</v>
      </c>
      <c r="R2" s="33">
        <v>8.7253521126760561E-2</v>
      </c>
      <c r="S2" s="33">
        <v>5.1577777777777767</v>
      </c>
      <c r="T2" s="33">
        <v>5.3273333333333337</v>
      </c>
      <c r="U2" s="33">
        <v>0</v>
      </c>
      <c r="V2" s="33">
        <v>0.17488139362490732</v>
      </c>
      <c r="W2" s="33">
        <v>6.0997777777777777</v>
      </c>
      <c r="X2" s="33">
        <v>4.8361111111111104</v>
      </c>
      <c r="Y2" s="33">
        <v>0</v>
      </c>
      <c r="Z2" s="33">
        <v>0.18239992587101556</v>
      </c>
      <c r="AA2" s="33">
        <v>0</v>
      </c>
      <c r="AB2" s="33">
        <v>5.6888888888888891</v>
      </c>
      <c r="AC2" s="33">
        <v>0</v>
      </c>
      <c r="AD2" s="33">
        <v>0</v>
      </c>
      <c r="AE2" s="33">
        <v>0</v>
      </c>
      <c r="AF2" s="33">
        <v>0</v>
      </c>
      <c r="AG2" s="33">
        <v>0</v>
      </c>
      <c r="AH2" t="s">
        <v>220</v>
      </c>
      <c r="AI2" s="34">
        <v>4</v>
      </c>
    </row>
    <row r="3" spans="1:35" x14ac:dyDescent="0.25">
      <c r="A3" t="s">
        <v>1149</v>
      </c>
      <c r="B3" t="s">
        <v>498</v>
      </c>
      <c r="C3" t="s">
        <v>859</v>
      </c>
      <c r="D3" t="s">
        <v>1066</v>
      </c>
      <c r="E3" s="33">
        <v>135.11111111111111</v>
      </c>
      <c r="F3" s="33">
        <v>5.6</v>
      </c>
      <c r="G3" s="33">
        <v>0.21111111111111111</v>
      </c>
      <c r="H3" s="33">
        <v>1.3027777777777778</v>
      </c>
      <c r="I3" s="33">
        <v>5.333333333333333</v>
      </c>
      <c r="J3" s="33">
        <v>0</v>
      </c>
      <c r="K3" s="33">
        <v>0</v>
      </c>
      <c r="L3" s="33">
        <v>4.2857777777777759</v>
      </c>
      <c r="M3" s="33">
        <v>5.6888888888888891</v>
      </c>
      <c r="N3" s="33">
        <v>5.4677777777777772</v>
      </c>
      <c r="O3" s="33">
        <v>8.2574013157894727E-2</v>
      </c>
      <c r="P3" s="33">
        <v>5.333333333333333</v>
      </c>
      <c r="Q3" s="33">
        <v>22.816666666666666</v>
      </c>
      <c r="R3" s="33">
        <v>0.20834703947368419</v>
      </c>
      <c r="S3" s="33">
        <v>8.7917777777777779</v>
      </c>
      <c r="T3" s="33">
        <v>7.3690000000000015</v>
      </c>
      <c r="U3" s="33">
        <v>0</v>
      </c>
      <c r="V3" s="33">
        <v>0.11961101973684213</v>
      </c>
      <c r="W3" s="33">
        <v>5.8810000000000011</v>
      </c>
      <c r="X3" s="33">
        <v>9.1917777777777765</v>
      </c>
      <c r="Y3" s="33">
        <v>5.0222222222222221</v>
      </c>
      <c r="Z3" s="33">
        <v>0.14872944078947367</v>
      </c>
      <c r="AA3" s="33">
        <v>0</v>
      </c>
      <c r="AB3" s="33">
        <v>0</v>
      </c>
      <c r="AC3" s="33">
        <v>0</v>
      </c>
      <c r="AD3" s="33">
        <v>0</v>
      </c>
      <c r="AE3" s="33">
        <v>0</v>
      </c>
      <c r="AF3" s="33">
        <v>0</v>
      </c>
      <c r="AG3" s="33">
        <v>0</v>
      </c>
      <c r="AH3" t="s">
        <v>84</v>
      </c>
      <c r="AI3" s="34">
        <v>4</v>
      </c>
    </row>
    <row r="4" spans="1:35" x14ac:dyDescent="0.25">
      <c r="A4" t="s">
        <v>1149</v>
      </c>
      <c r="B4" t="s">
        <v>689</v>
      </c>
      <c r="C4" t="s">
        <v>991</v>
      </c>
      <c r="D4" t="s">
        <v>1115</v>
      </c>
      <c r="E4" s="33">
        <v>51.7</v>
      </c>
      <c r="F4" s="33">
        <v>5.6888888888888891</v>
      </c>
      <c r="G4" s="33">
        <v>0.33333333333333331</v>
      </c>
      <c r="H4" s="33">
        <v>0</v>
      </c>
      <c r="I4" s="33">
        <v>0</v>
      </c>
      <c r="J4" s="33">
        <v>0</v>
      </c>
      <c r="K4" s="33">
        <v>0</v>
      </c>
      <c r="L4" s="33">
        <v>1.2444444444444447</v>
      </c>
      <c r="M4" s="33">
        <v>5.5093333333333332</v>
      </c>
      <c r="N4" s="33">
        <v>0</v>
      </c>
      <c r="O4" s="33">
        <v>0.10656350741457124</v>
      </c>
      <c r="P4" s="33">
        <v>5.1846666666666659</v>
      </c>
      <c r="Q4" s="33">
        <v>0</v>
      </c>
      <c r="R4" s="33">
        <v>0.1002836879432624</v>
      </c>
      <c r="S4" s="33">
        <v>3.4681111111111105</v>
      </c>
      <c r="T4" s="33">
        <v>5.6888888888888891</v>
      </c>
      <c r="U4" s="33">
        <v>0</v>
      </c>
      <c r="V4" s="33">
        <v>0.17711798839458412</v>
      </c>
      <c r="W4" s="33">
        <v>5.1779999999999999</v>
      </c>
      <c r="X4" s="33">
        <v>4.0952222222222208</v>
      </c>
      <c r="Y4" s="33">
        <v>0</v>
      </c>
      <c r="Z4" s="33">
        <v>0.17936600042983017</v>
      </c>
      <c r="AA4" s="33">
        <v>0</v>
      </c>
      <c r="AB4" s="33">
        <v>0</v>
      </c>
      <c r="AC4" s="33">
        <v>0</v>
      </c>
      <c r="AD4" s="33">
        <v>0</v>
      </c>
      <c r="AE4" s="33">
        <v>0</v>
      </c>
      <c r="AF4" s="33">
        <v>0</v>
      </c>
      <c r="AG4" s="33">
        <v>0</v>
      </c>
      <c r="AH4" t="s">
        <v>276</v>
      </c>
      <c r="AI4" s="34">
        <v>4</v>
      </c>
    </row>
    <row r="5" spans="1:35" x14ac:dyDescent="0.25">
      <c r="A5" t="s">
        <v>1149</v>
      </c>
      <c r="B5" t="s">
        <v>764</v>
      </c>
      <c r="C5" t="s">
        <v>884</v>
      </c>
      <c r="D5" t="s">
        <v>1061</v>
      </c>
      <c r="E5" s="33">
        <v>69.099999999999994</v>
      </c>
      <c r="F5" s="33">
        <v>5.6888888888888891</v>
      </c>
      <c r="G5" s="33">
        <v>0.26666666666666666</v>
      </c>
      <c r="H5" s="33">
        <v>0.44444444444444442</v>
      </c>
      <c r="I5" s="33">
        <v>0</v>
      </c>
      <c r="J5" s="33">
        <v>0</v>
      </c>
      <c r="K5" s="33">
        <v>0</v>
      </c>
      <c r="L5" s="33">
        <v>1.2082222222222221</v>
      </c>
      <c r="M5" s="33">
        <v>0.82677777777777772</v>
      </c>
      <c r="N5" s="33">
        <v>4.9382222222222216</v>
      </c>
      <c r="O5" s="33">
        <v>8.3429811866859632E-2</v>
      </c>
      <c r="P5" s="33">
        <v>0.95811111111111102</v>
      </c>
      <c r="Q5" s="33">
        <v>10.666333333333334</v>
      </c>
      <c r="R5" s="33">
        <v>0.16822640295867505</v>
      </c>
      <c r="S5" s="33">
        <v>4.491777777777779</v>
      </c>
      <c r="T5" s="33">
        <v>4.7537777777777785</v>
      </c>
      <c r="U5" s="33">
        <v>0</v>
      </c>
      <c r="V5" s="33">
        <v>0.13379964624537713</v>
      </c>
      <c r="W5" s="33">
        <v>4.7974444444444453</v>
      </c>
      <c r="X5" s="33">
        <v>2.5160000000000005</v>
      </c>
      <c r="Y5" s="33">
        <v>0</v>
      </c>
      <c r="Z5" s="33">
        <v>0.10583855925389937</v>
      </c>
      <c r="AA5" s="33">
        <v>0</v>
      </c>
      <c r="AB5" s="33">
        <v>0</v>
      </c>
      <c r="AC5" s="33">
        <v>0</v>
      </c>
      <c r="AD5" s="33">
        <v>0</v>
      </c>
      <c r="AE5" s="33">
        <v>0</v>
      </c>
      <c r="AF5" s="33">
        <v>0</v>
      </c>
      <c r="AG5" s="33">
        <v>0</v>
      </c>
      <c r="AH5" t="s">
        <v>351</v>
      </c>
      <c r="AI5" s="34">
        <v>4</v>
      </c>
    </row>
    <row r="6" spans="1:35" x14ac:dyDescent="0.25">
      <c r="A6" t="s">
        <v>1149</v>
      </c>
      <c r="B6" t="s">
        <v>422</v>
      </c>
      <c r="C6" t="s">
        <v>898</v>
      </c>
      <c r="D6" t="s">
        <v>1058</v>
      </c>
      <c r="E6" s="33">
        <v>58.244444444444447</v>
      </c>
      <c r="F6" s="33">
        <v>5.6888888888888891</v>
      </c>
      <c r="G6" s="33">
        <v>0</v>
      </c>
      <c r="H6" s="33">
        <v>0.13333333333333333</v>
      </c>
      <c r="I6" s="33">
        <v>0</v>
      </c>
      <c r="J6" s="33">
        <v>0</v>
      </c>
      <c r="K6" s="33">
        <v>0</v>
      </c>
      <c r="L6" s="33">
        <v>1.2656666666666667</v>
      </c>
      <c r="M6" s="33">
        <v>2.0444444444444443</v>
      </c>
      <c r="N6" s="33">
        <v>0</v>
      </c>
      <c r="O6" s="33">
        <v>3.5101106447920638E-2</v>
      </c>
      <c r="P6" s="33">
        <v>6.2717777777777766</v>
      </c>
      <c r="Q6" s="33">
        <v>0</v>
      </c>
      <c r="R6" s="33">
        <v>0.10768027470431131</v>
      </c>
      <c r="S6" s="33">
        <v>0.84266666666666667</v>
      </c>
      <c r="T6" s="33">
        <v>7.8225555555555575</v>
      </c>
      <c r="U6" s="33">
        <v>0</v>
      </c>
      <c r="V6" s="33">
        <v>0.14877336894315149</v>
      </c>
      <c r="W6" s="33">
        <v>2.2622222222222224</v>
      </c>
      <c r="X6" s="33">
        <v>6.5718888888888891</v>
      </c>
      <c r="Y6" s="33">
        <v>0</v>
      </c>
      <c r="Z6" s="33">
        <v>0.1516730255627623</v>
      </c>
      <c r="AA6" s="33">
        <v>0</v>
      </c>
      <c r="AB6" s="33">
        <v>0</v>
      </c>
      <c r="AC6" s="33">
        <v>0</v>
      </c>
      <c r="AD6" s="33">
        <v>0</v>
      </c>
      <c r="AE6" s="33">
        <v>0</v>
      </c>
      <c r="AF6" s="33">
        <v>0</v>
      </c>
      <c r="AG6" s="33">
        <v>0</v>
      </c>
      <c r="AH6" t="s">
        <v>8</v>
      </c>
      <c r="AI6" s="34">
        <v>4</v>
      </c>
    </row>
    <row r="7" spans="1:35" x14ac:dyDescent="0.25">
      <c r="A7" t="s">
        <v>1149</v>
      </c>
      <c r="B7" t="s">
        <v>538</v>
      </c>
      <c r="C7" t="s">
        <v>947</v>
      </c>
      <c r="D7" t="s">
        <v>1090</v>
      </c>
      <c r="E7" s="33">
        <v>60.711111111111109</v>
      </c>
      <c r="F7" s="33">
        <v>5.6888888888888891</v>
      </c>
      <c r="G7" s="33">
        <v>0.33333333333333331</v>
      </c>
      <c r="H7" s="33">
        <v>0.37777777777777777</v>
      </c>
      <c r="I7" s="33">
        <v>0</v>
      </c>
      <c r="J7" s="33">
        <v>0</v>
      </c>
      <c r="K7" s="33">
        <v>0</v>
      </c>
      <c r="L7" s="33">
        <v>3.2924444444444445</v>
      </c>
      <c r="M7" s="33">
        <v>4</v>
      </c>
      <c r="N7" s="33">
        <v>0</v>
      </c>
      <c r="O7" s="33">
        <v>6.5885797950219621E-2</v>
      </c>
      <c r="P7" s="33">
        <v>0</v>
      </c>
      <c r="Q7" s="33">
        <v>0</v>
      </c>
      <c r="R7" s="33">
        <v>0</v>
      </c>
      <c r="S7" s="33">
        <v>1.8104444444444447</v>
      </c>
      <c r="T7" s="33">
        <v>5.5037777777777785</v>
      </c>
      <c r="U7" s="33">
        <v>0</v>
      </c>
      <c r="V7" s="33">
        <v>0.12047584187408494</v>
      </c>
      <c r="W7" s="33">
        <v>1.029666666666667</v>
      </c>
      <c r="X7" s="33">
        <v>5.4312222222222237</v>
      </c>
      <c r="Y7" s="33">
        <v>0</v>
      </c>
      <c r="Z7" s="33">
        <v>0.1064202049780381</v>
      </c>
      <c r="AA7" s="33">
        <v>0</v>
      </c>
      <c r="AB7" s="33">
        <v>0</v>
      </c>
      <c r="AC7" s="33">
        <v>0</v>
      </c>
      <c r="AD7" s="33">
        <v>0</v>
      </c>
      <c r="AE7" s="33">
        <v>0</v>
      </c>
      <c r="AF7" s="33">
        <v>0</v>
      </c>
      <c r="AG7" s="33">
        <v>0</v>
      </c>
      <c r="AH7" t="s">
        <v>125</v>
      </c>
      <c r="AI7" s="34">
        <v>4</v>
      </c>
    </row>
    <row r="8" spans="1:35" x14ac:dyDescent="0.25">
      <c r="A8" t="s">
        <v>1149</v>
      </c>
      <c r="B8" t="s">
        <v>567</v>
      </c>
      <c r="C8" t="s">
        <v>897</v>
      </c>
      <c r="D8" t="s">
        <v>1056</v>
      </c>
      <c r="E8" s="33">
        <v>84.822222222222223</v>
      </c>
      <c r="F8" s="33">
        <v>5.6888888888888891</v>
      </c>
      <c r="G8" s="33">
        <v>0.28888888888888886</v>
      </c>
      <c r="H8" s="33">
        <v>0.40555555555555556</v>
      </c>
      <c r="I8" s="33">
        <v>0</v>
      </c>
      <c r="J8" s="33">
        <v>0</v>
      </c>
      <c r="K8" s="33">
        <v>0</v>
      </c>
      <c r="L8" s="33">
        <v>5.8921111111111104</v>
      </c>
      <c r="M8" s="33">
        <v>4.879666666666667</v>
      </c>
      <c r="N8" s="33">
        <v>0</v>
      </c>
      <c r="O8" s="33">
        <v>5.7528163479172126E-2</v>
      </c>
      <c r="P8" s="33">
        <v>3.0457777777777784</v>
      </c>
      <c r="Q8" s="33">
        <v>0</v>
      </c>
      <c r="R8" s="33">
        <v>3.5907780979827095E-2</v>
      </c>
      <c r="S8" s="33">
        <v>3.1622222222222223</v>
      </c>
      <c r="T8" s="33">
        <v>8.7227777777777789</v>
      </c>
      <c r="U8" s="33">
        <v>0</v>
      </c>
      <c r="V8" s="33">
        <v>0.14011658370447996</v>
      </c>
      <c r="W8" s="33">
        <v>3.2029999999999998</v>
      </c>
      <c r="X8" s="33">
        <v>6.201666666666668</v>
      </c>
      <c r="Y8" s="33">
        <v>0</v>
      </c>
      <c r="Z8" s="33">
        <v>0.1108750327482316</v>
      </c>
      <c r="AA8" s="33">
        <v>0</v>
      </c>
      <c r="AB8" s="33">
        <v>0</v>
      </c>
      <c r="AC8" s="33">
        <v>0</v>
      </c>
      <c r="AD8" s="33">
        <v>0</v>
      </c>
      <c r="AE8" s="33">
        <v>0</v>
      </c>
      <c r="AF8" s="33">
        <v>0</v>
      </c>
      <c r="AG8" s="33">
        <v>0</v>
      </c>
      <c r="AH8" t="s">
        <v>154</v>
      </c>
      <c r="AI8" s="34">
        <v>4</v>
      </c>
    </row>
    <row r="9" spans="1:35" x14ac:dyDescent="0.25">
      <c r="A9" t="s">
        <v>1149</v>
      </c>
      <c r="B9" t="s">
        <v>476</v>
      </c>
      <c r="C9" t="s">
        <v>922</v>
      </c>
      <c r="D9" t="s">
        <v>1059</v>
      </c>
      <c r="E9" s="33">
        <v>79.444444444444443</v>
      </c>
      <c r="F9" s="33">
        <v>5.6888888888888891</v>
      </c>
      <c r="G9" s="33">
        <v>0.33333333333333331</v>
      </c>
      <c r="H9" s="33">
        <v>0.48888888888888887</v>
      </c>
      <c r="I9" s="33">
        <v>0</v>
      </c>
      <c r="J9" s="33">
        <v>0</v>
      </c>
      <c r="K9" s="33">
        <v>0</v>
      </c>
      <c r="L9" s="33">
        <v>1.6929999999999998</v>
      </c>
      <c r="M9" s="33">
        <v>6.3520000000000003</v>
      </c>
      <c r="N9" s="33">
        <v>0</v>
      </c>
      <c r="O9" s="33">
        <v>7.9955244755244764E-2</v>
      </c>
      <c r="P9" s="33">
        <v>5.3016666666666676</v>
      </c>
      <c r="Q9" s="33">
        <v>1.9883333333333333</v>
      </c>
      <c r="R9" s="33">
        <v>9.1762237762237769E-2</v>
      </c>
      <c r="S9" s="33">
        <v>4.2198888888888888</v>
      </c>
      <c r="T9" s="33">
        <v>4.1787777777777784</v>
      </c>
      <c r="U9" s="33">
        <v>0</v>
      </c>
      <c r="V9" s="33">
        <v>0.10571748251748253</v>
      </c>
      <c r="W9" s="33">
        <v>3.7176666666666662</v>
      </c>
      <c r="X9" s="33">
        <v>3.3072222222222227</v>
      </c>
      <c r="Y9" s="33">
        <v>0</v>
      </c>
      <c r="Z9" s="33">
        <v>8.8425174825174827E-2</v>
      </c>
      <c r="AA9" s="33">
        <v>0</v>
      </c>
      <c r="AB9" s="33">
        <v>0</v>
      </c>
      <c r="AC9" s="33">
        <v>0</v>
      </c>
      <c r="AD9" s="33">
        <v>0</v>
      </c>
      <c r="AE9" s="33">
        <v>0</v>
      </c>
      <c r="AF9" s="33">
        <v>0</v>
      </c>
      <c r="AG9" s="33">
        <v>0</v>
      </c>
      <c r="AH9" t="s">
        <v>62</v>
      </c>
      <c r="AI9" s="34">
        <v>4</v>
      </c>
    </row>
    <row r="10" spans="1:35" x14ac:dyDescent="0.25">
      <c r="A10" t="s">
        <v>1149</v>
      </c>
      <c r="B10" t="s">
        <v>475</v>
      </c>
      <c r="C10" t="s">
        <v>839</v>
      </c>
      <c r="D10" t="s">
        <v>1075</v>
      </c>
      <c r="E10" s="33">
        <v>77.233333333333334</v>
      </c>
      <c r="F10" s="33">
        <v>5.6888888888888891</v>
      </c>
      <c r="G10" s="33">
        <v>0.33333333333333331</v>
      </c>
      <c r="H10" s="33">
        <v>0.4</v>
      </c>
      <c r="I10" s="33">
        <v>0</v>
      </c>
      <c r="J10" s="33">
        <v>0</v>
      </c>
      <c r="K10" s="33">
        <v>0</v>
      </c>
      <c r="L10" s="33">
        <v>1.4504444444444446</v>
      </c>
      <c r="M10" s="33">
        <v>5.4031111111111105</v>
      </c>
      <c r="N10" s="33">
        <v>0</v>
      </c>
      <c r="O10" s="33">
        <v>6.9958279384261246E-2</v>
      </c>
      <c r="P10" s="33">
        <v>5.8983333333333352</v>
      </c>
      <c r="Q10" s="33">
        <v>0</v>
      </c>
      <c r="R10" s="33">
        <v>7.6370306430729409E-2</v>
      </c>
      <c r="S10" s="33">
        <v>2.6648888888888882</v>
      </c>
      <c r="T10" s="33">
        <v>11.138444444444442</v>
      </c>
      <c r="U10" s="33">
        <v>0</v>
      </c>
      <c r="V10" s="33">
        <v>0.17872248597324122</v>
      </c>
      <c r="W10" s="33">
        <v>3.3853333333333349</v>
      </c>
      <c r="X10" s="33">
        <v>6.0250000000000021</v>
      </c>
      <c r="Y10" s="33">
        <v>0</v>
      </c>
      <c r="Z10" s="33">
        <v>0.12184290030211485</v>
      </c>
      <c r="AA10" s="33">
        <v>0</v>
      </c>
      <c r="AB10" s="33">
        <v>0</v>
      </c>
      <c r="AC10" s="33">
        <v>0</v>
      </c>
      <c r="AD10" s="33">
        <v>0</v>
      </c>
      <c r="AE10" s="33">
        <v>0</v>
      </c>
      <c r="AF10" s="33">
        <v>0</v>
      </c>
      <c r="AG10" s="33">
        <v>0</v>
      </c>
      <c r="AH10" t="s">
        <v>61</v>
      </c>
      <c r="AI10" s="34">
        <v>4</v>
      </c>
    </row>
    <row r="11" spans="1:35" x14ac:dyDescent="0.25">
      <c r="A11" t="s">
        <v>1149</v>
      </c>
      <c r="B11" t="s">
        <v>654</v>
      </c>
      <c r="C11" t="s">
        <v>979</v>
      </c>
      <c r="D11" t="s">
        <v>1114</v>
      </c>
      <c r="E11" s="33">
        <v>106.7</v>
      </c>
      <c r="F11" s="33">
        <v>5.4222222222222225</v>
      </c>
      <c r="G11" s="33">
        <v>0</v>
      </c>
      <c r="H11" s="33">
        <v>0</v>
      </c>
      <c r="I11" s="33">
        <v>0</v>
      </c>
      <c r="J11" s="33">
        <v>0</v>
      </c>
      <c r="K11" s="33">
        <v>0</v>
      </c>
      <c r="L11" s="33">
        <v>5.596333333333332</v>
      </c>
      <c r="M11" s="33">
        <v>5.6258888888888885</v>
      </c>
      <c r="N11" s="33">
        <v>0</v>
      </c>
      <c r="O11" s="33">
        <v>5.2726231386025196E-2</v>
      </c>
      <c r="P11" s="33">
        <v>5.9877777777777776</v>
      </c>
      <c r="Q11" s="33">
        <v>6.123333333333334</v>
      </c>
      <c r="R11" s="33">
        <v>0.11350619598042277</v>
      </c>
      <c r="S11" s="33">
        <v>5.0623333333333358</v>
      </c>
      <c r="T11" s="33">
        <v>2.3707777777777777</v>
      </c>
      <c r="U11" s="33">
        <v>0</v>
      </c>
      <c r="V11" s="33">
        <v>6.9663646777048865E-2</v>
      </c>
      <c r="W11" s="33">
        <v>3.9093333333333335</v>
      </c>
      <c r="X11" s="33">
        <v>13.450666666666667</v>
      </c>
      <c r="Y11" s="33">
        <v>0</v>
      </c>
      <c r="Z11" s="33">
        <v>0.16269915651358949</v>
      </c>
      <c r="AA11" s="33">
        <v>0</v>
      </c>
      <c r="AB11" s="33">
        <v>0</v>
      </c>
      <c r="AC11" s="33">
        <v>0</v>
      </c>
      <c r="AD11" s="33">
        <v>0</v>
      </c>
      <c r="AE11" s="33">
        <v>0</v>
      </c>
      <c r="AF11" s="33">
        <v>0</v>
      </c>
      <c r="AG11" s="33">
        <v>0</v>
      </c>
      <c r="AH11" t="s">
        <v>241</v>
      </c>
      <c r="AI11" s="34">
        <v>4</v>
      </c>
    </row>
    <row r="12" spans="1:35" x14ac:dyDescent="0.25">
      <c r="A12" t="s">
        <v>1149</v>
      </c>
      <c r="B12" t="s">
        <v>499</v>
      </c>
      <c r="C12" t="s">
        <v>932</v>
      </c>
      <c r="D12" t="s">
        <v>1079</v>
      </c>
      <c r="E12" s="33">
        <v>79.666666666666671</v>
      </c>
      <c r="F12" s="33">
        <v>5.6888888888888891</v>
      </c>
      <c r="G12" s="33">
        <v>0</v>
      </c>
      <c r="H12" s="33">
        <v>0.5</v>
      </c>
      <c r="I12" s="33">
        <v>0</v>
      </c>
      <c r="J12" s="33">
        <v>0</v>
      </c>
      <c r="K12" s="33">
        <v>0</v>
      </c>
      <c r="L12" s="33">
        <v>3.5181111111111116</v>
      </c>
      <c r="M12" s="33">
        <v>10.687666666666667</v>
      </c>
      <c r="N12" s="33">
        <v>0</v>
      </c>
      <c r="O12" s="33">
        <v>0.13415481171548116</v>
      </c>
      <c r="P12" s="33">
        <v>3.4535555555555542</v>
      </c>
      <c r="Q12" s="33">
        <v>0.33577777777777779</v>
      </c>
      <c r="R12" s="33">
        <v>4.7564853556485334E-2</v>
      </c>
      <c r="S12" s="33">
        <v>3.3276666666666666</v>
      </c>
      <c r="T12" s="33">
        <v>5.5681111111111097</v>
      </c>
      <c r="U12" s="33">
        <v>0</v>
      </c>
      <c r="V12" s="33">
        <v>0.11166248256624824</v>
      </c>
      <c r="W12" s="33">
        <v>4.4964444444444434</v>
      </c>
      <c r="X12" s="33">
        <v>9.6671111111111099</v>
      </c>
      <c r="Y12" s="33">
        <v>0</v>
      </c>
      <c r="Z12" s="33">
        <v>0.17778521617852158</v>
      </c>
      <c r="AA12" s="33">
        <v>0</v>
      </c>
      <c r="AB12" s="33">
        <v>0</v>
      </c>
      <c r="AC12" s="33">
        <v>0</v>
      </c>
      <c r="AD12" s="33">
        <v>0</v>
      </c>
      <c r="AE12" s="33">
        <v>2.8111111111111109</v>
      </c>
      <c r="AF12" s="33">
        <v>0</v>
      </c>
      <c r="AG12" s="33">
        <v>0</v>
      </c>
      <c r="AH12" t="s">
        <v>85</v>
      </c>
      <c r="AI12" s="34">
        <v>4</v>
      </c>
    </row>
    <row r="13" spans="1:35" x14ac:dyDescent="0.25">
      <c r="A13" t="s">
        <v>1149</v>
      </c>
      <c r="B13" t="s">
        <v>425</v>
      </c>
      <c r="C13" t="s">
        <v>830</v>
      </c>
      <c r="D13" t="s">
        <v>1055</v>
      </c>
      <c r="E13" s="33">
        <v>77.433333333333337</v>
      </c>
      <c r="F13" s="33">
        <v>5.6888888888888891</v>
      </c>
      <c r="G13" s="33">
        <v>0.3</v>
      </c>
      <c r="H13" s="33">
        <v>0.4777777777777778</v>
      </c>
      <c r="I13" s="33">
        <v>0</v>
      </c>
      <c r="J13" s="33">
        <v>0</v>
      </c>
      <c r="K13" s="33">
        <v>0</v>
      </c>
      <c r="L13" s="33">
        <v>4.8487777777777774</v>
      </c>
      <c r="M13" s="33">
        <v>4.9454444444444432</v>
      </c>
      <c r="N13" s="33">
        <v>0</v>
      </c>
      <c r="O13" s="33">
        <v>6.3867125843019068E-2</v>
      </c>
      <c r="P13" s="33">
        <v>6.1760000000000028</v>
      </c>
      <c r="Q13" s="33">
        <v>0</v>
      </c>
      <c r="R13" s="33">
        <v>7.9758932414980666E-2</v>
      </c>
      <c r="S13" s="33">
        <v>3.3976666666666655</v>
      </c>
      <c r="T13" s="33">
        <v>3.0160000000000005</v>
      </c>
      <c r="U13" s="33">
        <v>0</v>
      </c>
      <c r="V13" s="33">
        <v>8.2828239345673682E-2</v>
      </c>
      <c r="W13" s="33">
        <v>5.5442222222222224</v>
      </c>
      <c r="X13" s="33">
        <v>5.1187777777777779</v>
      </c>
      <c r="Y13" s="33">
        <v>0</v>
      </c>
      <c r="Z13" s="33">
        <v>0.13770555316401206</v>
      </c>
      <c r="AA13" s="33">
        <v>0</v>
      </c>
      <c r="AB13" s="33">
        <v>0</v>
      </c>
      <c r="AC13" s="33">
        <v>0</v>
      </c>
      <c r="AD13" s="33">
        <v>0</v>
      </c>
      <c r="AE13" s="33">
        <v>0</v>
      </c>
      <c r="AF13" s="33">
        <v>0</v>
      </c>
      <c r="AG13" s="33">
        <v>0</v>
      </c>
      <c r="AH13" t="s">
        <v>11</v>
      </c>
      <c r="AI13" s="34">
        <v>4</v>
      </c>
    </row>
    <row r="14" spans="1:35" x14ac:dyDescent="0.25">
      <c r="A14" t="s">
        <v>1149</v>
      </c>
      <c r="B14" t="s">
        <v>597</v>
      </c>
      <c r="C14" t="s">
        <v>917</v>
      </c>
      <c r="D14" t="s">
        <v>1047</v>
      </c>
      <c r="E14" s="33">
        <v>85.188888888888883</v>
      </c>
      <c r="F14" s="33">
        <v>5.6888888888888891</v>
      </c>
      <c r="G14" s="33">
        <v>0.28888888888888886</v>
      </c>
      <c r="H14" s="33">
        <v>0.53333333333333333</v>
      </c>
      <c r="I14" s="33">
        <v>0</v>
      </c>
      <c r="J14" s="33">
        <v>0</v>
      </c>
      <c r="K14" s="33">
        <v>0</v>
      </c>
      <c r="L14" s="33">
        <v>0.93100000000000027</v>
      </c>
      <c r="M14" s="33">
        <v>5.1972222222222237</v>
      </c>
      <c r="N14" s="33">
        <v>0</v>
      </c>
      <c r="O14" s="33">
        <v>6.1008217034042023E-2</v>
      </c>
      <c r="P14" s="33">
        <v>5.7798888888888884</v>
      </c>
      <c r="Q14" s="33">
        <v>2.257111111111112</v>
      </c>
      <c r="R14" s="33">
        <v>9.434328942219905E-2</v>
      </c>
      <c r="S14" s="33">
        <v>5.1888888888888891</v>
      </c>
      <c r="T14" s="33">
        <v>4.3505555555555544</v>
      </c>
      <c r="U14" s="33">
        <v>0</v>
      </c>
      <c r="V14" s="33">
        <v>0.11197991391678622</v>
      </c>
      <c r="W14" s="33">
        <v>1.9308888888888882</v>
      </c>
      <c r="X14" s="33">
        <v>3.3652222222222221</v>
      </c>
      <c r="Y14" s="33">
        <v>0</v>
      </c>
      <c r="Z14" s="33">
        <v>6.2169036128863958E-2</v>
      </c>
      <c r="AA14" s="33">
        <v>0</v>
      </c>
      <c r="AB14" s="33">
        <v>0</v>
      </c>
      <c r="AC14" s="33">
        <v>0</v>
      </c>
      <c r="AD14" s="33">
        <v>0</v>
      </c>
      <c r="AE14" s="33">
        <v>0</v>
      </c>
      <c r="AF14" s="33">
        <v>0</v>
      </c>
      <c r="AG14" s="33">
        <v>0</v>
      </c>
      <c r="AH14" t="s">
        <v>184</v>
      </c>
      <c r="AI14" s="34">
        <v>4</v>
      </c>
    </row>
    <row r="15" spans="1:35" x14ac:dyDescent="0.25">
      <c r="A15" t="s">
        <v>1149</v>
      </c>
      <c r="B15" t="s">
        <v>423</v>
      </c>
      <c r="C15" t="s">
        <v>870</v>
      </c>
      <c r="D15" t="s">
        <v>1059</v>
      </c>
      <c r="E15" s="33">
        <v>90.966666666666669</v>
      </c>
      <c r="F15" s="33">
        <v>5.6888888888888891</v>
      </c>
      <c r="G15" s="33">
        <v>0.33333333333333331</v>
      </c>
      <c r="H15" s="33">
        <v>0.57777777777777772</v>
      </c>
      <c r="I15" s="33">
        <v>0</v>
      </c>
      <c r="J15" s="33">
        <v>0</v>
      </c>
      <c r="K15" s="33">
        <v>0</v>
      </c>
      <c r="L15" s="33">
        <v>3.0010000000000003</v>
      </c>
      <c r="M15" s="33">
        <v>0</v>
      </c>
      <c r="N15" s="33">
        <v>5.0537777777777766</v>
      </c>
      <c r="O15" s="33">
        <v>5.5556369854647597E-2</v>
      </c>
      <c r="P15" s="33">
        <v>5.1087777777777763</v>
      </c>
      <c r="Q15" s="33">
        <v>0</v>
      </c>
      <c r="R15" s="33">
        <v>5.6160986930499555E-2</v>
      </c>
      <c r="S15" s="33">
        <v>3.499888888888889</v>
      </c>
      <c r="T15" s="33">
        <v>10.662111111111109</v>
      </c>
      <c r="U15" s="33">
        <v>0</v>
      </c>
      <c r="V15" s="33">
        <v>0.15568340051300841</v>
      </c>
      <c r="W15" s="33">
        <v>2.7684444444444445</v>
      </c>
      <c r="X15" s="33">
        <v>8.1464444444444446</v>
      </c>
      <c r="Y15" s="33">
        <v>0</v>
      </c>
      <c r="Z15" s="33">
        <v>0.11998778551361915</v>
      </c>
      <c r="AA15" s="33">
        <v>0</v>
      </c>
      <c r="AB15" s="33">
        <v>0</v>
      </c>
      <c r="AC15" s="33">
        <v>0</v>
      </c>
      <c r="AD15" s="33">
        <v>0</v>
      </c>
      <c r="AE15" s="33">
        <v>0</v>
      </c>
      <c r="AF15" s="33">
        <v>0</v>
      </c>
      <c r="AG15" s="33">
        <v>0</v>
      </c>
      <c r="AH15" t="s">
        <v>9</v>
      </c>
      <c r="AI15" s="34">
        <v>4</v>
      </c>
    </row>
    <row r="16" spans="1:35" x14ac:dyDescent="0.25">
      <c r="A16" t="s">
        <v>1149</v>
      </c>
      <c r="B16" t="s">
        <v>610</v>
      </c>
      <c r="C16" t="s">
        <v>897</v>
      </c>
      <c r="D16" t="s">
        <v>1056</v>
      </c>
      <c r="E16" s="33">
        <v>64</v>
      </c>
      <c r="F16" s="33">
        <v>5.6888888888888891</v>
      </c>
      <c r="G16" s="33">
        <v>0.33333333333333331</v>
      </c>
      <c r="H16" s="33">
        <v>0.43333333333333335</v>
      </c>
      <c r="I16" s="33">
        <v>0</v>
      </c>
      <c r="J16" s="33">
        <v>0</v>
      </c>
      <c r="K16" s="33">
        <v>0</v>
      </c>
      <c r="L16" s="33">
        <v>4.6641111111111115</v>
      </c>
      <c r="M16" s="33">
        <v>5.7403333333333348</v>
      </c>
      <c r="N16" s="33">
        <v>0</v>
      </c>
      <c r="O16" s="33">
        <v>8.9692708333333357E-2</v>
      </c>
      <c r="P16" s="33">
        <v>4.9183333333333321</v>
      </c>
      <c r="Q16" s="33">
        <v>0</v>
      </c>
      <c r="R16" s="33">
        <v>7.6848958333333314E-2</v>
      </c>
      <c r="S16" s="33">
        <v>2.2327777777777778</v>
      </c>
      <c r="T16" s="33">
        <v>4.7092222222222206</v>
      </c>
      <c r="U16" s="33">
        <v>0</v>
      </c>
      <c r="V16" s="33">
        <v>0.10846874999999997</v>
      </c>
      <c r="W16" s="33">
        <v>5.4507777777777777</v>
      </c>
      <c r="X16" s="33">
        <v>5.0828888888888883</v>
      </c>
      <c r="Y16" s="33">
        <v>0</v>
      </c>
      <c r="Z16" s="33">
        <v>0.16458854166666664</v>
      </c>
      <c r="AA16" s="33">
        <v>0</v>
      </c>
      <c r="AB16" s="33">
        <v>0</v>
      </c>
      <c r="AC16" s="33">
        <v>0</v>
      </c>
      <c r="AD16" s="33">
        <v>0</v>
      </c>
      <c r="AE16" s="33">
        <v>0</v>
      </c>
      <c r="AF16" s="33">
        <v>0</v>
      </c>
      <c r="AG16" s="33">
        <v>0</v>
      </c>
      <c r="AH16" t="s">
        <v>197</v>
      </c>
      <c r="AI16" s="34">
        <v>4</v>
      </c>
    </row>
    <row r="17" spans="1:35" x14ac:dyDescent="0.25">
      <c r="A17" t="s">
        <v>1149</v>
      </c>
      <c r="B17" t="s">
        <v>643</v>
      </c>
      <c r="C17" t="s">
        <v>851</v>
      </c>
      <c r="D17" t="s">
        <v>1031</v>
      </c>
      <c r="E17" s="33">
        <v>49.266666666666666</v>
      </c>
      <c r="F17" s="33">
        <v>5.8666666666666663</v>
      </c>
      <c r="G17" s="33">
        <v>0</v>
      </c>
      <c r="H17" s="33">
        <v>0.32222222222222224</v>
      </c>
      <c r="I17" s="33">
        <v>0</v>
      </c>
      <c r="J17" s="33">
        <v>0</v>
      </c>
      <c r="K17" s="33">
        <v>0</v>
      </c>
      <c r="L17" s="33">
        <v>4.2838888888888906</v>
      </c>
      <c r="M17" s="33">
        <v>0</v>
      </c>
      <c r="N17" s="33">
        <v>0</v>
      </c>
      <c r="O17" s="33">
        <v>0</v>
      </c>
      <c r="P17" s="33">
        <v>5.3166666666666664</v>
      </c>
      <c r="Q17" s="33">
        <v>0</v>
      </c>
      <c r="R17" s="33">
        <v>0.10791610284167794</v>
      </c>
      <c r="S17" s="33">
        <v>3.7497777777777759</v>
      </c>
      <c r="T17" s="33">
        <v>5.158555555555556</v>
      </c>
      <c r="U17" s="33">
        <v>0</v>
      </c>
      <c r="V17" s="33">
        <v>0.18081867388362649</v>
      </c>
      <c r="W17" s="33">
        <v>1.9764444444444444</v>
      </c>
      <c r="X17" s="33">
        <v>10.025000000000002</v>
      </c>
      <c r="Y17" s="33">
        <v>0</v>
      </c>
      <c r="Z17" s="33">
        <v>0.24360171402796577</v>
      </c>
      <c r="AA17" s="33">
        <v>0</v>
      </c>
      <c r="AB17" s="33">
        <v>0</v>
      </c>
      <c r="AC17" s="33">
        <v>0</v>
      </c>
      <c r="AD17" s="33">
        <v>0</v>
      </c>
      <c r="AE17" s="33">
        <v>0</v>
      </c>
      <c r="AF17" s="33">
        <v>0</v>
      </c>
      <c r="AG17" s="33">
        <v>0</v>
      </c>
      <c r="AH17" t="s">
        <v>230</v>
      </c>
      <c r="AI17" s="34">
        <v>4</v>
      </c>
    </row>
    <row r="18" spans="1:35" x14ac:dyDescent="0.25">
      <c r="A18" t="s">
        <v>1149</v>
      </c>
      <c r="B18" t="s">
        <v>514</v>
      </c>
      <c r="C18" t="s">
        <v>861</v>
      </c>
      <c r="D18" t="s">
        <v>1073</v>
      </c>
      <c r="E18" s="33">
        <v>79.355555555555554</v>
      </c>
      <c r="F18" s="33">
        <v>6.1333333333333337</v>
      </c>
      <c r="G18" s="33">
        <v>0.33333333333333331</v>
      </c>
      <c r="H18" s="33">
        <v>0.48888888888888887</v>
      </c>
      <c r="I18" s="33">
        <v>0</v>
      </c>
      <c r="J18" s="33">
        <v>0</v>
      </c>
      <c r="K18" s="33">
        <v>0</v>
      </c>
      <c r="L18" s="33">
        <v>4.43</v>
      </c>
      <c r="M18" s="33">
        <v>5.2313333333333336</v>
      </c>
      <c r="N18" s="33">
        <v>0</v>
      </c>
      <c r="O18" s="33">
        <v>6.5922710725287034E-2</v>
      </c>
      <c r="P18" s="33">
        <v>5.3038888888888902</v>
      </c>
      <c r="Q18" s="33">
        <v>0</v>
      </c>
      <c r="R18" s="33">
        <v>6.6837020442453113E-2</v>
      </c>
      <c r="S18" s="33">
        <v>3.2254444444444439</v>
      </c>
      <c r="T18" s="33">
        <v>5.1421111111111104</v>
      </c>
      <c r="U18" s="33">
        <v>0</v>
      </c>
      <c r="V18" s="33">
        <v>0.10544385326239147</v>
      </c>
      <c r="W18" s="33">
        <v>2.7501111111111114</v>
      </c>
      <c r="X18" s="33">
        <v>8.1812222222222211</v>
      </c>
      <c r="Y18" s="33">
        <v>0</v>
      </c>
      <c r="Z18" s="33">
        <v>0.13775133015961916</v>
      </c>
      <c r="AA18" s="33">
        <v>0</v>
      </c>
      <c r="AB18" s="33">
        <v>0</v>
      </c>
      <c r="AC18" s="33">
        <v>0</v>
      </c>
      <c r="AD18" s="33">
        <v>0</v>
      </c>
      <c r="AE18" s="33">
        <v>0</v>
      </c>
      <c r="AF18" s="33">
        <v>0</v>
      </c>
      <c r="AG18" s="33">
        <v>0</v>
      </c>
      <c r="AH18" t="s">
        <v>100</v>
      </c>
      <c r="AI18" s="34">
        <v>4</v>
      </c>
    </row>
    <row r="19" spans="1:35" x14ac:dyDescent="0.25">
      <c r="A19" t="s">
        <v>1149</v>
      </c>
      <c r="B19" t="s">
        <v>447</v>
      </c>
      <c r="C19" t="s">
        <v>846</v>
      </c>
      <c r="D19" t="s">
        <v>1052</v>
      </c>
      <c r="E19" s="33">
        <v>77.077777777777783</v>
      </c>
      <c r="F19" s="33">
        <v>5.6888888888888891</v>
      </c>
      <c r="G19" s="33">
        <v>0.33333333333333331</v>
      </c>
      <c r="H19" s="33">
        <v>0.14444444444444443</v>
      </c>
      <c r="I19" s="33">
        <v>0</v>
      </c>
      <c r="J19" s="33">
        <v>0</v>
      </c>
      <c r="K19" s="33">
        <v>0</v>
      </c>
      <c r="L19" s="33">
        <v>4.073888888888888</v>
      </c>
      <c r="M19" s="33">
        <v>0.4263333333333334</v>
      </c>
      <c r="N19" s="33">
        <v>0</v>
      </c>
      <c r="O19" s="33">
        <v>5.5312094565374082E-3</v>
      </c>
      <c r="P19" s="33">
        <v>4.8915555555555565</v>
      </c>
      <c r="Q19" s="33">
        <v>4.4281111111111118</v>
      </c>
      <c r="R19" s="33">
        <v>0.12091249819806835</v>
      </c>
      <c r="S19" s="33">
        <v>3.1718888888888888</v>
      </c>
      <c r="T19" s="33">
        <v>6.9957777777777794</v>
      </c>
      <c r="U19" s="33">
        <v>0</v>
      </c>
      <c r="V19" s="33">
        <v>0.13191437220700594</v>
      </c>
      <c r="W19" s="33">
        <v>2.5706666666666664</v>
      </c>
      <c r="X19" s="33">
        <v>9.5962222222222202</v>
      </c>
      <c r="Y19" s="33">
        <v>0</v>
      </c>
      <c r="Z19" s="33">
        <v>0.15785209744846471</v>
      </c>
      <c r="AA19" s="33">
        <v>0</v>
      </c>
      <c r="AB19" s="33">
        <v>0</v>
      </c>
      <c r="AC19" s="33">
        <v>0</v>
      </c>
      <c r="AD19" s="33">
        <v>0</v>
      </c>
      <c r="AE19" s="33">
        <v>0</v>
      </c>
      <c r="AF19" s="33">
        <v>0</v>
      </c>
      <c r="AG19" s="33">
        <v>0</v>
      </c>
      <c r="AH19" t="s">
        <v>33</v>
      </c>
      <c r="AI19" s="34">
        <v>4</v>
      </c>
    </row>
    <row r="20" spans="1:35" x14ac:dyDescent="0.25">
      <c r="A20" t="s">
        <v>1149</v>
      </c>
      <c r="B20" t="s">
        <v>448</v>
      </c>
      <c r="C20" t="s">
        <v>908</v>
      </c>
      <c r="D20" t="s">
        <v>1067</v>
      </c>
      <c r="E20" s="33">
        <v>65.455555555555549</v>
      </c>
      <c r="F20" s="33">
        <v>4.9666666666666668</v>
      </c>
      <c r="G20" s="33">
        <v>0.25555555555555554</v>
      </c>
      <c r="H20" s="33">
        <v>0.4</v>
      </c>
      <c r="I20" s="33">
        <v>0</v>
      </c>
      <c r="J20" s="33">
        <v>0</v>
      </c>
      <c r="K20" s="33">
        <v>0</v>
      </c>
      <c r="L20" s="33">
        <v>4.8002222222222226</v>
      </c>
      <c r="M20" s="33">
        <v>4.9241111111111104</v>
      </c>
      <c r="N20" s="33">
        <v>0</v>
      </c>
      <c r="O20" s="33">
        <v>7.5228314377864536E-2</v>
      </c>
      <c r="P20" s="33">
        <v>5.6738888888888894</v>
      </c>
      <c r="Q20" s="33">
        <v>5.2151111111111117</v>
      </c>
      <c r="R20" s="33">
        <v>0.16635715498217624</v>
      </c>
      <c r="S20" s="33">
        <v>2.8366666666666669</v>
      </c>
      <c r="T20" s="33">
        <v>7.2414444444444444</v>
      </c>
      <c r="U20" s="33">
        <v>0</v>
      </c>
      <c r="V20" s="33">
        <v>0.15396876591410627</v>
      </c>
      <c r="W20" s="33">
        <v>1.7455555555555555</v>
      </c>
      <c r="X20" s="33">
        <v>6.1156666666666677</v>
      </c>
      <c r="Y20" s="33">
        <v>0</v>
      </c>
      <c r="Z20" s="33">
        <v>0.12010015277542016</v>
      </c>
      <c r="AA20" s="33">
        <v>0</v>
      </c>
      <c r="AB20" s="33">
        <v>0</v>
      </c>
      <c r="AC20" s="33">
        <v>0</v>
      </c>
      <c r="AD20" s="33">
        <v>0</v>
      </c>
      <c r="AE20" s="33">
        <v>0</v>
      </c>
      <c r="AF20" s="33">
        <v>0</v>
      </c>
      <c r="AG20" s="33">
        <v>0</v>
      </c>
      <c r="AH20" t="s">
        <v>34</v>
      </c>
      <c r="AI20" s="34">
        <v>4</v>
      </c>
    </row>
    <row r="21" spans="1:35" x14ac:dyDescent="0.25">
      <c r="A21" t="s">
        <v>1149</v>
      </c>
      <c r="B21" t="s">
        <v>466</v>
      </c>
      <c r="C21" t="s">
        <v>844</v>
      </c>
      <c r="D21" t="s">
        <v>1049</v>
      </c>
      <c r="E21" s="33">
        <v>103.43333333333334</v>
      </c>
      <c r="F21" s="33">
        <v>1.2444444444444445</v>
      </c>
      <c r="G21" s="33">
        <v>0</v>
      </c>
      <c r="H21" s="33">
        <v>0.53333333333333333</v>
      </c>
      <c r="I21" s="33">
        <v>0</v>
      </c>
      <c r="J21" s="33">
        <v>0</v>
      </c>
      <c r="K21" s="33">
        <v>0</v>
      </c>
      <c r="L21" s="33">
        <v>1.1878888888888888</v>
      </c>
      <c r="M21" s="33">
        <v>4.8</v>
      </c>
      <c r="N21" s="33">
        <v>5.6</v>
      </c>
      <c r="O21" s="33">
        <v>0.10054785691266514</v>
      </c>
      <c r="P21" s="33">
        <v>5.5111111111111111</v>
      </c>
      <c r="Q21" s="33">
        <v>9.0627777777777769</v>
      </c>
      <c r="R21" s="33">
        <v>0.1409012783327962</v>
      </c>
      <c r="S21" s="33">
        <v>1.5822222222222226</v>
      </c>
      <c r="T21" s="33">
        <v>5.4713333333333329</v>
      </c>
      <c r="U21" s="33">
        <v>0</v>
      </c>
      <c r="V21" s="33">
        <v>6.8194220646685996E-2</v>
      </c>
      <c r="W21" s="33">
        <v>1.0363333333333331</v>
      </c>
      <c r="X21" s="33">
        <v>4.3802222222222218</v>
      </c>
      <c r="Y21" s="33">
        <v>0</v>
      </c>
      <c r="Z21" s="33">
        <v>5.2367601246105913E-2</v>
      </c>
      <c r="AA21" s="33">
        <v>0</v>
      </c>
      <c r="AB21" s="33">
        <v>0</v>
      </c>
      <c r="AC21" s="33">
        <v>0</v>
      </c>
      <c r="AD21" s="33">
        <v>0</v>
      </c>
      <c r="AE21" s="33">
        <v>0</v>
      </c>
      <c r="AF21" s="33">
        <v>0</v>
      </c>
      <c r="AG21" s="33">
        <v>0</v>
      </c>
      <c r="AH21" t="s">
        <v>52</v>
      </c>
      <c r="AI21" s="34">
        <v>4</v>
      </c>
    </row>
    <row r="22" spans="1:35" x14ac:dyDescent="0.25">
      <c r="A22" t="s">
        <v>1149</v>
      </c>
      <c r="B22" t="s">
        <v>665</v>
      </c>
      <c r="C22" t="s">
        <v>982</v>
      </c>
      <c r="D22" t="s">
        <v>1110</v>
      </c>
      <c r="E22" s="33">
        <v>44.022222222222226</v>
      </c>
      <c r="F22" s="33">
        <v>5.6888888888888891</v>
      </c>
      <c r="G22" s="33">
        <v>0.33333333333333331</v>
      </c>
      <c r="H22" s="33">
        <v>0</v>
      </c>
      <c r="I22" s="33">
        <v>0</v>
      </c>
      <c r="J22" s="33">
        <v>0</v>
      </c>
      <c r="K22" s="33">
        <v>0</v>
      </c>
      <c r="L22" s="33">
        <v>1.5222222222222224E-2</v>
      </c>
      <c r="M22" s="33">
        <v>5.0669999999999984</v>
      </c>
      <c r="N22" s="33">
        <v>0</v>
      </c>
      <c r="O22" s="33">
        <v>0.11510095911155978</v>
      </c>
      <c r="P22" s="33">
        <v>5.8342222222222198</v>
      </c>
      <c r="Q22" s="33">
        <v>0</v>
      </c>
      <c r="R22" s="33">
        <v>0.13252902574457337</v>
      </c>
      <c r="S22" s="33">
        <v>0.39211111111111108</v>
      </c>
      <c r="T22" s="33">
        <v>5.5751111111111111</v>
      </c>
      <c r="U22" s="33">
        <v>0</v>
      </c>
      <c r="V22" s="33">
        <v>0.135550227158001</v>
      </c>
      <c r="W22" s="33">
        <v>0.95600000000000041</v>
      </c>
      <c r="X22" s="33">
        <v>5.0832222222222221</v>
      </c>
      <c r="Y22" s="33">
        <v>0</v>
      </c>
      <c r="Z22" s="33">
        <v>0.13718576476527006</v>
      </c>
      <c r="AA22" s="33">
        <v>0</v>
      </c>
      <c r="AB22" s="33">
        <v>0</v>
      </c>
      <c r="AC22" s="33">
        <v>0</v>
      </c>
      <c r="AD22" s="33">
        <v>0</v>
      </c>
      <c r="AE22" s="33">
        <v>0</v>
      </c>
      <c r="AF22" s="33">
        <v>0</v>
      </c>
      <c r="AG22" s="33">
        <v>0</v>
      </c>
      <c r="AH22" t="s">
        <v>252</v>
      </c>
      <c r="AI22" s="34">
        <v>4</v>
      </c>
    </row>
    <row r="23" spans="1:35" x14ac:dyDescent="0.25">
      <c r="A23" t="s">
        <v>1149</v>
      </c>
      <c r="B23" t="s">
        <v>473</v>
      </c>
      <c r="C23" t="s">
        <v>920</v>
      </c>
      <c r="D23" t="s">
        <v>1073</v>
      </c>
      <c r="E23" s="33">
        <v>100.65555555555555</v>
      </c>
      <c r="F23" s="33">
        <v>5.6888888888888891</v>
      </c>
      <c r="G23" s="33">
        <v>0</v>
      </c>
      <c r="H23" s="33">
        <v>0.52777777777777779</v>
      </c>
      <c r="I23" s="33">
        <v>0</v>
      </c>
      <c r="J23" s="33">
        <v>0</v>
      </c>
      <c r="K23" s="33">
        <v>0</v>
      </c>
      <c r="L23" s="33">
        <v>2.9492222222222217</v>
      </c>
      <c r="M23" s="33">
        <v>3.4666666666666668</v>
      </c>
      <c r="N23" s="33">
        <v>0</v>
      </c>
      <c r="O23" s="33">
        <v>3.4440887515178278E-2</v>
      </c>
      <c r="P23" s="33">
        <v>0</v>
      </c>
      <c r="Q23" s="33">
        <v>5.9567777777777779</v>
      </c>
      <c r="R23" s="33">
        <v>5.917982117231483E-2</v>
      </c>
      <c r="S23" s="33">
        <v>2.4061111111111111</v>
      </c>
      <c r="T23" s="33">
        <v>7.2665555555555565</v>
      </c>
      <c r="U23" s="33">
        <v>0</v>
      </c>
      <c r="V23" s="33">
        <v>9.6096699414946474E-2</v>
      </c>
      <c r="W23" s="33">
        <v>2.7288888888888887</v>
      </c>
      <c r="X23" s="33">
        <v>12.747222222222227</v>
      </c>
      <c r="Y23" s="33">
        <v>0</v>
      </c>
      <c r="Z23" s="33">
        <v>0.15375317363947461</v>
      </c>
      <c r="AA23" s="33">
        <v>0</v>
      </c>
      <c r="AB23" s="33">
        <v>0</v>
      </c>
      <c r="AC23" s="33">
        <v>0</v>
      </c>
      <c r="AD23" s="33">
        <v>0</v>
      </c>
      <c r="AE23" s="33">
        <v>0</v>
      </c>
      <c r="AF23" s="33">
        <v>0</v>
      </c>
      <c r="AG23" s="33">
        <v>0</v>
      </c>
      <c r="AH23" t="s">
        <v>59</v>
      </c>
      <c r="AI23" s="34">
        <v>4</v>
      </c>
    </row>
    <row r="24" spans="1:35" x14ac:dyDescent="0.25">
      <c r="A24" t="s">
        <v>1149</v>
      </c>
      <c r="B24" t="s">
        <v>478</v>
      </c>
      <c r="C24" t="s">
        <v>923</v>
      </c>
      <c r="D24" t="s">
        <v>1041</v>
      </c>
      <c r="E24" s="33">
        <v>66.488888888888894</v>
      </c>
      <c r="F24" s="33">
        <v>5.6888888888888891</v>
      </c>
      <c r="G24" s="33">
        <v>0.33333333333333331</v>
      </c>
      <c r="H24" s="33">
        <v>0.43333333333333335</v>
      </c>
      <c r="I24" s="33">
        <v>0</v>
      </c>
      <c r="J24" s="33">
        <v>0</v>
      </c>
      <c r="K24" s="33">
        <v>0</v>
      </c>
      <c r="L24" s="33">
        <v>3.4384444444444449</v>
      </c>
      <c r="M24" s="33">
        <v>9.669777777777778</v>
      </c>
      <c r="N24" s="33">
        <v>0</v>
      </c>
      <c r="O24" s="33">
        <v>0.14543449197860961</v>
      </c>
      <c r="P24" s="33">
        <v>5.85</v>
      </c>
      <c r="Q24" s="33">
        <v>0.39755555555555555</v>
      </c>
      <c r="R24" s="33">
        <v>9.3963903743315494E-2</v>
      </c>
      <c r="S24" s="33">
        <v>1.515222222222222</v>
      </c>
      <c r="T24" s="33">
        <v>8.1326666666666689</v>
      </c>
      <c r="U24" s="33">
        <v>0</v>
      </c>
      <c r="V24" s="33">
        <v>0.14510528074866313</v>
      </c>
      <c r="W24" s="33">
        <v>3.243777777777777</v>
      </c>
      <c r="X24" s="33">
        <v>12.724777777777778</v>
      </c>
      <c r="Y24" s="33">
        <v>0</v>
      </c>
      <c r="Z24" s="33">
        <v>0.24016878342245984</v>
      </c>
      <c r="AA24" s="33">
        <v>0</v>
      </c>
      <c r="AB24" s="33">
        <v>0</v>
      </c>
      <c r="AC24" s="33">
        <v>0</v>
      </c>
      <c r="AD24" s="33">
        <v>0</v>
      </c>
      <c r="AE24" s="33">
        <v>0</v>
      </c>
      <c r="AF24" s="33">
        <v>0</v>
      </c>
      <c r="AG24" s="33">
        <v>0</v>
      </c>
      <c r="AH24" t="s">
        <v>64</v>
      </c>
      <c r="AI24" s="34">
        <v>4</v>
      </c>
    </row>
    <row r="25" spans="1:35" x14ac:dyDescent="0.25">
      <c r="A25" t="s">
        <v>1149</v>
      </c>
      <c r="B25" t="s">
        <v>561</v>
      </c>
      <c r="C25" t="s">
        <v>847</v>
      </c>
      <c r="D25" t="s">
        <v>1053</v>
      </c>
      <c r="E25" s="33">
        <v>93.711111111111109</v>
      </c>
      <c r="F25" s="33">
        <v>5.7777777777777777</v>
      </c>
      <c r="G25" s="33">
        <v>0.1</v>
      </c>
      <c r="H25" s="33">
        <v>0.57777777777777772</v>
      </c>
      <c r="I25" s="33">
        <v>0</v>
      </c>
      <c r="J25" s="33">
        <v>0</v>
      </c>
      <c r="K25" s="33">
        <v>0</v>
      </c>
      <c r="L25" s="33">
        <v>5.1011111111111109</v>
      </c>
      <c r="M25" s="33">
        <v>4.9777777777777779</v>
      </c>
      <c r="N25" s="33">
        <v>4.3045555555555559</v>
      </c>
      <c r="O25" s="33">
        <v>9.9052644059758124E-2</v>
      </c>
      <c r="P25" s="33">
        <v>4.3268888888888899</v>
      </c>
      <c r="Q25" s="33">
        <v>2.2396666666666665</v>
      </c>
      <c r="R25" s="33">
        <v>7.0072326298316348E-2</v>
      </c>
      <c r="S25" s="33">
        <v>8.6962222222222252</v>
      </c>
      <c r="T25" s="33">
        <v>7.6475555555555568</v>
      </c>
      <c r="U25" s="33">
        <v>0</v>
      </c>
      <c r="V25" s="33">
        <v>0.17440597581218881</v>
      </c>
      <c r="W25" s="33">
        <v>5.5874444444444471</v>
      </c>
      <c r="X25" s="33">
        <v>14.161222222222227</v>
      </c>
      <c r="Y25" s="33">
        <v>0</v>
      </c>
      <c r="Z25" s="33">
        <v>0.21073986246146556</v>
      </c>
      <c r="AA25" s="33">
        <v>0</v>
      </c>
      <c r="AB25" s="33">
        <v>0</v>
      </c>
      <c r="AC25" s="33">
        <v>0</v>
      </c>
      <c r="AD25" s="33">
        <v>0</v>
      </c>
      <c r="AE25" s="33">
        <v>0</v>
      </c>
      <c r="AF25" s="33">
        <v>0</v>
      </c>
      <c r="AG25" s="33">
        <v>0</v>
      </c>
      <c r="AH25" t="s">
        <v>148</v>
      </c>
      <c r="AI25" s="34">
        <v>4</v>
      </c>
    </row>
    <row r="26" spans="1:35" x14ac:dyDescent="0.25">
      <c r="A26" t="s">
        <v>1149</v>
      </c>
      <c r="B26" t="s">
        <v>440</v>
      </c>
      <c r="C26" t="s">
        <v>868</v>
      </c>
      <c r="D26" t="s">
        <v>1048</v>
      </c>
      <c r="E26" s="33">
        <v>64.388888888888886</v>
      </c>
      <c r="F26" s="33">
        <v>5.8666666666666663</v>
      </c>
      <c r="G26" s="33">
        <v>0.28888888888888886</v>
      </c>
      <c r="H26" s="33">
        <v>0</v>
      </c>
      <c r="I26" s="33">
        <v>0</v>
      </c>
      <c r="J26" s="33">
        <v>0</v>
      </c>
      <c r="K26" s="33">
        <v>0</v>
      </c>
      <c r="L26" s="33">
        <v>3.4831111111111115</v>
      </c>
      <c r="M26" s="33">
        <v>4.980555555555557</v>
      </c>
      <c r="N26" s="33">
        <v>19.663333333333334</v>
      </c>
      <c r="O26" s="33">
        <v>0.38273511647972397</v>
      </c>
      <c r="P26" s="33">
        <v>6.7798888888888884</v>
      </c>
      <c r="Q26" s="33">
        <v>0.47566666666666663</v>
      </c>
      <c r="R26" s="33">
        <v>0.11268334771354616</v>
      </c>
      <c r="S26" s="33">
        <v>1.9742222222222225</v>
      </c>
      <c r="T26" s="33">
        <v>5.2126666666666654</v>
      </c>
      <c r="U26" s="33">
        <v>0</v>
      </c>
      <c r="V26" s="33">
        <v>0.11161691113028471</v>
      </c>
      <c r="W26" s="33">
        <v>1.2330000000000001</v>
      </c>
      <c r="X26" s="33">
        <v>7.014555555555555</v>
      </c>
      <c r="Y26" s="33">
        <v>0</v>
      </c>
      <c r="Z26" s="33">
        <v>0.12808973252804143</v>
      </c>
      <c r="AA26" s="33">
        <v>0</v>
      </c>
      <c r="AB26" s="33">
        <v>0</v>
      </c>
      <c r="AC26" s="33">
        <v>0</v>
      </c>
      <c r="AD26" s="33">
        <v>0</v>
      </c>
      <c r="AE26" s="33">
        <v>0</v>
      </c>
      <c r="AF26" s="33">
        <v>0</v>
      </c>
      <c r="AG26" s="33">
        <v>0</v>
      </c>
      <c r="AH26" t="s">
        <v>26</v>
      </c>
      <c r="AI26" s="34">
        <v>4</v>
      </c>
    </row>
    <row r="27" spans="1:35" x14ac:dyDescent="0.25">
      <c r="A27" t="s">
        <v>1149</v>
      </c>
      <c r="B27" t="s">
        <v>489</v>
      </c>
      <c r="C27" t="s">
        <v>895</v>
      </c>
      <c r="D27" t="s">
        <v>1044</v>
      </c>
      <c r="E27" s="33">
        <v>58.5</v>
      </c>
      <c r="F27" s="33">
        <v>5.4222222222222225</v>
      </c>
      <c r="G27" s="33">
        <v>0.33333333333333331</v>
      </c>
      <c r="H27" s="33">
        <v>0.31111111111111112</v>
      </c>
      <c r="I27" s="33">
        <v>0</v>
      </c>
      <c r="J27" s="33">
        <v>0</v>
      </c>
      <c r="K27" s="33">
        <v>0</v>
      </c>
      <c r="L27" s="33">
        <v>5.740555555555555</v>
      </c>
      <c r="M27" s="33">
        <v>9.200888888888894</v>
      </c>
      <c r="N27" s="33">
        <v>0</v>
      </c>
      <c r="O27" s="33">
        <v>0.15728015194681871</v>
      </c>
      <c r="P27" s="33">
        <v>4.8553333333333333</v>
      </c>
      <c r="Q27" s="33">
        <v>0</v>
      </c>
      <c r="R27" s="33">
        <v>8.2997150997150992E-2</v>
      </c>
      <c r="S27" s="33">
        <v>4.9993333333333343</v>
      </c>
      <c r="T27" s="33">
        <v>9.477666666666666</v>
      </c>
      <c r="U27" s="33">
        <v>0</v>
      </c>
      <c r="V27" s="33">
        <v>0.24747008547008548</v>
      </c>
      <c r="W27" s="33">
        <v>4.9994444444444435</v>
      </c>
      <c r="X27" s="33">
        <v>13.818888888888887</v>
      </c>
      <c r="Y27" s="33">
        <v>0</v>
      </c>
      <c r="Z27" s="33">
        <v>0.32168091168091167</v>
      </c>
      <c r="AA27" s="33">
        <v>0</v>
      </c>
      <c r="AB27" s="33">
        <v>0</v>
      </c>
      <c r="AC27" s="33">
        <v>0</v>
      </c>
      <c r="AD27" s="33">
        <v>0</v>
      </c>
      <c r="AE27" s="33">
        <v>0</v>
      </c>
      <c r="AF27" s="33">
        <v>0</v>
      </c>
      <c r="AG27" s="33">
        <v>0</v>
      </c>
      <c r="AH27" t="s">
        <v>75</v>
      </c>
      <c r="AI27" s="34">
        <v>4</v>
      </c>
    </row>
    <row r="28" spans="1:35" x14ac:dyDescent="0.25">
      <c r="A28" t="s">
        <v>1149</v>
      </c>
      <c r="B28" t="s">
        <v>784</v>
      </c>
      <c r="C28" t="s">
        <v>874</v>
      </c>
      <c r="D28" t="s">
        <v>1055</v>
      </c>
      <c r="E28" s="33">
        <v>92.411111111111111</v>
      </c>
      <c r="F28" s="33">
        <v>4.5888888888888886</v>
      </c>
      <c r="G28" s="33">
        <v>0.8666666666666667</v>
      </c>
      <c r="H28" s="33">
        <v>0.81388888888888888</v>
      </c>
      <c r="I28" s="33">
        <v>4.5333333333333332</v>
      </c>
      <c r="J28" s="33">
        <v>3.8555555555555556</v>
      </c>
      <c r="K28" s="33">
        <v>0</v>
      </c>
      <c r="L28" s="33">
        <v>6.4426666666666685</v>
      </c>
      <c r="M28" s="33">
        <v>0</v>
      </c>
      <c r="N28" s="33">
        <v>15.755555555555556</v>
      </c>
      <c r="O28" s="33">
        <v>0.17049416857039798</v>
      </c>
      <c r="P28" s="33">
        <v>0</v>
      </c>
      <c r="Q28" s="33">
        <v>0</v>
      </c>
      <c r="R28" s="33">
        <v>0</v>
      </c>
      <c r="S28" s="33">
        <v>5.6868888888888884</v>
      </c>
      <c r="T28" s="33">
        <v>12.76922222222222</v>
      </c>
      <c r="U28" s="33">
        <v>0</v>
      </c>
      <c r="V28" s="33">
        <v>0.19971744619454129</v>
      </c>
      <c r="W28" s="33">
        <v>6.8220000000000001</v>
      </c>
      <c r="X28" s="33">
        <v>10.278000000000002</v>
      </c>
      <c r="Y28" s="33">
        <v>0</v>
      </c>
      <c r="Z28" s="33">
        <v>0.18504268365997356</v>
      </c>
      <c r="AA28" s="33">
        <v>0</v>
      </c>
      <c r="AB28" s="33">
        <v>0</v>
      </c>
      <c r="AC28" s="33">
        <v>0</v>
      </c>
      <c r="AD28" s="33">
        <v>0</v>
      </c>
      <c r="AE28" s="33">
        <v>0</v>
      </c>
      <c r="AF28" s="33">
        <v>0</v>
      </c>
      <c r="AG28" s="33">
        <v>0</v>
      </c>
      <c r="AH28" t="s">
        <v>371</v>
      </c>
      <c r="AI28" s="34">
        <v>4</v>
      </c>
    </row>
    <row r="29" spans="1:35" x14ac:dyDescent="0.25">
      <c r="A29" t="s">
        <v>1149</v>
      </c>
      <c r="B29" t="s">
        <v>702</v>
      </c>
      <c r="C29" t="s">
        <v>841</v>
      </c>
      <c r="D29" t="s">
        <v>1069</v>
      </c>
      <c r="E29" s="33">
        <v>113.78888888888889</v>
      </c>
      <c r="F29" s="33">
        <v>5.4111111111111114</v>
      </c>
      <c r="G29" s="33">
        <v>0</v>
      </c>
      <c r="H29" s="33">
        <v>0</v>
      </c>
      <c r="I29" s="33">
        <v>0</v>
      </c>
      <c r="J29" s="33">
        <v>0</v>
      </c>
      <c r="K29" s="33">
        <v>0</v>
      </c>
      <c r="L29" s="33">
        <v>0.6541111111111112</v>
      </c>
      <c r="M29" s="33">
        <v>6.0317777777777781</v>
      </c>
      <c r="N29" s="33">
        <v>0</v>
      </c>
      <c r="O29" s="33">
        <v>5.3008495264134363E-2</v>
      </c>
      <c r="P29" s="33">
        <v>0</v>
      </c>
      <c r="Q29" s="33">
        <v>5.9250000000000016</v>
      </c>
      <c r="R29" s="33">
        <v>5.2070110340787047E-2</v>
      </c>
      <c r="S29" s="33">
        <v>5.0587777777777765</v>
      </c>
      <c r="T29" s="33">
        <v>12.17422222222222</v>
      </c>
      <c r="U29" s="33">
        <v>0</v>
      </c>
      <c r="V29" s="33">
        <v>0.15144712430426713</v>
      </c>
      <c r="W29" s="33">
        <v>7.9205555555555529</v>
      </c>
      <c r="X29" s="33">
        <v>11.936333333333335</v>
      </c>
      <c r="Y29" s="33">
        <v>0</v>
      </c>
      <c r="Z29" s="33">
        <v>0.17450639585977931</v>
      </c>
      <c r="AA29" s="33">
        <v>0</v>
      </c>
      <c r="AB29" s="33">
        <v>0</v>
      </c>
      <c r="AC29" s="33">
        <v>0</v>
      </c>
      <c r="AD29" s="33">
        <v>0</v>
      </c>
      <c r="AE29" s="33">
        <v>0</v>
      </c>
      <c r="AF29" s="33">
        <v>0</v>
      </c>
      <c r="AG29" s="33">
        <v>0</v>
      </c>
      <c r="AH29" t="s">
        <v>289</v>
      </c>
      <c r="AI29" s="34">
        <v>4</v>
      </c>
    </row>
    <row r="30" spans="1:35" x14ac:dyDescent="0.25">
      <c r="A30" t="s">
        <v>1149</v>
      </c>
      <c r="B30" t="s">
        <v>716</v>
      </c>
      <c r="C30" t="s">
        <v>932</v>
      </c>
      <c r="D30" t="s">
        <v>1079</v>
      </c>
      <c r="E30" s="33">
        <v>44.744444444444447</v>
      </c>
      <c r="F30" s="33">
        <v>0</v>
      </c>
      <c r="G30" s="33">
        <v>1.1111111111111112E-2</v>
      </c>
      <c r="H30" s="33">
        <v>0.16944444444444445</v>
      </c>
      <c r="I30" s="33">
        <v>0.15555555555555556</v>
      </c>
      <c r="J30" s="33">
        <v>0</v>
      </c>
      <c r="K30" s="33">
        <v>3.0444444444444443</v>
      </c>
      <c r="L30" s="33">
        <v>5.3216666666666663</v>
      </c>
      <c r="M30" s="33">
        <v>5.5944444444444441</v>
      </c>
      <c r="N30" s="33">
        <v>0</v>
      </c>
      <c r="O30" s="33">
        <v>0.12503104047678171</v>
      </c>
      <c r="P30" s="33">
        <v>4.4444444444444446</v>
      </c>
      <c r="Q30" s="33">
        <v>5.3083333333333336</v>
      </c>
      <c r="R30" s="33">
        <v>0.21796622796126147</v>
      </c>
      <c r="S30" s="33">
        <v>4.3738888888888896</v>
      </c>
      <c r="T30" s="33">
        <v>11.42433333333333</v>
      </c>
      <c r="U30" s="33">
        <v>0</v>
      </c>
      <c r="V30" s="33">
        <v>0.35307673205860429</v>
      </c>
      <c r="W30" s="33">
        <v>1.7484444444444442</v>
      </c>
      <c r="X30" s="33">
        <v>10.877888888888888</v>
      </c>
      <c r="Y30" s="33">
        <v>2.9</v>
      </c>
      <c r="Z30" s="33">
        <v>0.34700024832381426</v>
      </c>
      <c r="AA30" s="33">
        <v>0</v>
      </c>
      <c r="AB30" s="33">
        <v>0</v>
      </c>
      <c r="AC30" s="33">
        <v>0</v>
      </c>
      <c r="AD30" s="33">
        <v>0</v>
      </c>
      <c r="AE30" s="33">
        <v>0</v>
      </c>
      <c r="AF30" s="33">
        <v>0</v>
      </c>
      <c r="AG30" s="33">
        <v>0</v>
      </c>
      <c r="AH30" t="s">
        <v>303</v>
      </c>
      <c r="AI30" s="34">
        <v>4</v>
      </c>
    </row>
    <row r="31" spans="1:35" x14ac:dyDescent="0.25">
      <c r="A31" t="s">
        <v>1149</v>
      </c>
      <c r="B31" t="s">
        <v>578</v>
      </c>
      <c r="C31" t="s">
        <v>854</v>
      </c>
      <c r="D31" t="s">
        <v>1099</v>
      </c>
      <c r="E31" s="33">
        <v>73.3</v>
      </c>
      <c r="F31" s="33">
        <v>5.3111111111111109</v>
      </c>
      <c r="G31" s="33">
        <v>0.32222222222222224</v>
      </c>
      <c r="H31" s="33">
        <v>0.2553333333333333</v>
      </c>
      <c r="I31" s="33">
        <v>2.0666666666666669</v>
      </c>
      <c r="J31" s="33">
        <v>0</v>
      </c>
      <c r="K31" s="33">
        <v>3.8222222222222224</v>
      </c>
      <c r="L31" s="33">
        <v>2.3331111111111107</v>
      </c>
      <c r="M31" s="33">
        <v>5.9625555555555572</v>
      </c>
      <c r="N31" s="33">
        <v>0</v>
      </c>
      <c r="O31" s="33">
        <v>8.1344550553281825E-2</v>
      </c>
      <c r="P31" s="33">
        <v>0</v>
      </c>
      <c r="Q31" s="33">
        <v>4.8205555555555568</v>
      </c>
      <c r="R31" s="33">
        <v>6.5764741549189043E-2</v>
      </c>
      <c r="S31" s="33">
        <v>1.9695555555555557</v>
      </c>
      <c r="T31" s="33">
        <v>2.5786666666666678</v>
      </c>
      <c r="U31" s="33">
        <v>0</v>
      </c>
      <c r="V31" s="33">
        <v>6.2049416401394594E-2</v>
      </c>
      <c r="W31" s="33">
        <v>1.0023333333333333</v>
      </c>
      <c r="X31" s="33">
        <v>5.1363333333333321</v>
      </c>
      <c r="Y31" s="33">
        <v>0</v>
      </c>
      <c r="Z31" s="33">
        <v>8.3747157798999536E-2</v>
      </c>
      <c r="AA31" s="33">
        <v>0</v>
      </c>
      <c r="AB31" s="33">
        <v>4.8555555555555552</v>
      </c>
      <c r="AC31" s="33">
        <v>0</v>
      </c>
      <c r="AD31" s="33">
        <v>0</v>
      </c>
      <c r="AE31" s="33">
        <v>0.15555555555555556</v>
      </c>
      <c r="AF31" s="33">
        <v>0</v>
      </c>
      <c r="AG31" s="33">
        <v>0</v>
      </c>
      <c r="AH31" t="s">
        <v>165</v>
      </c>
      <c r="AI31" s="34">
        <v>4</v>
      </c>
    </row>
    <row r="32" spans="1:35" x14ac:dyDescent="0.25">
      <c r="A32" t="s">
        <v>1149</v>
      </c>
      <c r="B32" t="s">
        <v>494</v>
      </c>
      <c r="C32" t="s">
        <v>899</v>
      </c>
      <c r="D32" t="s">
        <v>1026</v>
      </c>
      <c r="E32" s="33">
        <v>115.42222222222222</v>
      </c>
      <c r="F32" s="33">
        <v>5.6888888888888891</v>
      </c>
      <c r="G32" s="33">
        <v>0.8666666666666667</v>
      </c>
      <c r="H32" s="33">
        <v>0.53333333333333333</v>
      </c>
      <c r="I32" s="33">
        <v>1.1555555555555554</v>
      </c>
      <c r="J32" s="33">
        <v>3.4</v>
      </c>
      <c r="K32" s="33">
        <v>0</v>
      </c>
      <c r="L32" s="33">
        <v>4.9279999999999999</v>
      </c>
      <c r="M32" s="33">
        <v>5.6888888888888891</v>
      </c>
      <c r="N32" s="33">
        <v>0</v>
      </c>
      <c r="O32" s="33">
        <v>4.9287639584135547E-2</v>
      </c>
      <c r="P32" s="33">
        <v>5.5843333333333334</v>
      </c>
      <c r="Q32" s="33">
        <v>14.214888888888886</v>
      </c>
      <c r="R32" s="33">
        <v>0.17153735078937235</v>
      </c>
      <c r="S32" s="33">
        <v>5.0488888888888885</v>
      </c>
      <c r="T32" s="33">
        <v>10.527222222222223</v>
      </c>
      <c r="U32" s="33">
        <v>0</v>
      </c>
      <c r="V32" s="33">
        <v>0.13494897959183674</v>
      </c>
      <c r="W32" s="33">
        <v>4.6861111111111118</v>
      </c>
      <c r="X32" s="33">
        <v>6.4007777777777779</v>
      </c>
      <c r="Y32" s="33">
        <v>0.57777777777777772</v>
      </c>
      <c r="Z32" s="33">
        <v>0.10106083943011168</v>
      </c>
      <c r="AA32" s="33">
        <v>0.8666666666666667</v>
      </c>
      <c r="AB32" s="33">
        <v>0</v>
      </c>
      <c r="AC32" s="33">
        <v>0</v>
      </c>
      <c r="AD32" s="33">
        <v>0</v>
      </c>
      <c r="AE32" s="33">
        <v>0.1111111111111111</v>
      </c>
      <c r="AF32" s="33">
        <v>0</v>
      </c>
      <c r="AG32" s="33">
        <v>8.8888888888888892E-2</v>
      </c>
      <c r="AH32" t="s">
        <v>80</v>
      </c>
      <c r="AI32" s="34">
        <v>4</v>
      </c>
    </row>
    <row r="33" spans="1:35" x14ac:dyDescent="0.25">
      <c r="A33" t="s">
        <v>1149</v>
      </c>
      <c r="B33" t="s">
        <v>441</v>
      </c>
      <c r="C33" t="s">
        <v>870</v>
      </c>
      <c r="D33" t="s">
        <v>1059</v>
      </c>
      <c r="E33" s="33">
        <v>79.055555555555557</v>
      </c>
      <c r="F33" s="33">
        <v>5.6888888888888891</v>
      </c>
      <c r="G33" s="33">
        <v>2.1333333333333333</v>
      </c>
      <c r="H33" s="33">
        <v>0.46111111111111114</v>
      </c>
      <c r="I33" s="33">
        <v>0.62222222222222223</v>
      </c>
      <c r="J33" s="33">
        <v>0</v>
      </c>
      <c r="K33" s="33">
        <v>2.2222222222222223</v>
      </c>
      <c r="L33" s="33">
        <v>5.5847777777777781</v>
      </c>
      <c r="M33" s="33">
        <v>3.5777777777777779</v>
      </c>
      <c r="N33" s="33">
        <v>0</v>
      </c>
      <c r="O33" s="33">
        <v>4.5256500351370348E-2</v>
      </c>
      <c r="P33" s="33">
        <v>5.333333333333333</v>
      </c>
      <c r="Q33" s="33">
        <v>5.0222222222222221</v>
      </c>
      <c r="R33" s="33">
        <v>0.13099086437104707</v>
      </c>
      <c r="S33" s="33">
        <v>3.5766666666666662</v>
      </c>
      <c r="T33" s="33">
        <v>8.8728888888888893</v>
      </c>
      <c r="U33" s="33">
        <v>0</v>
      </c>
      <c r="V33" s="33">
        <v>0.15747856640899507</v>
      </c>
      <c r="W33" s="33">
        <v>2.3196666666666657</v>
      </c>
      <c r="X33" s="33">
        <v>6.5556666666666681</v>
      </c>
      <c r="Y33" s="33">
        <v>0.81111111111111112</v>
      </c>
      <c r="Z33" s="33">
        <v>0.12252705551651442</v>
      </c>
      <c r="AA33" s="33">
        <v>0</v>
      </c>
      <c r="AB33" s="33">
        <v>0</v>
      </c>
      <c r="AC33" s="33">
        <v>0</v>
      </c>
      <c r="AD33" s="33">
        <v>0</v>
      </c>
      <c r="AE33" s="33">
        <v>0</v>
      </c>
      <c r="AF33" s="33">
        <v>0</v>
      </c>
      <c r="AG33" s="33">
        <v>0</v>
      </c>
      <c r="AH33" t="s">
        <v>27</v>
      </c>
      <c r="AI33" s="34">
        <v>4</v>
      </c>
    </row>
    <row r="34" spans="1:35" x14ac:dyDescent="0.25">
      <c r="A34" t="s">
        <v>1149</v>
      </c>
      <c r="B34" t="s">
        <v>436</v>
      </c>
      <c r="C34" t="s">
        <v>906</v>
      </c>
      <c r="D34" t="s">
        <v>1063</v>
      </c>
      <c r="E34" s="33">
        <v>80.566666666666663</v>
      </c>
      <c r="F34" s="33">
        <v>5.6888888888888891</v>
      </c>
      <c r="G34" s="33">
        <v>1.0666666666666667</v>
      </c>
      <c r="H34" s="33">
        <v>0.64444444444444449</v>
      </c>
      <c r="I34" s="33">
        <v>1.3</v>
      </c>
      <c r="J34" s="33">
        <v>0</v>
      </c>
      <c r="K34" s="33">
        <v>0</v>
      </c>
      <c r="L34" s="33">
        <v>5.6758888888888883</v>
      </c>
      <c r="M34" s="33">
        <v>3.802888888888889</v>
      </c>
      <c r="N34" s="33">
        <v>0</v>
      </c>
      <c r="O34" s="33">
        <v>4.7201765273755344E-2</v>
      </c>
      <c r="P34" s="33">
        <v>5.3472222222222214</v>
      </c>
      <c r="Q34" s="33">
        <v>6.3276666666666666</v>
      </c>
      <c r="R34" s="33">
        <v>0.14490966763205074</v>
      </c>
      <c r="S34" s="33">
        <v>5.0279999999999996</v>
      </c>
      <c r="T34" s="33">
        <v>21.65777777777777</v>
      </c>
      <c r="U34" s="33">
        <v>0</v>
      </c>
      <c r="V34" s="33">
        <v>0.33122603778789123</v>
      </c>
      <c r="W34" s="33">
        <v>6.0934444444444456</v>
      </c>
      <c r="X34" s="33">
        <v>13.474333333333334</v>
      </c>
      <c r="Y34" s="33">
        <v>0</v>
      </c>
      <c r="Z34" s="33">
        <v>0.24287684457316233</v>
      </c>
      <c r="AA34" s="33">
        <v>0</v>
      </c>
      <c r="AB34" s="33">
        <v>0</v>
      </c>
      <c r="AC34" s="33">
        <v>0</v>
      </c>
      <c r="AD34" s="33">
        <v>0</v>
      </c>
      <c r="AE34" s="33">
        <v>0</v>
      </c>
      <c r="AF34" s="33">
        <v>0</v>
      </c>
      <c r="AG34" s="33">
        <v>0</v>
      </c>
      <c r="AH34" t="s">
        <v>22</v>
      </c>
      <c r="AI34" s="34">
        <v>4</v>
      </c>
    </row>
    <row r="35" spans="1:35" x14ac:dyDescent="0.25">
      <c r="A35" t="s">
        <v>1149</v>
      </c>
      <c r="B35" t="s">
        <v>818</v>
      </c>
      <c r="C35" t="s">
        <v>963</v>
      </c>
      <c r="D35" t="s">
        <v>1044</v>
      </c>
      <c r="E35" s="33">
        <v>3.1111111111111112</v>
      </c>
      <c r="F35" s="33">
        <v>0.66666666666666663</v>
      </c>
      <c r="G35" s="33">
        <v>0</v>
      </c>
      <c r="H35" s="33">
        <v>1.7000000000000001E-2</v>
      </c>
      <c r="I35" s="33">
        <v>0.66666666666666663</v>
      </c>
      <c r="J35" s="33">
        <v>0</v>
      </c>
      <c r="K35" s="33">
        <v>0</v>
      </c>
      <c r="L35" s="33">
        <v>0.54388888888888898</v>
      </c>
      <c r="M35" s="33">
        <v>0.39955555555555494</v>
      </c>
      <c r="N35" s="33">
        <v>0</v>
      </c>
      <c r="O35" s="33">
        <v>0.12842857142857123</v>
      </c>
      <c r="P35" s="33">
        <v>0</v>
      </c>
      <c r="Q35" s="33">
        <v>0.81588888888888911</v>
      </c>
      <c r="R35" s="33">
        <v>0.26225000000000004</v>
      </c>
      <c r="S35" s="33">
        <v>0.60877777777777775</v>
      </c>
      <c r="T35" s="33">
        <v>0.64877777777777768</v>
      </c>
      <c r="U35" s="33">
        <v>0</v>
      </c>
      <c r="V35" s="33">
        <v>0.40421428571428564</v>
      </c>
      <c r="W35" s="33">
        <v>0.81455555555555548</v>
      </c>
      <c r="X35" s="33">
        <v>0.80200000000000027</v>
      </c>
      <c r="Y35" s="33">
        <v>0</v>
      </c>
      <c r="Z35" s="33">
        <v>0.51960714285714293</v>
      </c>
      <c r="AA35" s="33">
        <v>0</v>
      </c>
      <c r="AB35" s="33">
        <v>0</v>
      </c>
      <c r="AC35" s="33">
        <v>0</v>
      </c>
      <c r="AD35" s="33">
        <v>0</v>
      </c>
      <c r="AE35" s="33">
        <v>0</v>
      </c>
      <c r="AF35" s="33">
        <v>0</v>
      </c>
      <c r="AG35" s="33">
        <v>0</v>
      </c>
      <c r="AH35" t="s">
        <v>405</v>
      </c>
      <c r="AI35" s="34">
        <v>4</v>
      </c>
    </row>
    <row r="36" spans="1:35" x14ac:dyDescent="0.25">
      <c r="A36" t="s">
        <v>1149</v>
      </c>
      <c r="B36" t="s">
        <v>790</v>
      </c>
      <c r="C36" t="s">
        <v>897</v>
      </c>
      <c r="D36" t="s">
        <v>1056</v>
      </c>
      <c r="E36" s="33">
        <v>112.98888888888889</v>
      </c>
      <c r="F36" s="33">
        <v>0</v>
      </c>
      <c r="G36" s="33">
        <v>2.2222222222222223</v>
      </c>
      <c r="H36" s="33">
        <v>0.8666666666666667</v>
      </c>
      <c r="I36" s="33">
        <v>14.311111111111112</v>
      </c>
      <c r="J36" s="33">
        <v>3.3777777777777778</v>
      </c>
      <c r="K36" s="33">
        <v>3.3777777777777778</v>
      </c>
      <c r="L36" s="33">
        <v>3.8762222222222222</v>
      </c>
      <c r="M36" s="33">
        <v>16.8</v>
      </c>
      <c r="N36" s="33">
        <v>0</v>
      </c>
      <c r="O36" s="33">
        <v>0.14868718654734978</v>
      </c>
      <c r="P36" s="33">
        <v>0</v>
      </c>
      <c r="Q36" s="33">
        <v>15.483555555555558</v>
      </c>
      <c r="R36" s="33">
        <v>0.13703609007768711</v>
      </c>
      <c r="S36" s="33">
        <v>14.010444444444447</v>
      </c>
      <c r="T36" s="33">
        <v>14.567333333333332</v>
      </c>
      <c r="U36" s="33">
        <v>0</v>
      </c>
      <c r="V36" s="33">
        <v>0.25292555806863998</v>
      </c>
      <c r="W36" s="33">
        <v>16.118222222222229</v>
      </c>
      <c r="X36" s="33">
        <v>29.571777777777772</v>
      </c>
      <c r="Y36" s="33">
        <v>4</v>
      </c>
      <c r="Z36" s="33">
        <v>0.43977775592486967</v>
      </c>
      <c r="AA36" s="33">
        <v>0</v>
      </c>
      <c r="AB36" s="33">
        <v>0</v>
      </c>
      <c r="AC36" s="33">
        <v>0</v>
      </c>
      <c r="AD36" s="33">
        <v>0</v>
      </c>
      <c r="AE36" s="33">
        <v>0</v>
      </c>
      <c r="AF36" s="33">
        <v>0</v>
      </c>
      <c r="AG36" s="33">
        <v>0.34444444444444444</v>
      </c>
      <c r="AH36" t="s">
        <v>377</v>
      </c>
      <c r="AI36" s="34">
        <v>4</v>
      </c>
    </row>
    <row r="37" spans="1:35" x14ac:dyDescent="0.25">
      <c r="A37" t="s">
        <v>1149</v>
      </c>
      <c r="B37" t="s">
        <v>793</v>
      </c>
      <c r="C37" t="s">
        <v>1013</v>
      </c>
      <c r="D37" t="s">
        <v>1055</v>
      </c>
      <c r="E37" s="33">
        <v>90.9</v>
      </c>
      <c r="F37" s="33">
        <v>5.6888888888888891</v>
      </c>
      <c r="G37" s="33">
        <v>0.57777777777777772</v>
      </c>
      <c r="H37" s="33">
        <v>0.78888888888888886</v>
      </c>
      <c r="I37" s="33">
        <v>2.4333333333333331</v>
      </c>
      <c r="J37" s="33">
        <v>0</v>
      </c>
      <c r="K37" s="33">
        <v>0</v>
      </c>
      <c r="L37" s="33">
        <v>4.6847777777777795</v>
      </c>
      <c r="M37" s="33">
        <v>5.6888888888888891</v>
      </c>
      <c r="N37" s="33">
        <v>0</v>
      </c>
      <c r="O37" s="33">
        <v>6.2584036181395922E-2</v>
      </c>
      <c r="P37" s="33">
        <v>4.7568888888888869</v>
      </c>
      <c r="Q37" s="33">
        <v>5.1879999999999979</v>
      </c>
      <c r="R37" s="33">
        <v>0.10940471824960268</v>
      </c>
      <c r="S37" s="33">
        <v>4.9338888888888901</v>
      </c>
      <c r="T37" s="33">
        <v>16.978777777777783</v>
      </c>
      <c r="U37" s="33">
        <v>0</v>
      </c>
      <c r="V37" s="33">
        <v>0.24106343967730112</v>
      </c>
      <c r="W37" s="33">
        <v>5.6522222222222211</v>
      </c>
      <c r="X37" s="33">
        <v>8.878111111111112</v>
      </c>
      <c r="Y37" s="33">
        <v>1.5111111111111111</v>
      </c>
      <c r="Z37" s="33">
        <v>0.17647353624251313</v>
      </c>
      <c r="AA37" s="33">
        <v>0</v>
      </c>
      <c r="AB37" s="33">
        <v>0</v>
      </c>
      <c r="AC37" s="33">
        <v>0</v>
      </c>
      <c r="AD37" s="33">
        <v>0</v>
      </c>
      <c r="AE37" s="33">
        <v>0</v>
      </c>
      <c r="AF37" s="33">
        <v>0</v>
      </c>
      <c r="AG37" s="33">
        <v>0</v>
      </c>
      <c r="AH37" t="s">
        <v>380</v>
      </c>
      <c r="AI37" s="34">
        <v>4</v>
      </c>
    </row>
    <row r="38" spans="1:35" x14ac:dyDescent="0.25">
      <c r="A38" t="s">
        <v>1149</v>
      </c>
      <c r="B38" t="s">
        <v>530</v>
      </c>
      <c r="C38" t="s">
        <v>898</v>
      </c>
      <c r="D38" t="s">
        <v>1058</v>
      </c>
      <c r="E38" s="33">
        <v>86.311111111111117</v>
      </c>
      <c r="F38" s="33">
        <v>10.044444444444444</v>
      </c>
      <c r="G38" s="33">
        <v>0.12222222222222222</v>
      </c>
      <c r="H38" s="33">
        <v>1.0666666666666667</v>
      </c>
      <c r="I38" s="33">
        <v>0</v>
      </c>
      <c r="J38" s="33">
        <v>0</v>
      </c>
      <c r="K38" s="33">
        <v>0</v>
      </c>
      <c r="L38" s="33">
        <v>4.6771111111111114</v>
      </c>
      <c r="M38" s="33">
        <v>5.6888888888888891</v>
      </c>
      <c r="N38" s="33">
        <v>0</v>
      </c>
      <c r="O38" s="33">
        <v>6.591143151390319E-2</v>
      </c>
      <c r="P38" s="33">
        <v>0</v>
      </c>
      <c r="Q38" s="33">
        <v>5.6632222222222213</v>
      </c>
      <c r="R38" s="33">
        <v>6.5614057672502557E-2</v>
      </c>
      <c r="S38" s="33">
        <v>3.9514444444444443</v>
      </c>
      <c r="T38" s="33">
        <v>5.2815555555555553</v>
      </c>
      <c r="U38" s="33">
        <v>0</v>
      </c>
      <c r="V38" s="33">
        <v>0.10697348094747683</v>
      </c>
      <c r="W38" s="33">
        <v>4.0834444444444449</v>
      </c>
      <c r="X38" s="33">
        <v>10.794555555555553</v>
      </c>
      <c r="Y38" s="33">
        <v>0</v>
      </c>
      <c r="Z38" s="33">
        <v>0.17237641606591139</v>
      </c>
      <c r="AA38" s="33">
        <v>0</v>
      </c>
      <c r="AB38" s="33">
        <v>5.6</v>
      </c>
      <c r="AC38" s="33">
        <v>0</v>
      </c>
      <c r="AD38" s="33">
        <v>9.4117777777777789</v>
      </c>
      <c r="AE38" s="33">
        <v>0</v>
      </c>
      <c r="AF38" s="33">
        <v>0</v>
      </c>
      <c r="AG38" s="33">
        <v>0</v>
      </c>
      <c r="AH38" t="s">
        <v>116</v>
      </c>
      <c r="AI38" s="34">
        <v>4</v>
      </c>
    </row>
    <row r="39" spans="1:35" x14ac:dyDescent="0.25">
      <c r="A39" t="s">
        <v>1149</v>
      </c>
      <c r="B39" t="s">
        <v>414</v>
      </c>
      <c r="C39" t="s">
        <v>894</v>
      </c>
      <c r="D39" t="s">
        <v>1021</v>
      </c>
      <c r="E39" s="33">
        <v>69.488888888888894</v>
      </c>
      <c r="F39" s="33">
        <v>5.5111111111111111</v>
      </c>
      <c r="G39" s="33">
        <v>0.83333333333333337</v>
      </c>
      <c r="H39" s="33">
        <v>0.34166666666666667</v>
      </c>
      <c r="I39" s="33">
        <v>0.75555555555555554</v>
      </c>
      <c r="J39" s="33">
        <v>0</v>
      </c>
      <c r="K39" s="33">
        <v>0</v>
      </c>
      <c r="L39" s="33">
        <v>5.3</v>
      </c>
      <c r="M39" s="33">
        <v>0</v>
      </c>
      <c r="N39" s="33">
        <v>4.7777777777777777</v>
      </c>
      <c r="O39" s="33">
        <v>6.8755996162456021E-2</v>
      </c>
      <c r="P39" s="33">
        <v>5.6166666666666663</v>
      </c>
      <c r="Q39" s="33">
        <v>0</v>
      </c>
      <c r="R39" s="33">
        <v>8.0828269907259345E-2</v>
      </c>
      <c r="S39" s="33">
        <v>5.5250000000000004</v>
      </c>
      <c r="T39" s="33">
        <v>2.25</v>
      </c>
      <c r="U39" s="33">
        <v>0</v>
      </c>
      <c r="V39" s="33">
        <v>0.11188839142948513</v>
      </c>
      <c r="W39" s="33">
        <v>3.3805555555555555</v>
      </c>
      <c r="X39" s="33">
        <v>4.5333333333333332</v>
      </c>
      <c r="Y39" s="33">
        <v>0</v>
      </c>
      <c r="Z39" s="33">
        <v>0.11388711224816117</v>
      </c>
      <c r="AA39" s="33">
        <v>0</v>
      </c>
      <c r="AB39" s="33">
        <v>0</v>
      </c>
      <c r="AC39" s="33">
        <v>0</v>
      </c>
      <c r="AD39" s="33">
        <v>0</v>
      </c>
      <c r="AE39" s="33">
        <v>0</v>
      </c>
      <c r="AF39" s="33">
        <v>0</v>
      </c>
      <c r="AG39" s="33">
        <v>0</v>
      </c>
      <c r="AH39" t="s">
        <v>0</v>
      </c>
      <c r="AI39" s="34">
        <v>4</v>
      </c>
    </row>
    <row r="40" spans="1:35" x14ac:dyDescent="0.25">
      <c r="A40" t="s">
        <v>1149</v>
      </c>
      <c r="B40" t="s">
        <v>812</v>
      </c>
      <c r="C40" t="s">
        <v>1017</v>
      </c>
      <c r="D40" t="s">
        <v>1056</v>
      </c>
      <c r="E40" s="33">
        <v>87.455555555555549</v>
      </c>
      <c r="F40" s="33">
        <v>4.8444444444444441</v>
      </c>
      <c r="G40" s="33">
        <v>3.3333333333333333E-2</v>
      </c>
      <c r="H40" s="33">
        <v>0.34888888888888892</v>
      </c>
      <c r="I40" s="33">
        <v>1.1666666666666667</v>
      </c>
      <c r="J40" s="33">
        <v>0</v>
      </c>
      <c r="K40" s="33">
        <v>0</v>
      </c>
      <c r="L40" s="33">
        <v>6.0166666666666666</v>
      </c>
      <c r="M40" s="33">
        <v>4.6555555555555559</v>
      </c>
      <c r="N40" s="33">
        <v>0</v>
      </c>
      <c r="O40" s="33">
        <v>5.3233388387752517E-2</v>
      </c>
      <c r="P40" s="33">
        <v>4.4694444444444441</v>
      </c>
      <c r="Q40" s="33">
        <v>3.25</v>
      </c>
      <c r="R40" s="33">
        <v>8.8267056282556225E-2</v>
      </c>
      <c r="S40" s="33">
        <v>6.7138888888888886</v>
      </c>
      <c r="T40" s="33">
        <v>12.680555555555555</v>
      </c>
      <c r="U40" s="33">
        <v>0</v>
      </c>
      <c r="V40" s="33">
        <v>0.2217634353957566</v>
      </c>
      <c r="W40" s="33">
        <v>12.6</v>
      </c>
      <c r="X40" s="33">
        <v>9.8416666666666668</v>
      </c>
      <c r="Y40" s="33">
        <v>0</v>
      </c>
      <c r="Z40" s="33">
        <v>0.25660653030110536</v>
      </c>
      <c r="AA40" s="33">
        <v>0</v>
      </c>
      <c r="AB40" s="33">
        <v>0</v>
      </c>
      <c r="AC40" s="33">
        <v>0</v>
      </c>
      <c r="AD40" s="33">
        <v>0</v>
      </c>
      <c r="AE40" s="33">
        <v>0</v>
      </c>
      <c r="AF40" s="33">
        <v>0</v>
      </c>
      <c r="AG40" s="33">
        <v>0</v>
      </c>
      <c r="AH40" t="s">
        <v>399</v>
      </c>
      <c r="AI40" s="34">
        <v>4</v>
      </c>
    </row>
    <row r="41" spans="1:35" x14ac:dyDescent="0.25">
      <c r="A41" t="s">
        <v>1149</v>
      </c>
      <c r="B41" t="s">
        <v>550</v>
      </c>
      <c r="C41" t="s">
        <v>940</v>
      </c>
      <c r="D41" t="s">
        <v>1042</v>
      </c>
      <c r="E41" s="33">
        <v>80.12222222222222</v>
      </c>
      <c r="F41" s="33">
        <v>5.6</v>
      </c>
      <c r="G41" s="33">
        <v>1.1111111111111112E-2</v>
      </c>
      <c r="H41" s="33">
        <v>0.3611111111111111</v>
      </c>
      <c r="I41" s="33">
        <v>2.0222222222222221</v>
      </c>
      <c r="J41" s="33">
        <v>0</v>
      </c>
      <c r="K41" s="33">
        <v>0</v>
      </c>
      <c r="L41" s="33">
        <v>4.5</v>
      </c>
      <c r="M41" s="33">
        <v>0</v>
      </c>
      <c r="N41" s="33">
        <v>6.0472222222222225</v>
      </c>
      <c r="O41" s="33">
        <v>7.5474968797670225E-2</v>
      </c>
      <c r="P41" s="33">
        <v>5.1027777777777779</v>
      </c>
      <c r="Q41" s="33">
        <v>8.594444444444445</v>
      </c>
      <c r="R41" s="33">
        <v>0.17095409790597699</v>
      </c>
      <c r="S41" s="33">
        <v>2.6333333333333333</v>
      </c>
      <c r="T41" s="33">
        <v>10.230555555555556</v>
      </c>
      <c r="U41" s="33">
        <v>0</v>
      </c>
      <c r="V41" s="33">
        <v>0.16055332131465816</v>
      </c>
      <c r="W41" s="33">
        <v>8.094444444444445</v>
      </c>
      <c r="X41" s="33">
        <v>9.8055555555555554</v>
      </c>
      <c r="Y41" s="33">
        <v>0</v>
      </c>
      <c r="Z41" s="33">
        <v>0.22340868118152821</v>
      </c>
      <c r="AA41" s="33">
        <v>0</v>
      </c>
      <c r="AB41" s="33">
        <v>0</v>
      </c>
      <c r="AC41" s="33">
        <v>0</v>
      </c>
      <c r="AD41" s="33">
        <v>0</v>
      </c>
      <c r="AE41" s="33">
        <v>0</v>
      </c>
      <c r="AF41" s="33">
        <v>0</v>
      </c>
      <c r="AG41" s="33">
        <v>0</v>
      </c>
      <c r="AH41" t="s">
        <v>137</v>
      </c>
      <c r="AI41" s="34">
        <v>4</v>
      </c>
    </row>
    <row r="42" spans="1:35" x14ac:dyDescent="0.25">
      <c r="A42" t="s">
        <v>1149</v>
      </c>
      <c r="B42" t="s">
        <v>798</v>
      </c>
      <c r="C42" t="s">
        <v>832</v>
      </c>
      <c r="D42" t="s">
        <v>1046</v>
      </c>
      <c r="E42" s="33">
        <v>80.533333333333331</v>
      </c>
      <c r="F42" s="33">
        <v>5.6888888888888891</v>
      </c>
      <c r="G42" s="33">
        <v>6.6666666666666666E-2</v>
      </c>
      <c r="H42" s="33">
        <v>0.3611111111111111</v>
      </c>
      <c r="I42" s="33">
        <v>3.1111111111111112</v>
      </c>
      <c r="J42" s="33">
        <v>0</v>
      </c>
      <c r="K42" s="33">
        <v>0</v>
      </c>
      <c r="L42" s="33">
        <v>1.1055555555555556</v>
      </c>
      <c r="M42" s="33">
        <v>0</v>
      </c>
      <c r="N42" s="33">
        <v>5.208333333333333</v>
      </c>
      <c r="O42" s="33">
        <v>6.4673013245033106E-2</v>
      </c>
      <c r="P42" s="33">
        <v>5.3805555555555555</v>
      </c>
      <c r="Q42" s="33">
        <v>4.45</v>
      </c>
      <c r="R42" s="33">
        <v>0.12206815673289184</v>
      </c>
      <c r="S42" s="33">
        <v>10.819444444444445</v>
      </c>
      <c r="T42" s="33">
        <v>0.15277777777777779</v>
      </c>
      <c r="U42" s="33">
        <v>0</v>
      </c>
      <c r="V42" s="33">
        <v>0.13624448123620311</v>
      </c>
      <c r="W42" s="33">
        <v>5.1027777777777779</v>
      </c>
      <c r="X42" s="33">
        <v>3.7472222222222222</v>
      </c>
      <c r="Y42" s="33">
        <v>0</v>
      </c>
      <c r="Z42" s="33">
        <v>0.10989238410596026</v>
      </c>
      <c r="AA42" s="33">
        <v>0</v>
      </c>
      <c r="AB42" s="33">
        <v>0</v>
      </c>
      <c r="AC42" s="33">
        <v>0</v>
      </c>
      <c r="AD42" s="33">
        <v>0</v>
      </c>
      <c r="AE42" s="33">
        <v>0</v>
      </c>
      <c r="AF42" s="33">
        <v>0</v>
      </c>
      <c r="AG42" s="33">
        <v>0</v>
      </c>
      <c r="AH42" t="s">
        <v>385</v>
      </c>
      <c r="AI42" s="34">
        <v>4</v>
      </c>
    </row>
    <row r="43" spans="1:35" x14ac:dyDescent="0.25">
      <c r="A43" t="s">
        <v>1149</v>
      </c>
      <c r="B43" t="s">
        <v>502</v>
      </c>
      <c r="C43" t="s">
        <v>824</v>
      </c>
      <c r="D43" t="s">
        <v>1081</v>
      </c>
      <c r="E43" s="33">
        <v>95.022222222222226</v>
      </c>
      <c r="F43" s="33">
        <v>5.2444444444444445</v>
      </c>
      <c r="G43" s="33">
        <v>0.17777777777777778</v>
      </c>
      <c r="H43" s="33">
        <v>0.41477777777777775</v>
      </c>
      <c r="I43" s="33">
        <v>2.3666666666666667</v>
      </c>
      <c r="J43" s="33">
        <v>0</v>
      </c>
      <c r="K43" s="33">
        <v>0</v>
      </c>
      <c r="L43" s="33">
        <v>3.5444444444444443</v>
      </c>
      <c r="M43" s="33">
        <v>0</v>
      </c>
      <c r="N43" s="33">
        <v>5.6583333333333332</v>
      </c>
      <c r="O43" s="33">
        <v>5.9547474275023382E-2</v>
      </c>
      <c r="P43" s="33">
        <v>4.0583333333333336</v>
      </c>
      <c r="Q43" s="33">
        <v>5.8138888888888891</v>
      </c>
      <c r="R43" s="33">
        <v>0.10389382600561273</v>
      </c>
      <c r="S43" s="33">
        <v>3.3222222222222224</v>
      </c>
      <c r="T43" s="33">
        <v>10.483333333333333</v>
      </c>
      <c r="U43" s="33">
        <v>0</v>
      </c>
      <c r="V43" s="33">
        <v>0.14528765201122543</v>
      </c>
      <c r="W43" s="33">
        <v>5.2361111111111107</v>
      </c>
      <c r="X43" s="33">
        <v>6.697222222222222</v>
      </c>
      <c r="Y43" s="33">
        <v>0</v>
      </c>
      <c r="Z43" s="33">
        <v>0.12558465855940132</v>
      </c>
      <c r="AA43" s="33">
        <v>0</v>
      </c>
      <c r="AB43" s="33">
        <v>0</v>
      </c>
      <c r="AC43" s="33">
        <v>0</v>
      </c>
      <c r="AD43" s="33">
        <v>0</v>
      </c>
      <c r="AE43" s="33">
        <v>0</v>
      </c>
      <c r="AF43" s="33">
        <v>0</v>
      </c>
      <c r="AG43" s="33">
        <v>0</v>
      </c>
      <c r="AH43" t="s">
        <v>88</v>
      </c>
      <c r="AI43" s="34">
        <v>4</v>
      </c>
    </row>
    <row r="44" spans="1:35" x14ac:dyDescent="0.25">
      <c r="A44" t="s">
        <v>1149</v>
      </c>
      <c r="B44" t="s">
        <v>585</v>
      </c>
      <c r="C44" t="s">
        <v>960</v>
      </c>
      <c r="D44" t="s">
        <v>1031</v>
      </c>
      <c r="E44" s="33">
        <v>70.822222222222223</v>
      </c>
      <c r="F44" s="33">
        <v>5.2888888888888888</v>
      </c>
      <c r="G44" s="33">
        <v>3.3333333333333333E-2</v>
      </c>
      <c r="H44" s="33">
        <v>0.33144444444444443</v>
      </c>
      <c r="I44" s="33">
        <v>2.3666666666666667</v>
      </c>
      <c r="J44" s="33">
        <v>0</v>
      </c>
      <c r="K44" s="33">
        <v>0</v>
      </c>
      <c r="L44" s="33">
        <v>4.0138888888888893</v>
      </c>
      <c r="M44" s="33">
        <v>0</v>
      </c>
      <c r="N44" s="33">
        <v>5.2555555555555555</v>
      </c>
      <c r="O44" s="33">
        <v>7.4207718857860053E-2</v>
      </c>
      <c r="P44" s="33">
        <v>4.3194444444444446</v>
      </c>
      <c r="Q44" s="33">
        <v>4.7416666666666663</v>
      </c>
      <c r="R44" s="33">
        <v>0.12794163790398491</v>
      </c>
      <c r="S44" s="33">
        <v>4.9055555555555559</v>
      </c>
      <c r="T44" s="33">
        <v>3.4388888888888891</v>
      </c>
      <c r="U44" s="33">
        <v>0</v>
      </c>
      <c r="V44" s="33">
        <v>0.11782240351427675</v>
      </c>
      <c r="W44" s="33">
        <v>7.5694444444444446</v>
      </c>
      <c r="X44" s="33">
        <v>3.7944444444444443</v>
      </c>
      <c r="Y44" s="33">
        <v>0</v>
      </c>
      <c r="Z44" s="33">
        <v>0.16045654220269845</v>
      </c>
      <c r="AA44" s="33">
        <v>0</v>
      </c>
      <c r="AB44" s="33">
        <v>0</v>
      </c>
      <c r="AC44" s="33">
        <v>0</v>
      </c>
      <c r="AD44" s="33">
        <v>0</v>
      </c>
      <c r="AE44" s="33">
        <v>0</v>
      </c>
      <c r="AF44" s="33">
        <v>0</v>
      </c>
      <c r="AG44" s="33">
        <v>0</v>
      </c>
      <c r="AH44" t="s">
        <v>172</v>
      </c>
      <c r="AI44" s="34">
        <v>4</v>
      </c>
    </row>
    <row r="45" spans="1:35" x14ac:dyDescent="0.25">
      <c r="A45" t="s">
        <v>1149</v>
      </c>
      <c r="B45" t="s">
        <v>762</v>
      </c>
      <c r="C45" t="s">
        <v>847</v>
      </c>
      <c r="D45" t="s">
        <v>1053</v>
      </c>
      <c r="E45" s="33">
        <v>71.533333333333331</v>
      </c>
      <c r="F45" s="33">
        <v>5.3666666666666663</v>
      </c>
      <c r="G45" s="33">
        <v>3.3333333333333333E-2</v>
      </c>
      <c r="H45" s="33">
        <v>0.5444444444444444</v>
      </c>
      <c r="I45" s="33">
        <v>1</v>
      </c>
      <c r="J45" s="33">
        <v>0</v>
      </c>
      <c r="K45" s="33">
        <v>0</v>
      </c>
      <c r="L45" s="33">
        <v>1.2194444444444446</v>
      </c>
      <c r="M45" s="33">
        <v>0</v>
      </c>
      <c r="N45" s="33">
        <v>6.2055555555555557</v>
      </c>
      <c r="O45" s="33">
        <v>8.6750543647095377E-2</v>
      </c>
      <c r="P45" s="33">
        <v>4.677777777777778</v>
      </c>
      <c r="Q45" s="33">
        <v>5.5083333333333337</v>
      </c>
      <c r="R45" s="33">
        <v>0.14239670705187948</v>
      </c>
      <c r="S45" s="33">
        <v>8.4138888888888896</v>
      </c>
      <c r="T45" s="33">
        <v>3.2611111111111111</v>
      </c>
      <c r="U45" s="33">
        <v>0</v>
      </c>
      <c r="V45" s="33">
        <v>0.16321062441752099</v>
      </c>
      <c r="W45" s="33">
        <v>6.4833333333333334</v>
      </c>
      <c r="X45" s="33">
        <v>3.5916666666666668</v>
      </c>
      <c r="Y45" s="33">
        <v>0</v>
      </c>
      <c r="Z45" s="33">
        <v>0.14084342963653307</v>
      </c>
      <c r="AA45" s="33">
        <v>0</v>
      </c>
      <c r="AB45" s="33">
        <v>0</v>
      </c>
      <c r="AC45" s="33">
        <v>0</v>
      </c>
      <c r="AD45" s="33">
        <v>0</v>
      </c>
      <c r="AE45" s="33">
        <v>0</v>
      </c>
      <c r="AF45" s="33">
        <v>0</v>
      </c>
      <c r="AG45" s="33">
        <v>0</v>
      </c>
      <c r="AH45" t="s">
        <v>349</v>
      </c>
      <c r="AI45" s="34">
        <v>4</v>
      </c>
    </row>
    <row r="46" spans="1:35" x14ac:dyDescent="0.25">
      <c r="A46" t="s">
        <v>1149</v>
      </c>
      <c r="B46" t="s">
        <v>769</v>
      </c>
      <c r="C46" t="s">
        <v>833</v>
      </c>
      <c r="D46" t="s">
        <v>1098</v>
      </c>
      <c r="E46" s="33">
        <v>56.077777777777776</v>
      </c>
      <c r="F46" s="33">
        <v>5.4222222222222225</v>
      </c>
      <c r="G46" s="33">
        <v>3.3333333333333333E-2</v>
      </c>
      <c r="H46" s="33">
        <v>0.26577777777777778</v>
      </c>
      <c r="I46" s="33">
        <v>0.53333333333333333</v>
      </c>
      <c r="J46" s="33">
        <v>0</v>
      </c>
      <c r="K46" s="33">
        <v>0</v>
      </c>
      <c r="L46" s="33">
        <v>1.1694444444444445</v>
      </c>
      <c r="M46" s="33">
        <v>0</v>
      </c>
      <c r="N46" s="33">
        <v>6.05</v>
      </c>
      <c r="O46" s="33">
        <v>0.10788587279572023</v>
      </c>
      <c r="P46" s="33">
        <v>5.7555555555555555</v>
      </c>
      <c r="Q46" s="33">
        <v>4.9916666666666663</v>
      </c>
      <c r="R46" s="33">
        <v>0.19164850406181891</v>
      </c>
      <c r="S46" s="33">
        <v>5.4194444444444443</v>
      </c>
      <c r="T46" s="33">
        <v>3.8416666666666668</v>
      </c>
      <c r="U46" s="33">
        <v>0</v>
      </c>
      <c r="V46" s="33">
        <v>0.16514761244303547</v>
      </c>
      <c r="W46" s="33">
        <v>4.4972222222222218</v>
      </c>
      <c r="X46" s="33">
        <v>1.4805555555555556</v>
      </c>
      <c r="Y46" s="33">
        <v>0</v>
      </c>
      <c r="Z46" s="33">
        <v>0.10659797899742422</v>
      </c>
      <c r="AA46" s="33">
        <v>0</v>
      </c>
      <c r="AB46" s="33">
        <v>0</v>
      </c>
      <c r="AC46" s="33">
        <v>0</v>
      </c>
      <c r="AD46" s="33">
        <v>0</v>
      </c>
      <c r="AE46" s="33">
        <v>0</v>
      </c>
      <c r="AF46" s="33">
        <v>0</v>
      </c>
      <c r="AG46" s="33">
        <v>0</v>
      </c>
      <c r="AH46" t="s">
        <v>356</v>
      </c>
      <c r="AI46" s="34">
        <v>4</v>
      </c>
    </row>
    <row r="47" spans="1:35" x14ac:dyDescent="0.25">
      <c r="A47" t="s">
        <v>1149</v>
      </c>
      <c r="B47" t="s">
        <v>592</v>
      </c>
      <c r="C47" t="s">
        <v>962</v>
      </c>
      <c r="D47" t="s">
        <v>1102</v>
      </c>
      <c r="E47" s="33">
        <v>101.61111111111111</v>
      </c>
      <c r="F47" s="33">
        <v>5.6888888888888891</v>
      </c>
      <c r="G47" s="33">
        <v>3.3333333333333333E-2</v>
      </c>
      <c r="H47" s="33">
        <v>0.43888888888888888</v>
      </c>
      <c r="I47" s="33">
        <v>2.1333333333333333</v>
      </c>
      <c r="J47" s="33">
        <v>0</v>
      </c>
      <c r="K47" s="33">
        <v>0</v>
      </c>
      <c r="L47" s="33">
        <v>5.447222222222222</v>
      </c>
      <c r="M47" s="33">
        <v>0</v>
      </c>
      <c r="N47" s="33">
        <v>7.1</v>
      </c>
      <c r="O47" s="33">
        <v>6.9874248223072713E-2</v>
      </c>
      <c r="P47" s="33">
        <v>6.0055555555555555</v>
      </c>
      <c r="Q47" s="33">
        <v>7.1611111111111114</v>
      </c>
      <c r="R47" s="33">
        <v>0.12957900492072172</v>
      </c>
      <c r="S47" s="33">
        <v>1.4</v>
      </c>
      <c r="T47" s="33">
        <v>3.4861111111111112</v>
      </c>
      <c r="U47" s="33">
        <v>0</v>
      </c>
      <c r="V47" s="33">
        <v>4.8086386003280482E-2</v>
      </c>
      <c r="W47" s="33">
        <v>10.816666666666666</v>
      </c>
      <c r="X47" s="33">
        <v>3.8805555555555555</v>
      </c>
      <c r="Y47" s="33">
        <v>0</v>
      </c>
      <c r="Z47" s="33">
        <v>0.14464188080918536</v>
      </c>
      <c r="AA47" s="33">
        <v>0</v>
      </c>
      <c r="AB47" s="33">
        <v>0</v>
      </c>
      <c r="AC47" s="33">
        <v>0</v>
      </c>
      <c r="AD47" s="33">
        <v>0</v>
      </c>
      <c r="AE47" s="33">
        <v>0</v>
      </c>
      <c r="AF47" s="33">
        <v>0</v>
      </c>
      <c r="AG47" s="33">
        <v>0</v>
      </c>
      <c r="AH47" t="s">
        <v>179</v>
      </c>
      <c r="AI47" s="34">
        <v>4</v>
      </c>
    </row>
    <row r="48" spans="1:35" x14ac:dyDescent="0.25">
      <c r="A48" t="s">
        <v>1149</v>
      </c>
      <c r="B48" t="s">
        <v>586</v>
      </c>
      <c r="C48" t="s">
        <v>844</v>
      </c>
      <c r="D48" t="s">
        <v>1049</v>
      </c>
      <c r="E48" s="33">
        <v>76.511111111111106</v>
      </c>
      <c r="F48" s="33">
        <v>5.6</v>
      </c>
      <c r="G48" s="33">
        <v>0</v>
      </c>
      <c r="H48" s="33">
        <v>0.37777777777777777</v>
      </c>
      <c r="I48" s="33">
        <v>3.0222222222222221</v>
      </c>
      <c r="J48" s="33">
        <v>0</v>
      </c>
      <c r="K48" s="33">
        <v>0</v>
      </c>
      <c r="L48" s="33">
        <v>4.5611111111111109</v>
      </c>
      <c r="M48" s="33">
        <v>0</v>
      </c>
      <c r="N48" s="33">
        <v>5.6888888888888891</v>
      </c>
      <c r="O48" s="33">
        <v>7.4353761254719736E-2</v>
      </c>
      <c r="P48" s="33">
        <v>6.0444444444444443</v>
      </c>
      <c r="Q48" s="33">
        <v>2.4972222222222222</v>
      </c>
      <c r="R48" s="33">
        <v>0.11163955852454255</v>
      </c>
      <c r="S48" s="33">
        <v>9.4111111111111114</v>
      </c>
      <c r="T48" s="33">
        <v>5.2805555555555559</v>
      </c>
      <c r="U48" s="33">
        <v>0</v>
      </c>
      <c r="V48" s="33">
        <v>0.1920200406622132</v>
      </c>
      <c r="W48" s="33">
        <v>7.791666666666667</v>
      </c>
      <c r="X48" s="33">
        <v>3.8638888888888889</v>
      </c>
      <c r="Y48" s="33">
        <v>0</v>
      </c>
      <c r="Z48" s="33">
        <v>0.15233807725820506</v>
      </c>
      <c r="AA48" s="33">
        <v>0</v>
      </c>
      <c r="AB48" s="33">
        <v>0</v>
      </c>
      <c r="AC48" s="33">
        <v>0</v>
      </c>
      <c r="AD48" s="33">
        <v>0</v>
      </c>
      <c r="AE48" s="33">
        <v>0</v>
      </c>
      <c r="AF48" s="33">
        <v>0</v>
      </c>
      <c r="AG48" s="33">
        <v>0</v>
      </c>
      <c r="AH48" t="s">
        <v>173</v>
      </c>
      <c r="AI48" s="34">
        <v>4</v>
      </c>
    </row>
    <row r="49" spans="1:35" x14ac:dyDescent="0.25">
      <c r="A49" t="s">
        <v>1149</v>
      </c>
      <c r="B49" t="s">
        <v>647</v>
      </c>
      <c r="C49" t="s">
        <v>976</v>
      </c>
      <c r="D49" t="s">
        <v>1033</v>
      </c>
      <c r="E49" s="33">
        <v>73.111111111111114</v>
      </c>
      <c r="F49" s="33">
        <v>5.6</v>
      </c>
      <c r="G49" s="33">
        <v>0.12222222222222222</v>
      </c>
      <c r="H49" s="33">
        <v>0.35455555555555557</v>
      </c>
      <c r="I49" s="33">
        <v>0.81111111111111112</v>
      </c>
      <c r="J49" s="33">
        <v>0</v>
      </c>
      <c r="K49" s="33">
        <v>0</v>
      </c>
      <c r="L49" s="33">
        <v>5.3805555555555555</v>
      </c>
      <c r="M49" s="33">
        <v>0</v>
      </c>
      <c r="N49" s="33">
        <v>6.052777777777778</v>
      </c>
      <c r="O49" s="33">
        <v>8.2788753799392101E-2</v>
      </c>
      <c r="P49" s="33">
        <v>4.5777777777777775</v>
      </c>
      <c r="Q49" s="33">
        <v>4.1583333333333332</v>
      </c>
      <c r="R49" s="33">
        <v>0.11949088145896655</v>
      </c>
      <c r="S49" s="33">
        <v>5.4638888888888886</v>
      </c>
      <c r="T49" s="33">
        <v>9.2361111111111107</v>
      </c>
      <c r="U49" s="33">
        <v>0</v>
      </c>
      <c r="V49" s="33">
        <v>0.20106382978723403</v>
      </c>
      <c r="W49" s="33">
        <v>6.447222222222222</v>
      </c>
      <c r="X49" s="33">
        <v>2.2166666666666668</v>
      </c>
      <c r="Y49" s="33">
        <v>0</v>
      </c>
      <c r="Z49" s="33">
        <v>0.1185030395136778</v>
      </c>
      <c r="AA49" s="33">
        <v>0</v>
      </c>
      <c r="AB49" s="33">
        <v>0</v>
      </c>
      <c r="AC49" s="33">
        <v>0</v>
      </c>
      <c r="AD49" s="33">
        <v>0</v>
      </c>
      <c r="AE49" s="33">
        <v>0</v>
      </c>
      <c r="AF49" s="33">
        <v>0</v>
      </c>
      <c r="AG49" s="33">
        <v>0</v>
      </c>
      <c r="AH49" t="s">
        <v>234</v>
      </c>
      <c r="AI49" s="34">
        <v>4</v>
      </c>
    </row>
    <row r="50" spans="1:35" x14ac:dyDescent="0.25">
      <c r="A50" t="s">
        <v>1149</v>
      </c>
      <c r="B50" t="s">
        <v>603</v>
      </c>
      <c r="C50" t="s">
        <v>967</v>
      </c>
      <c r="D50" t="s">
        <v>1106</v>
      </c>
      <c r="E50" s="33">
        <v>82.233333333333334</v>
      </c>
      <c r="F50" s="33">
        <v>5.333333333333333</v>
      </c>
      <c r="G50" s="33">
        <v>8.8888888888888892E-2</v>
      </c>
      <c r="H50" s="33">
        <v>0.48144444444444445</v>
      </c>
      <c r="I50" s="33">
        <v>2.2222222222222223</v>
      </c>
      <c r="J50" s="33">
        <v>0</v>
      </c>
      <c r="K50" s="33">
        <v>0</v>
      </c>
      <c r="L50" s="33">
        <v>1.211111111111111</v>
      </c>
      <c r="M50" s="33">
        <v>0</v>
      </c>
      <c r="N50" s="33">
        <v>5.2638888888888893</v>
      </c>
      <c r="O50" s="33">
        <v>6.401162005134442E-2</v>
      </c>
      <c r="P50" s="33">
        <v>5.2861111111111114</v>
      </c>
      <c r="Q50" s="33">
        <v>6.9694444444444441</v>
      </c>
      <c r="R50" s="33">
        <v>0.14903391433590057</v>
      </c>
      <c r="S50" s="33">
        <v>15.519444444444444</v>
      </c>
      <c r="T50" s="33">
        <v>4.9861111111111107</v>
      </c>
      <c r="U50" s="33">
        <v>0</v>
      </c>
      <c r="V50" s="33">
        <v>0.2493581948385353</v>
      </c>
      <c r="W50" s="33">
        <v>4.9055555555555559</v>
      </c>
      <c r="X50" s="33">
        <v>4.6222222222222218</v>
      </c>
      <c r="Y50" s="33">
        <v>0</v>
      </c>
      <c r="Z50" s="33">
        <v>0.11586272125388462</v>
      </c>
      <c r="AA50" s="33">
        <v>0</v>
      </c>
      <c r="AB50" s="33">
        <v>0</v>
      </c>
      <c r="AC50" s="33">
        <v>0</v>
      </c>
      <c r="AD50" s="33">
        <v>0</v>
      </c>
      <c r="AE50" s="33">
        <v>0</v>
      </c>
      <c r="AF50" s="33">
        <v>0</v>
      </c>
      <c r="AG50" s="33">
        <v>0</v>
      </c>
      <c r="AH50" t="s">
        <v>190</v>
      </c>
      <c r="AI50" s="34">
        <v>4</v>
      </c>
    </row>
    <row r="51" spans="1:35" x14ac:dyDescent="0.25">
      <c r="A51" t="s">
        <v>1149</v>
      </c>
      <c r="B51" t="s">
        <v>766</v>
      </c>
      <c r="C51" t="s">
        <v>920</v>
      </c>
      <c r="D51" t="s">
        <v>1073</v>
      </c>
      <c r="E51" s="33">
        <v>77.533333333333331</v>
      </c>
      <c r="F51" s="33">
        <v>6.1333333333333337</v>
      </c>
      <c r="G51" s="33">
        <v>3.3333333333333333E-2</v>
      </c>
      <c r="H51" s="33">
        <v>0.2718888888888889</v>
      </c>
      <c r="I51" s="33">
        <v>0</v>
      </c>
      <c r="J51" s="33">
        <v>0</v>
      </c>
      <c r="K51" s="33">
        <v>0</v>
      </c>
      <c r="L51" s="33">
        <v>3.4166666666666665</v>
      </c>
      <c r="M51" s="33">
        <v>0</v>
      </c>
      <c r="N51" s="33">
        <v>5.4638888888888886</v>
      </c>
      <c r="O51" s="33">
        <v>7.047148179994267E-2</v>
      </c>
      <c r="P51" s="33">
        <v>5.5205555555555561</v>
      </c>
      <c r="Q51" s="33">
        <v>5.1749999999999998</v>
      </c>
      <c r="R51" s="33">
        <v>0.13794783605617655</v>
      </c>
      <c r="S51" s="33">
        <v>15.255555555555556</v>
      </c>
      <c r="T51" s="33">
        <v>3.5</v>
      </c>
      <c r="U51" s="33">
        <v>0</v>
      </c>
      <c r="V51" s="33">
        <v>0.2419031241043279</v>
      </c>
      <c r="W51" s="33">
        <v>9.3388888888888886</v>
      </c>
      <c r="X51" s="33">
        <v>9.2638888888888893</v>
      </c>
      <c r="Y51" s="33">
        <v>0</v>
      </c>
      <c r="Z51" s="33">
        <v>0.23993264545715104</v>
      </c>
      <c r="AA51" s="33">
        <v>0</v>
      </c>
      <c r="AB51" s="33">
        <v>0</v>
      </c>
      <c r="AC51" s="33">
        <v>0</v>
      </c>
      <c r="AD51" s="33">
        <v>0</v>
      </c>
      <c r="AE51" s="33">
        <v>0</v>
      </c>
      <c r="AF51" s="33">
        <v>0</v>
      </c>
      <c r="AG51" s="33">
        <v>0</v>
      </c>
      <c r="AH51" t="s">
        <v>353</v>
      </c>
      <c r="AI51" s="34">
        <v>4</v>
      </c>
    </row>
    <row r="52" spans="1:35" x14ac:dyDescent="0.25">
      <c r="A52" t="s">
        <v>1149</v>
      </c>
      <c r="B52" t="s">
        <v>463</v>
      </c>
      <c r="C52" t="s">
        <v>889</v>
      </c>
      <c r="D52" t="s">
        <v>1071</v>
      </c>
      <c r="E52" s="33">
        <v>72.222222222222229</v>
      </c>
      <c r="F52" s="33">
        <v>5.1555555555555559</v>
      </c>
      <c r="G52" s="33">
        <v>0.62222222222222223</v>
      </c>
      <c r="H52" s="33">
        <v>0.37122222222222229</v>
      </c>
      <c r="I52" s="33">
        <v>1.4222222222222223</v>
      </c>
      <c r="J52" s="33">
        <v>0</v>
      </c>
      <c r="K52" s="33">
        <v>0</v>
      </c>
      <c r="L52" s="33">
        <v>5.1861111111111109</v>
      </c>
      <c r="M52" s="33">
        <v>0</v>
      </c>
      <c r="N52" s="33">
        <v>5.0805555555555557</v>
      </c>
      <c r="O52" s="33">
        <v>7.0346153846153836E-2</v>
      </c>
      <c r="P52" s="33">
        <v>4.8916666666666666</v>
      </c>
      <c r="Q52" s="33">
        <v>2.5027777777777778</v>
      </c>
      <c r="R52" s="33">
        <v>0.10238461538461537</v>
      </c>
      <c r="S52" s="33">
        <v>1.9194444444444445</v>
      </c>
      <c r="T52" s="33">
        <v>6.5888888888888886</v>
      </c>
      <c r="U52" s="33">
        <v>0</v>
      </c>
      <c r="V52" s="33">
        <v>0.11780769230769229</v>
      </c>
      <c r="W52" s="33">
        <v>6.7305555555555552</v>
      </c>
      <c r="X52" s="33">
        <v>4.541666666666667</v>
      </c>
      <c r="Y52" s="33">
        <v>0</v>
      </c>
      <c r="Z52" s="33">
        <v>0.15607692307692306</v>
      </c>
      <c r="AA52" s="33">
        <v>0</v>
      </c>
      <c r="AB52" s="33">
        <v>0</v>
      </c>
      <c r="AC52" s="33">
        <v>0</v>
      </c>
      <c r="AD52" s="33">
        <v>0</v>
      </c>
      <c r="AE52" s="33">
        <v>0</v>
      </c>
      <c r="AF52" s="33">
        <v>0</v>
      </c>
      <c r="AG52" s="33">
        <v>0</v>
      </c>
      <c r="AH52" t="s">
        <v>49</v>
      </c>
      <c r="AI52" s="34">
        <v>4</v>
      </c>
    </row>
    <row r="53" spans="1:35" x14ac:dyDescent="0.25">
      <c r="A53" t="s">
        <v>1149</v>
      </c>
      <c r="B53" t="s">
        <v>748</v>
      </c>
      <c r="C53" t="s">
        <v>1005</v>
      </c>
      <c r="D53" t="s">
        <v>1083</v>
      </c>
      <c r="E53" s="33">
        <v>76.311111111111117</v>
      </c>
      <c r="F53" s="33">
        <v>5.7777777777777777</v>
      </c>
      <c r="G53" s="33">
        <v>1.6</v>
      </c>
      <c r="H53" s="33">
        <v>0.72222222222222221</v>
      </c>
      <c r="I53" s="33">
        <v>0.58888888888888891</v>
      </c>
      <c r="J53" s="33">
        <v>0</v>
      </c>
      <c r="K53" s="33">
        <v>0</v>
      </c>
      <c r="L53" s="33">
        <v>2.7966666666666664</v>
      </c>
      <c r="M53" s="33">
        <v>0</v>
      </c>
      <c r="N53" s="33">
        <v>0</v>
      </c>
      <c r="O53" s="33">
        <v>0</v>
      </c>
      <c r="P53" s="33">
        <v>5.3527777777777779</v>
      </c>
      <c r="Q53" s="33">
        <v>0</v>
      </c>
      <c r="R53" s="33">
        <v>7.0144146767617932E-2</v>
      </c>
      <c r="S53" s="33">
        <v>4.8162222222222226</v>
      </c>
      <c r="T53" s="33">
        <v>7.727000000000003</v>
      </c>
      <c r="U53" s="33">
        <v>0</v>
      </c>
      <c r="V53" s="33">
        <v>0.16436953989516603</v>
      </c>
      <c r="W53" s="33">
        <v>2.4346666666666672</v>
      </c>
      <c r="X53" s="33">
        <v>7.4102222222222229</v>
      </c>
      <c r="Y53" s="33">
        <v>3.1</v>
      </c>
      <c r="Z53" s="33">
        <v>0.16963308095515434</v>
      </c>
      <c r="AA53" s="33">
        <v>0</v>
      </c>
      <c r="AB53" s="33">
        <v>0</v>
      </c>
      <c r="AC53" s="33">
        <v>0</v>
      </c>
      <c r="AD53" s="33">
        <v>0</v>
      </c>
      <c r="AE53" s="33">
        <v>0</v>
      </c>
      <c r="AF53" s="33">
        <v>0</v>
      </c>
      <c r="AG53" s="33">
        <v>0</v>
      </c>
      <c r="AH53" t="s">
        <v>335</v>
      </c>
      <c r="AI53" s="34">
        <v>4</v>
      </c>
    </row>
    <row r="54" spans="1:35" x14ac:dyDescent="0.25">
      <c r="A54" t="s">
        <v>1149</v>
      </c>
      <c r="B54" t="s">
        <v>802</v>
      </c>
      <c r="C54" t="s">
        <v>847</v>
      </c>
      <c r="D54" t="s">
        <v>1053</v>
      </c>
      <c r="E54" s="33">
        <v>73</v>
      </c>
      <c r="F54" s="33">
        <v>4.7111111111111112</v>
      </c>
      <c r="G54" s="33">
        <v>8.8888888888888892E-2</v>
      </c>
      <c r="H54" s="33">
        <v>0.43411111111111111</v>
      </c>
      <c r="I54" s="33">
        <v>0.96666666666666667</v>
      </c>
      <c r="J54" s="33">
        <v>0</v>
      </c>
      <c r="K54" s="33">
        <v>0</v>
      </c>
      <c r="L54" s="33">
        <v>2.1027777777777779</v>
      </c>
      <c r="M54" s="33">
        <v>0</v>
      </c>
      <c r="N54" s="33">
        <v>5.2249999999999996</v>
      </c>
      <c r="O54" s="33">
        <v>7.1575342465753422E-2</v>
      </c>
      <c r="P54" s="33">
        <v>0</v>
      </c>
      <c r="Q54" s="33">
        <v>10.713888888888889</v>
      </c>
      <c r="R54" s="33">
        <v>0.146765601217656</v>
      </c>
      <c r="S54" s="33">
        <v>5.2805555555555559</v>
      </c>
      <c r="T54" s="33">
        <v>7.4777777777777779</v>
      </c>
      <c r="U54" s="33">
        <v>0</v>
      </c>
      <c r="V54" s="33">
        <v>0.17477168949771688</v>
      </c>
      <c r="W54" s="33">
        <v>11.205555555555556</v>
      </c>
      <c r="X54" s="33">
        <v>4.8</v>
      </c>
      <c r="Y54" s="33">
        <v>0</v>
      </c>
      <c r="Z54" s="33">
        <v>0.21925418569254188</v>
      </c>
      <c r="AA54" s="33">
        <v>0</v>
      </c>
      <c r="AB54" s="33">
        <v>0</v>
      </c>
      <c r="AC54" s="33">
        <v>0</v>
      </c>
      <c r="AD54" s="33">
        <v>0</v>
      </c>
      <c r="AE54" s="33">
        <v>0</v>
      </c>
      <c r="AF54" s="33">
        <v>0</v>
      </c>
      <c r="AG54" s="33">
        <v>0</v>
      </c>
      <c r="AH54" t="s">
        <v>389</v>
      </c>
      <c r="AI54" s="34">
        <v>4</v>
      </c>
    </row>
    <row r="55" spans="1:35" x14ac:dyDescent="0.25">
      <c r="A55" t="s">
        <v>1149</v>
      </c>
      <c r="B55" t="s">
        <v>562</v>
      </c>
      <c r="C55" t="s">
        <v>937</v>
      </c>
      <c r="D55" t="s">
        <v>1086</v>
      </c>
      <c r="E55" s="33">
        <v>118.98888888888889</v>
      </c>
      <c r="F55" s="33">
        <v>6.3555555555555552</v>
      </c>
      <c r="G55" s="33">
        <v>0</v>
      </c>
      <c r="H55" s="33">
        <v>0.59444444444444444</v>
      </c>
      <c r="I55" s="33">
        <v>1.6888888888888889</v>
      </c>
      <c r="J55" s="33">
        <v>0</v>
      </c>
      <c r="K55" s="33">
        <v>0</v>
      </c>
      <c r="L55" s="33">
        <v>4.0054444444444446</v>
      </c>
      <c r="M55" s="33">
        <v>7.149111111111111</v>
      </c>
      <c r="N55" s="33">
        <v>0</v>
      </c>
      <c r="O55" s="33">
        <v>6.0082173872443738E-2</v>
      </c>
      <c r="P55" s="33">
        <v>5.8416666666666668</v>
      </c>
      <c r="Q55" s="33">
        <v>7.1833333333333336</v>
      </c>
      <c r="R55" s="33">
        <v>0.10946400224110561</v>
      </c>
      <c r="S55" s="33">
        <v>3.998555555555555</v>
      </c>
      <c r="T55" s="33">
        <v>7.5565555555555575</v>
      </c>
      <c r="U55" s="33">
        <v>0</v>
      </c>
      <c r="V55" s="33">
        <v>9.7110841348398563E-2</v>
      </c>
      <c r="W55" s="33">
        <v>7.4517777777777763</v>
      </c>
      <c r="X55" s="33">
        <v>2.6334444444444451</v>
      </c>
      <c r="Y55" s="33">
        <v>5.2444444444444445</v>
      </c>
      <c r="Z55" s="33">
        <v>0.12883275749369685</v>
      </c>
      <c r="AA55" s="33">
        <v>0</v>
      </c>
      <c r="AB55" s="33">
        <v>0</v>
      </c>
      <c r="AC55" s="33">
        <v>0</v>
      </c>
      <c r="AD55" s="33">
        <v>0</v>
      </c>
      <c r="AE55" s="33">
        <v>0</v>
      </c>
      <c r="AF55" s="33">
        <v>0</v>
      </c>
      <c r="AG55" s="33">
        <v>0</v>
      </c>
      <c r="AH55" t="s">
        <v>149</v>
      </c>
      <c r="AI55" s="34">
        <v>4</v>
      </c>
    </row>
    <row r="56" spans="1:35" x14ac:dyDescent="0.25">
      <c r="A56" t="s">
        <v>1149</v>
      </c>
      <c r="B56" t="s">
        <v>732</v>
      </c>
      <c r="C56" t="s">
        <v>948</v>
      </c>
      <c r="D56" t="s">
        <v>1092</v>
      </c>
      <c r="E56" s="33">
        <v>49.31111111111111</v>
      </c>
      <c r="F56" s="33">
        <v>5.5111111111111111</v>
      </c>
      <c r="G56" s="33">
        <v>0.51111111111111107</v>
      </c>
      <c r="H56" s="33">
        <v>0</v>
      </c>
      <c r="I56" s="33">
        <v>3.0222222222222221</v>
      </c>
      <c r="J56" s="33">
        <v>0</v>
      </c>
      <c r="K56" s="33">
        <v>0</v>
      </c>
      <c r="L56" s="33">
        <v>1.4665555555555554</v>
      </c>
      <c r="M56" s="33">
        <v>0</v>
      </c>
      <c r="N56" s="33">
        <v>10.018666666666666</v>
      </c>
      <c r="O56" s="33">
        <v>0.20317260027039208</v>
      </c>
      <c r="P56" s="33">
        <v>5.2376666666666676</v>
      </c>
      <c r="Q56" s="33">
        <v>2.5723333333333334</v>
      </c>
      <c r="R56" s="33">
        <v>0.15838215412347906</v>
      </c>
      <c r="S56" s="33">
        <v>3.8351111111111127</v>
      </c>
      <c r="T56" s="33">
        <v>6.9548888888888882</v>
      </c>
      <c r="U56" s="33">
        <v>0</v>
      </c>
      <c r="V56" s="33">
        <v>0.21881478143307798</v>
      </c>
      <c r="W56" s="33">
        <v>7.7298888888888886</v>
      </c>
      <c r="X56" s="33">
        <v>7.2836666666666661</v>
      </c>
      <c r="Y56" s="33">
        <v>0</v>
      </c>
      <c r="Z56" s="33">
        <v>0.30446597566471384</v>
      </c>
      <c r="AA56" s="33">
        <v>0</v>
      </c>
      <c r="AB56" s="33">
        <v>0</v>
      </c>
      <c r="AC56" s="33">
        <v>0</v>
      </c>
      <c r="AD56" s="33">
        <v>0</v>
      </c>
      <c r="AE56" s="33">
        <v>0</v>
      </c>
      <c r="AF56" s="33">
        <v>0</v>
      </c>
      <c r="AG56" s="33">
        <v>0</v>
      </c>
      <c r="AH56" t="s">
        <v>319</v>
      </c>
      <c r="AI56" s="34">
        <v>4</v>
      </c>
    </row>
    <row r="57" spans="1:35" x14ac:dyDescent="0.25">
      <c r="A57" t="s">
        <v>1149</v>
      </c>
      <c r="B57" t="s">
        <v>725</v>
      </c>
      <c r="C57" t="s">
        <v>932</v>
      </c>
      <c r="D57" t="s">
        <v>1079</v>
      </c>
      <c r="E57" s="33">
        <v>78.522222222222226</v>
      </c>
      <c r="F57" s="33">
        <v>5.2888888888888888</v>
      </c>
      <c r="G57" s="33">
        <v>0</v>
      </c>
      <c r="H57" s="33">
        <v>0</v>
      </c>
      <c r="I57" s="33">
        <v>0</v>
      </c>
      <c r="J57" s="33">
        <v>0</v>
      </c>
      <c r="K57" s="33">
        <v>0</v>
      </c>
      <c r="L57" s="33">
        <v>3.0792222222222221</v>
      </c>
      <c r="M57" s="33">
        <v>5.4662222222222212</v>
      </c>
      <c r="N57" s="33">
        <v>0</v>
      </c>
      <c r="O57" s="33">
        <v>6.9613697467100596E-2</v>
      </c>
      <c r="P57" s="33">
        <v>5.601</v>
      </c>
      <c r="Q57" s="33">
        <v>0</v>
      </c>
      <c r="R57" s="33">
        <v>7.1330125937455774E-2</v>
      </c>
      <c r="S57" s="33">
        <v>9.7228888888888871</v>
      </c>
      <c r="T57" s="33">
        <v>10.277444444444443</v>
      </c>
      <c r="U57" s="33">
        <v>0</v>
      </c>
      <c r="V57" s="33">
        <v>0.25470921182963063</v>
      </c>
      <c r="W57" s="33">
        <v>13.925111111111109</v>
      </c>
      <c r="X57" s="33">
        <v>10.584666666666671</v>
      </c>
      <c r="Y57" s="33">
        <v>0</v>
      </c>
      <c r="Z57" s="33">
        <v>0.31213810669308051</v>
      </c>
      <c r="AA57" s="33">
        <v>0</v>
      </c>
      <c r="AB57" s="33">
        <v>4.7777777777777777</v>
      </c>
      <c r="AC57" s="33">
        <v>0</v>
      </c>
      <c r="AD57" s="33">
        <v>0</v>
      </c>
      <c r="AE57" s="33">
        <v>0</v>
      </c>
      <c r="AF57" s="33">
        <v>0</v>
      </c>
      <c r="AG57" s="33">
        <v>0</v>
      </c>
      <c r="AH57" t="s">
        <v>312</v>
      </c>
      <c r="AI57" s="34">
        <v>4</v>
      </c>
    </row>
    <row r="58" spans="1:35" x14ac:dyDescent="0.25">
      <c r="A58" t="s">
        <v>1149</v>
      </c>
      <c r="B58" t="s">
        <v>819</v>
      </c>
      <c r="C58" t="s">
        <v>866</v>
      </c>
      <c r="D58" t="s">
        <v>1057</v>
      </c>
      <c r="E58" s="33">
        <v>84.111111111111114</v>
      </c>
      <c r="F58" s="33">
        <v>29.466666666666665</v>
      </c>
      <c r="G58" s="33">
        <v>0</v>
      </c>
      <c r="H58" s="33">
        <v>0</v>
      </c>
      <c r="I58" s="33">
        <v>0</v>
      </c>
      <c r="J58" s="33">
        <v>0</v>
      </c>
      <c r="K58" s="33">
        <v>0</v>
      </c>
      <c r="L58" s="33">
        <v>11.401000000000002</v>
      </c>
      <c r="M58" s="33">
        <v>6.0363333333333342</v>
      </c>
      <c r="N58" s="33">
        <v>0</v>
      </c>
      <c r="O58" s="33">
        <v>7.1766182298546907E-2</v>
      </c>
      <c r="P58" s="33">
        <v>0</v>
      </c>
      <c r="Q58" s="33">
        <v>5.0889999999999995</v>
      </c>
      <c r="R58" s="33">
        <v>6.0503302509907521E-2</v>
      </c>
      <c r="S58" s="33">
        <v>16.576444444444444</v>
      </c>
      <c r="T58" s="33">
        <v>4.5685555555555535</v>
      </c>
      <c r="U58" s="33">
        <v>0</v>
      </c>
      <c r="V58" s="33">
        <v>0.2513936591809775</v>
      </c>
      <c r="W58" s="33">
        <v>16.794111111111121</v>
      </c>
      <c r="X58" s="33">
        <v>0</v>
      </c>
      <c r="Y58" s="33">
        <v>0</v>
      </c>
      <c r="Z58" s="33">
        <v>0.1996657859973581</v>
      </c>
      <c r="AA58" s="33">
        <v>0</v>
      </c>
      <c r="AB58" s="33">
        <v>0</v>
      </c>
      <c r="AC58" s="33">
        <v>0</v>
      </c>
      <c r="AD58" s="33">
        <v>0</v>
      </c>
      <c r="AE58" s="33">
        <v>0</v>
      </c>
      <c r="AF58" s="33">
        <v>0</v>
      </c>
      <c r="AG58" s="33">
        <v>0</v>
      </c>
      <c r="AH58" t="s">
        <v>406</v>
      </c>
      <c r="AI58" s="34">
        <v>4</v>
      </c>
    </row>
    <row r="59" spans="1:35" x14ac:dyDescent="0.25">
      <c r="A59" t="s">
        <v>1149</v>
      </c>
      <c r="B59" t="s">
        <v>789</v>
      </c>
      <c r="C59" t="s">
        <v>890</v>
      </c>
      <c r="D59" t="s">
        <v>1074</v>
      </c>
      <c r="E59" s="33">
        <v>91.144444444444446</v>
      </c>
      <c r="F59" s="33">
        <v>4.5666666666666664</v>
      </c>
      <c r="G59" s="33">
        <v>0</v>
      </c>
      <c r="H59" s="33">
        <v>0</v>
      </c>
      <c r="I59" s="33">
        <v>0</v>
      </c>
      <c r="J59" s="33">
        <v>0</v>
      </c>
      <c r="K59" s="33">
        <v>0</v>
      </c>
      <c r="L59" s="33">
        <v>5.7838888888888897</v>
      </c>
      <c r="M59" s="33">
        <v>0</v>
      </c>
      <c r="N59" s="33">
        <v>5.8655555555555541</v>
      </c>
      <c r="O59" s="33">
        <v>6.4354504449591593E-2</v>
      </c>
      <c r="P59" s="33">
        <v>6.1855555555555561</v>
      </c>
      <c r="Q59" s="33">
        <v>5.078888888888887</v>
      </c>
      <c r="R59" s="33">
        <v>0.12358893087894671</v>
      </c>
      <c r="S59" s="33">
        <v>10.825777777777777</v>
      </c>
      <c r="T59" s="33">
        <v>8.7028888888888893</v>
      </c>
      <c r="U59" s="33">
        <v>0</v>
      </c>
      <c r="V59" s="33">
        <v>0.21426063635255393</v>
      </c>
      <c r="W59" s="33">
        <v>8.0590000000000011</v>
      </c>
      <c r="X59" s="33">
        <v>5.8323333333333354</v>
      </c>
      <c r="Y59" s="33">
        <v>0</v>
      </c>
      <c r="Z59" s="33">
        <v>0.15241009386809706</v>
      </c>
      <c r="AA59" s="33">
        <v>0</v>
      </c>
      <c r="AB59" s="33">
        <v>0</v>
      </c>
      <c r="AC59" s="33">
        <v>0</v>
      </c>
      <c r="AD59" s="33">
        <v>0</v>
      </c>
      <c r="AE59" s="33">
        <v>0</v>
      </c>
      <c r="AF59" s="33">
        <v>0</v>
      </c>
      <c r="AG59" s="33">
        <v>0</v>
      </c>
      <c r="AH59" t="s">
        <v>376</v>
      </c>
      <c r="AI59" s="34">
        <v>4</v>
      </c>
    </row>
    <row r="60" spans="1:35" x14ac:dyDescent="0.25">
      <c r="A60" t="s">
        <v>1149</v>
      </c>
      <c r="B60" t="s">
        <v>698</v>
      </c>
      <c r="C60" t="s">
        <v>992</v>
      </c>
      <c r="D60" t="s">
        <v>1074</v>
      </c>
      <c r="E60" s="33">
        <v>33.144444444444446</v>
      </c>
      <c r="F60" s="33">
        <v>5.6888888888888891</v>
      </c>
      <c r="G60" s="33">
        <v>2.8888888888888888</v>
      </c>
      <c r="H60" s="33">
        <v>0.4</v>
      </c>
      <c r="I60" s="33">
        <v>0.35555555555555557</v>
      </c>
      <c r="J60" s="33">
        <v>0</v>
      </c>
      <c r="K60" s="33">
        <v>1.6888888888888889</v>
      </c>
      <c r="L60" s="33">
        <v>4.065777777777777</v>
      </c>
      <c r="M60" s="33">
        <v>8.4444444444444446</v>
      </c>
      <c r="N60" s="33">
        <v>0</v>
      </c>
      <c r="O60" s="33">
        <v>0.25477707006369427</v>
      </c>
      <c r="P60" s="33">
        <v>0</v>
      </c>
      <c r="Q60" s="33">
        <v>4.6361111111111111</v>
      </c>
      <c r="R60" s="33">
        <v>0.13987596379483741</v>
      </c>
      <c r="S60" s="33">
        <v>9.0508888888888848</v>
      </c>
      <c r="T60" s="33">
        <v>11.67877777777778</v>
      </c>
      <c r="U60" s="33">
        <v>0</v>
      </c>
      <c r="V60" s="33">
        <v>0.62543412671806908</v>
      </c>
      <c r="W60" s="33">
        <v>8.184666666666665</v>
      </c>
      <c r="X60" s="33">
        <v>9.7084444444444458</v>
      </c>
      <c r="Y60" s="33">
        <v>0</v>
      </c>
      <c r="Z60" s="33">
        <v>0.53985249748575259</v>
      </c>
      <c r="AA60" s="33">
        <v>0</v>
      </c>
      <c r="AB60" s="33">
        <v>0</v>
      </c>
      <c r="AC60" s="33">
        <v>0</v>
      </c>
      <c r="AD60" s="33">
        <v>0</v>
      </c>
      <c r="AE60" s="33">
        <v>0</v>
      </c>
      <c r="AF60" s="33">
        <v>0</v>
      </c>
      <c r="AG60" s="33">
        <v>0</v>
      </c>
      <c r="AH60" t="s">
        <v>285</v>
      </c>
      <c r="AI60" s="34">
        <v>4</v>
      </c>
    </row>
    <row r="61" spans="1:35" x14ac:dyDescent="0.25">
      <c r="A61" t="s">
        <v>1149</v>
      </c>
      <c r="B61" t="s">
        <v>487</v>
      </c>
      <c r="C61" t="s">
        <v>915</v>
      </c>
      <c r="D61" t="s">
        <v>1072</v>
      </c>
      <c r="E61" s="33">
        <v>97.8</v>
      </c>
      <c r="F61" s="33">
        <v>5.4222222222222225</v>
      </c>
      <c r="G61" s="33">
        <v>0</v>
      </c>
      <c r="H61" s="33">
        <v>0.41111111111111109</v>
      </c>
      <c r="I61" s="33">
        <v>0.17777777777777778</v>
      </c>
      <c r="J61" s="33">
        <v>0</v>
      </c>
      <c r="K61" s="33">
        <v>0</v>
      </c>
      <c r="L61" s="33">
        <v>4.1022222222222222</v>
      </c>
      <c r="M61" s="33">
        <v>9.9194444444444443</v>
      </c>
      <c r="N61" s="33">
        <v>0</v>
      </c>
      <c r="O61" s="33">
        <v>0.10142581231538286</v>
      </c>
      <c r="P61" s="33">
        <v>6.6213333333333333</v>
      </c>
      <c r="Q61" s="33">
        <v>2.125</v>
      </c>
      <c r="R61" s="33">
        <v>8.9430811179277425E-2</v>
      </c>
      <c r="S61" s="33">
        <v>5.0050000000000008</v>
      </c>
      <c r="T61" s="33">
        <v>13.065000000000005</v>
      </c>
      <c r="U61" s="33">
        <v>0</v>
      </c>
      <c r="V61" s="33">
        <v>0.1847648261758692</v>
      </c>
      <c r="W61" s="33">
        <v>0.60966666666666669</v>
      </c>
      <c r="X61" s="33">
        <v>4.793000000000001</v>
      </c>
      <c r="Y61" s="33">
        <v>4.0222222222222221</v>
      </c>
      <c r="Z61" s="33">
        <v>9.6369007043853691E-2</v>
      </c>
      <c r="AA61" s="33">
        <v>0</v>
      </c>
      <c r="AB61" s="33">
        <v>0</v>
      </c>
      <c r="AC61" s="33">
        <v>0</v>
      </c>
      <c r="AD61" s="33">
        <v>0</v>
      </c>
      <c r="AE61" s="33">
        <v>0</v>
      </c>
      <c r="AF61" s="33">
        <v>0</v>
      </c>
      <c r="AG61" s="33">
        <v>0.55555555555555558</v>
      </c>
      <c r="AH61" t="s">
        <v>73</v>
      </c>
      <c r="AI61" s="34">
        <v>4</v>
      </c>
    </row>
    <row r="62" spans="1:35" x14ac:dyDescent="0.25">
      <c r="A62" t="s">
        <v>1149</v>
      </c>
      <c r="B62" t="s">
        <v>542</v>
      </c>
      <c r="C62" t="s">
        <v>949</v>
      </c>
      <c r="D62" t="s">
        <v>1046</v>
      </c>
      <c r="E62" s="33">
        <v>60.077777777777776</v>
      </c>
      <c r="F62" s="33">
        <v>4.8</v>
      </c>
      <c r="G62" s="33">
        <v>1.9444444444444444</v>
      </c>
      <c r="H62" s="33">
        <v>0.53333333333333333</v>
      </c>
      <c r="I62" s="33">
        <v>0.26666666666666666</v>
      </c>
      <c r="J62" s="33">
        <v>0</v>
      </c>
      <c r="K62" s="33">
        <v>0</v>
      </c>
      <c r="L62" s="33">
        <v>0.50766666666666671</v>
      </c>
      <c r="M62" s="33">
        <v>5.333333333333333</v>
      </c>
      <c r="N62" s="33">
        <v>0</v>
      </c>
      <c r="O62" s="33">
        <v>8.8773811725540969E-2</v>
      </c>
      <c r="P62" s="33">
        <v>5.1555555555555559</v>
      </c>
      <c r="Q62" s="33">
        <v>0</v>
      </c>
      <c r="R62" s="33">
        <v>8.5814684668022945E-2</v>
      </c>
      <c r="S62" s="33">
        <v>0.62666666666666671</v>
      </c>
      <c r="T62" s="33">
        <v>4.9756666666666662</v>
      </c>
      <c r="U62" s="33">
        <v>0</v>
      </c>
      <c r="V62" s="33">
        <v>9.3251340854447945E-2</v>
      </c>
      <c r="W62" s="33">
        <v>1.0437777777777777</v>
      </c>
      <c r="X62" s="33">
        <v>5.3715555555555552</v>
      </c>
      <c r="Y62" s="33">
        <v>0</v>
      </c>
      <c r="Z62" s="33">
        <v>0.10678379877936009</v>
      </c>
      <c r="AA62" s="33">
        <v>0.3888888888888889</v>
      </c>
      <c r="AB62" s="33">
        <v>0</v>
      </c>
      <c r="AC62" s="33">
        <v>0</v>
      </c>
      <c r="AD62" s="33">
        <v>77.672222222222217</v>
      </c>
      <c r="AE62" s="33">
        <v>0</v>
      </c>
      <c r="AF62" s="33">
        <v>0</v>
      </c>
      <c r="AG62" s="33">
        <v>0</v>
      </c>
      <c r="AH62" t="s">
        <v>129</v>
      </c>
      <c r="AI62" s="34">
        <v>4</v>
      </c>
    </row>
    <row r="63" spans="1:35" x14ac:dyDescent="0.25">
      <c r="A63" t="s">
        <v>1149</v>
      </c>
      <c r="B63" t="s">
        <v>640</v>
      </c>
      <c r="C63" t="s">
        <v>956</v>
      </c>
      <c r="D63" t="s">
        <v>1049</v>
      </c>
      <c r="E63" s="33">
        <v>39.799999999999997</v>
      </c>
      <c r="F63" s="33">
        <v>11.377777777777778</v>
      </c>
      <c r="G63" s="33">
        <v>5.5</v>
      </c>
      <c r="H63" s="33">
        <v>0.14444444444444443</v>
      </c>
      <c r="I63" s="33">
        <v>0</v>
      </c>
      <c r="J63" s="33">
        <v>0</v>
      </c>
      <c r="K63" s="33">
        <v>0</v>
      </c>
      <c r="L63" s="33">
        <v>5.5817777777777779</v>
      </c>
      <c r="M63" s="33">
        <v>0</v>
      </c>
      <c r="N63" s="33">
        <v>0</v>
      </c>
      <c r="O63" s="33">
        <v>0</v>
      </c>
      <c r="P63" s="33">
        <v>0</v>
      </c>
      <c r="Q63" s="33">
        <v>0</v>
      </c>
      <c r="R63" s="33">
        <v>0</v>
      </c>
      <c r="S63" s="33">
        <v>3.7378888888888877</v>
      </c>
      <c r="T63" s="33">
        <v>0.95122222222222208</v>
      </c>
      <c r="U63" s="33">
        <v>0</v>
      </c>
      <c r="V63" s="33">
        <v>0.11781686208821886</v>
      </c>
      <c r="W63" s="33">
        <v>3.9594444444444439</v>
      </c>
      <c r="X63" s="33">
        <v>2.83</v>
      </c>
      <c r="Y63" s="33">
        <v>0</v>
      </c>
      <c r="Z63" s="33">
        <v>0.17058905639307648</v>
      </c>
      <c r="AA63" s="33">
        <v>0</v>
      </c>
      <c r="AB63" s="33">
        <v>0</v>
      </c>
      <c r="AC63" s="33">
        <v>0</v>
      </c>
      <c r="AD63" s="33">
        <v>23.728111111111108</v>
      </c>
      <c r="AE63" s="33">
        <v>0</v>
      </c>
      <c r="AF63" s="33">
        <v>0</v>
      </c>
      <c r="AG63" s="33">
        <v>0</v>
      </c>
      <c r="AH63" t="s">
        <v>227</v>
      </c>
      <c r="AI63" s="34">
        <v>4</v>
      </c>
    </row>
    <row r="64" spans="1:35" x14ac:dyDescent="0.25">
      <c r="A64" t="s">
        <v>1149</v>
      </c>
      <c r="B64" t="s">
        <v>823</v>
      </c>
      <c r="C64" t="s">
        <v>905</v>
      </c>
      <c r="D64" t="s">
        <v>1058</v>
      </c>
      <c r="E64" s="33">
        <v>120.84444444444445</v>
      </c>
      <c r="F64" s="33">
        <v>4.9666666666666668</v>
      </c>
      <c r="G64" s="33">
        <v>5.2555555555555555</v>
      </c>
      <c r="H64" s="33">
        <v>15.733333333333333</v>
      </c>
      <c r="I64" s="33">
        <v>5.0333333333333332</v>
      </c>
      <c r="J64" s="33">
        <v>5.4</v>
      </c>
      <c r="K64" s="33">
        <v>0</v>
      </c>
      <c r="L64" s="33">
        <v>4.2888888888888888</v>
      </c>
      <c r="M64" s="33">
        <v>21.369444444444444</v>
      </c>
      <c r="N64" s="33">
        <v>0</v>
      </c>
      <c r="O64" s="33">
        <v>0.17683431408606104</v>
      </c>
      <c r="P64" s="33">
        <v>0</v>
      </c>
      <c r="Q64" s="33">
        <v>4.875</v>
      </c>
      <c r="R64" s="33">
        <v>4.0341118058109596E-2</v>
      </c>
      <c r="S64" s="33">
        <v>11.908333333333333</v>
      </c>
      <c r="T64" s="33">
        <v>0.62777777777777777</v>
      </c>
      <c r="U64" s="33">
        <v>0</v>
      </c>
      <c r="V64" s="33">
        <v>0.10373758734828981</v>
      </c>
      <c r="W64" s="33">
        <v>9.1638888888888896</v>
      </c>
      <c r="X64" s="33">
        <v>0</v>
      </c>
      <c r="Y64" s="33">
        <v>0</v>
      </c>
      <c r="Z64" s="33">
        <v>7.5832107392423687E-2</v>
      </c>
      <c r="AA64" s="33">
        <v>17.544444444444444</v>
      </c>
      <c r="AB64" s="33">
        <v>7.7888888888888888</v>
      </c>
      <c r="AC64" s="33">
        <v>0</v>
      </c>
      <c r="AD64" s="33">
        <v>0</v>
      </c>
      <c r="AE64" s="33">
        <v>0</v>
      </c>
      <c r="AF64" s="33">
        <v>0</v>
      </c>
      <c r="AG64" s="33">
        <v>5.4111111111111114</v>
      </c>
      <c r="AH64" t="s">
        <v>410</v>
      </c>
      <c r="AI64" s="34">
        <v>4</v>
      </c>
    </row>
    <row r="65" spans="1:35" x14ac:dyDescent="0.25">
      <c r="A65" t="s">
        <v>1149</v>
      </c>
      <c r="B65" t="s">
        <v>584</v>
      </c>
      <c r="C65" t="s">
        <v>871</v>
      </c>
      <c r="D65" t="s">
        <v>1091</v>
      </c>
      <c r="E65" s="33">
        <v>56.444444444444443</v>
      </c>
      <c r="F65" s="33">
        <v>5.5111111111111111</v>
      </c>
      <c r="G65" s="33">
        <v>0.24444444444444444</v>
      </c>
      <c r="H65" s="33">
        <v>0</v>
      </c>
      <c r="I65" s="33">
        <v>0.26666666666666666</v>
      </c>
      <c r="J65" s="33">
        <v>0</v>
      </c>
      <c r="K65" s="33">
        <v>0</v>
      </c>
      <c r="L65" s="33">
        <v>0</v>
      </c>
      <c r="M65" s="33">
        <v>4.7966666666666669</v>
      </c>
      <c r="N65" s="33">
        <v>0</v>
      </c>
      <c r="O65" s="33">
        <v>8.4980314960629924E-2</v>
      </c>
      <c r="P65" s="33">
        <v>0</v>
      </c>
      <c r="Q65" s="33">
        <v>6.7409999999999997</v>
      </c>
      <c r="R65" s="33">
        <v>0.11942716535433071</v>
      </c>
      <c r="S65" s="33">
        <v>2.5482222222222224</v>
      </c>
      <c r="T65" s="33">
        <v>5.0265555555555537</v>
      </c>
      <c r="U65" s="33">
        <v>0</v>
      </c>
      <c r="V65" s="33">
        <v>0.13419881889763777</v>
      </c>
      <c r="W65" s="33">
        <v>1.8829999999999996</v>
      </c>
      <c r="X65" s="33">
        <v>1.4026666666666667</v>
      </c>
      <c r="Y65" s="33">
        <v>0</v>
      </c>
      <c r="Z65" s="33">
        <v>5.8210629921259839E-2</v>
      </c>
      <c r="AA65" s="33">
        <v>0</v>
      </c>
      <c r="AB65" s="33">
        <v>0</v>
      </c>
      <c r="AC65" s="33">
        <v>0</v>
      </c>
      <c r="AD65" s="33">
        <v>0</v>
      </c>
      <c r="AE65" s="33">
        <v>0</v>
      </c>
      <c r="AF65" s="33">
        <v>0</v>
      </c>
      <c r="AG65" s="33">
        <v>0</v>
      </c>
      <c r="AH65" t="s">
        <v>171</v>
      </c>
      <c r="AI65" s="34">
        <v>4</v>
      </c>
    </row>
    <row r="66" spans="1:35" x14ac:dyDescent="0.25">
      <c r="A66" t="s">
        <v>1149</v>
      </c>
      <c r="B66" t="s">
        <v>551</v>
      </c>
      <c r="C66" t="s">
        <v>917</v>
      </c>
      <c r="D66" t="s">
        <v>1047</v>
      </c>
      <c r="E66" s="33">
        <v>60.422222222222224</v>
      </c>
      <c r="F66" s="33">
        <v>5.5111111111111111</v>
      </c>
      <c r="G66" s="33">
        <v>0.22222222222222221</v>
      </c>
      <c r="H66" s="33">
        <v>0.20666666666666669</v>
      </c>
      <c r="I66" s="33">
        <v>1.1444444444444444</v>
      </c>
      <c r="J66" s="33">
        <v>0</v>
      </c>
      <c r="K66" s="33">
        <v>0</v>
      </c>
      <c r="L66" s="33">
        <v>5.7750000000000004</v>
      </c>
      <c r="M66" s="33">
        <v>5.9555555555555557</v>
      </c>
      <c r="N66" s="33">
        <v>5.333333333333333</v>
      </c>
      <c r="O66" s="33">
        <v>0.18683339463037879</v>
      </c>
      <c r="P66" s="33">
        <v>0</v>
      </c>
      <c r="Q66" s="33">
        <v>0</v>
      </c>
      <c r="R66" s="33">
        <v>0</v>
      </c>
      <c r="S66" s="33">
        <v>2.5226666666666677</v>
      </c>
      <c r="T66" s="33">
        <v>3.6128888888888877</v>
      </c>
      <c r="U66" s="33">
        <v>0</v>
      </c>
      <c r="V66" s="33">
        <v>0.10154468554615667</v>
      </c>
      <c r="W66" s="33">
        <v>4.7046666666666637</v>
      </c>
      <c r="X66" s="33">
        <v>6.2124444444444444</v>
      </c>
      <c r="Y66" s="33">
        <v>0</v>
      </c>
      <c r="Z66" s="33">
        <v>0.18068039720485468</v>
      </c>
      <c r="AA66" s="33">
        <v>0</v>
      </c>
      <c r="AB66" s="33">
        <v>0</v>
      </c>
      <c r="AC66" s="33">
        <v>0</v>
      </c>
      <c r="AD66" s="33">
        <v>0</v>
      </c>
      <c r="AE66" s="33">
        <v>0</v>
      </c>
      <c r="AF66" s="33">
        <v>0</v>
      </c>
      <c r="AG66" s="33">
        <v>0</v>
      </c>
      <c r="AH66" t="s">
        <v>138</v>
      </c>
      <c r="AI66" s="34">
        <v>4</v>
      </c>
    </row>
    <row r="67" spans="1:35" x14ac:dyDescent="0.25">
      <c r="A67" t="s">
        <v>1149</v>
      </c>
      <c r="B67" t="s">
        <v>419</v>
      </c>
      <c r="C67" t="s">
        <v>830</v>
      </c>
      <c r="D67" t="s">
        <v>1055</v>
      </c>
      <c r="E67" s="33">
        <v>117.28888888888889</v>
      </c>
      <c r="F67" s="33">
        <v>5.6888888888888891</v>
      </c>
      <c r="G67" s="33">
        <v>0</v>
      </c>
      <c r="H67" s="33">
        <v>0</v>
      </c>
      <c r="I67" s="33">
        <v>0</v>
      </c>
      <c r="J67" s="33">
        <v>0</v>
      </c>
      <c r="K67" s="33">
        <v>0</v>
      </c>
      <c r="L67" s="33">
        <v>4.0162222222222219</v>
      </c>
      <c r="M67" s="33">
        <v>0</v>
      </c>
      <c r="N67" s="33">
        <v>0</v>
      </c>
      <c r="O67" s="33">
        <v>0</v>
      </c>
      <c r="P67" s="33">
        <v>7.4361111111111109</v>
      </c>
      <c r="Q67" s="33">
        <v>0</v>
      </c>
      <c r="R67" s="33">
        <v>6.3399962106858651E-2</v>
      </c>
      <c r="S67" s="33">
        <v>5.4879999999999987</v>
      </c>
      <c r="T67" s="33">
        <v>12.082111111111109</v>
      </c>
      <c r="U67" s="33">
        <v>0</v>
      </c>
      <c r="V67" s="33">
        <v>0.14980200833649104</v>
      </c>
      <c r="W67" s="33">
        <v>3.8521111111111113</v>
      </c>
      <c r="X67" s="33">
        <v>12.697000000000001</v>
      </c>
      <c r="Y67" s="33">
        <v>5.177777777777778</v>
      </c>
      <c r="Z67" s="33">
        <v>0.18524251610458509</v>
      </c>
      <c r="AA67" s="33">
        <v>0</v>
      </c>
      <c r="AB67" s="33">
        <v>0</v>
      </c>
      <c r="AC67" s="33">
        <v>0</v>
      </c>
      <c r="AD67" s="33">
        <v>0</v>
      </c>
      <c r="AE67" s="33">
        <v>0</v>
      </c>
      <c r="AF67" s="33">
        <v>0</v>
      </c>
      <c r="AG67" s="33">
        <v>0</v>
      </c>
      <c r="AH67" t="s">
        <v>5</v>
      </c>
      <c r="AI67" s="34">
        <v>4</v>
      </c>
    </row>
    <row r="68" spans="1:35" x14ac:dyDescent="0.25">
      <c r="A68" t="s">
        <v>1149</v>
      </c>
      <c r="B68" t="s">
        <v>816</v>
      </c>
      <c r="C68" t="s">
        <v>847</v>
      </c>
      <c r="D68" t="s">
        <v>1053</v>
      </c>
      <c r="E68" s="33">
        <v>27.833333333333332</v>
      </c>
      <c r="F68" s="33">
        <v>0</v>
      </c>
      <c r="G68" s="33">
        <v>0.13333333333333333</v>
      </c>
      <c r="H68" s="33">
        <v>0.17777777777777778</v>
      </c>
      <c r="I68" s="33">
        <v>0</v>
      </c>
      <c r="J68" s="33">
        <v>0</v>
      </c>
      <c r="K68" s="33">
        <v>0</v>
      </c>
      <c r="L68" s="33">
        <v>0</v>
      </c>
      <c r="M68" s="33">
        <v>0</v>
      </c>
      <c r="N68" s="33">
        <v>4.9188888888888886</v>
      </c>
      <c r="O68" s="33">
        <v>0.17672654690618764</v>
      </c>
      <c r="P68" s="33">
        <v>7.9500000000000011</v>
      </c>
      <c r="Q68" s="33">
        <v>0</v>
      </c>
      <c r="R68" s="33">
        <v>0.28562874251497011</v>
      </c>
      <c r="S68" s="33">
        <v>0</v>
      </c>
      <c r="T68" s="33">
        <v>0</v>
      </c>
      <c r="U68" s="33">
        <v>0</v>
      </c>
      <c r="V68" s="33">
        <v>0</v>
      </c>
      <c r="W68" s="33">
        <v>0</v>
      </c>
      <c r="X68" s="33">
        <v>0</v>
      </c>
      <c r="Y68" s="33">
        <v>0</v>
      </c>
      <c r="Z68" s="33">
        <v>0</v>
      </c>
      <c r="AA68" s="33">
        <v>0</v>
      </c>
      <c r="AB68" s="33">
        <v>0</v>
      </c>
      <c r="AC68" s="33">
        <v>0</v>
      </c>
      <c r="AD68" s="33">
        <v>0</v>
      </c>
      <c r="AE68" s="33">
        <v>0</v>
      </c>
      <c r="AF68" s="33">
        <v>0</v>
      </c>
      <c r="AG68" s="33">
        <v>0</v>
      </c>
      <c r="AH68" t="s">
        <v>403</v>
      </c>
      <c r="AI68" s="34">
        <v>4</v>
      </c>
    </row>
    <row r="69" spans="1:35" x14ac:dyDescent="0.25">
      <c r="A69" t="s">
        <v>1149</v>
      </c>
      <c r="B69" t="s">
        <v>694</v>
      </c>
      <c r="C69" t="s">
        <v>825</v>
      </c>
      <c r="D69" t="s">
        <v>1104</v>
      </c>
      <c r="E69" s="33">
        <v>50.255555555555553</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33">
        <v>0</v>
      </c>
      <c r="AA69" s="33">
        <v>0</v>
      </c>
      <c r="AB69" s="33">
        <v>0</v>
      </c>
      <c r="AC69" s="33">
        <v>0</v>
      </c>
      <c r="AD69" s="33">
        <v>0</v>
      </c>
      <c r="AE69" s="33">
        <v>0</v>
      </c>
      <c r="AF69" s="33">
        <v>0</v>
      </c>
      <c r="AG69" s="33">
        <v>0</v>
      </c>
      <c r="AH69" t="s">
        <v>281</v>
      </c>
      <c r="AI69" s="34">
        <v>4</v>
      </c>
    </row>
    <row r="70" spans="1:35" x14ac:dyDescent="0.25">
      <c r="A70" t="s">
        <v>1149</v>
      </c>
      <c r="B70" t="s">
        <v>557</v>
      </c>
      <c r="C70" t="s">
        <v>907</v>
      </c>
      <c r="D70" t="s">
        <v>1066</v>
      </c>
      <c r="E70" s="33">
        <v>112.71111111111111</v>
      </c>
      <c r="F70" s="33">
        <v>5.4222222222222225</v>
      </c>
      <c r="G70" s="33">
        <v>0.33333333333333331</v>
      </c>
      <c r="H70" s="33">
        <v>0.28500000000000003</v>
      </c>
      <c r="I70" s="33">
        <v>3.0111111111111111</v>
      </c>
      <c r="J70" s="33">
        <v>0</v>
      </c>
      <c r="K70" s="33">
        <v>0</v>
      </c>
      <c r="L70" s="33">
        <v>4.5445555555555543</v>
      </c>
      <c r="M70" s="33">
        <v>10.488888888888889</v>
      </c>
      <c r="N70" s="33">
        <v>0</v>
      </c>
      <c r="O70" s="33">
        <v>9.3059936908517354E-2</v>
      </c>
      <c r="P70" s="33">
        <v>0</v>
      </c>
      <c r="Q70" s="33">
        <v>0</v>
      </c>
      <c r="R70" s="33">
        <v>0</v>
      </c>
      <c r="S70" s="33">
        <v>6.3083333333333318</v>
      </c>
      <c r="T70" s="33">
        <v>14.19877777777778</v>
      </c>
      <c r="U70" s="33">
        <v>0</v>
      </c>
      <c r="V70" s="33">
        <v>0.18194400630914828</v>
      </c>
      <c r="W70" s="33">
        <v>11.779666666666667</v>
      </c>
      <c r="X70" s="33">
        <v>16.14222222222222</v>
      </c>
      <c r="Y70" s="33">
        <v>0</v>
      </c>
      <c r="Z70" s="33">
        <v>0.24772969242902207</v>
      </c>
      <c r="AA70" s="33">
        <v>0</v>
      </c>
      <c r="AB70" s="33">
        <v>0</v>
      </c>
      <c r="AC70" s="33">
        <v>0</v>
      </c>
      <c r="AD70" s="33">
        <v>0</v>
      </c>
      <c r="AE70" s="33">
        <v>0</v>
      </c>
      <c r="AF70" s="33">
        <v>0</v>
      </c>
      <c r="AG70" s="33">
        <v>0</v>
      </c>
      <c r="AH70" t="s">
        <v>144</v>
      </c>
      <c r="AI70" s="34">
        <v>4</v>
      </c>
    </row>
    <row r="71" spans="1:35" x14ac:dyDescent="0.25">
      <c r="A71" t="s">
        <v>1149</v>
      </c>
      <c r="B71" t="s">
        <v>446</v>
      </c>
      <c r="C71" t="s">
        <v>907</v>
      </c>
      <c r="D71" t="s">
        <v>1066</v>
      </c>
      <c r="E71" s="33">
        <v>85.055555555555557</v>
      </c>
      <c r="F71" s="33">
        <v>6.5777777777777775</v>
      </c>
      <c r="G71" s="33">
        <v>0.24444444444444444</v>
      </c>
      <c r="H71" s="33">
        <v>0.32211111111111118</v>
      </c>
      <c r="I71" s="33">
        <v>0.8666666666666667</v>
      </c>
      <c r="J71" s="33">
        <v>0</v>
      </c>
      <c r="K71" s="33">
        <v>0</v>
      </c>
      <c r="L71" s="33">
        <v>4.5812222222222223</v>
      </c>
      <c r="M71" s="33">
        <v>5.6</v>
      </c>
      <c r="N71" s="33">
        <v>0</v>
      </c>
      <c r="O71" s="33">
        <v>6.5839320705421284E-2</v>
      </c>
      <c r="P71" s="33">
        <v>0</v>
      </c>
      <c r="Q71" s="33">
        <v>0</v>
      </c>
      <c r="R71" s="33">
        <v>0</v>
      </c>
      <c r="S71" s="33">
        <v>5.7156666666666665</v>
      </c>
      <c r="T71" s="33">
        <v>8.1933333333333334</v>
      </c>
      <c r="U71" s="33">
        <v>0</v>
      </c>
      <c r="V71" s="33">
        <v>0.16352841280209013</v>
      </c>
      <c r="W71" s="33">
        <v>5.5788888888888888</v>
      </c>
      <c r="X71" s="33">
        <v>8.6010000000000009</v>
      </c>
      <c r="Y71" s="33">
        <v>0</v>
      </c>
      <c r="Z71" s="33">
        <v>0.16671325930764208</v>
      </c>
      <c r="AA71" s="33">
        <v>0</v>
      </c>
      <c r="AB71" s="33">
        <v>0</v>
      </c>
      <c r="AC71" s="33">
        <v>0</v>
      </c>
      <c r="AD71" s="33">
        <v>0</v>
      </c>
      <c r="AE71" s="33">
        <v>0</v>
      </c>
      <c r="AF71" s="33">
        <v>0</v>
      </c>
      <c r="AG71" s="33">
        <v>0</v>
      </c>
      <c r="AH71" t="s">
        <v>32</v>
      </c>
      <c r="AI71" s="34">
        <v>4</v>
      </c>
    </row>
    <row r="72" spans="1:35" x14ac:dyDescent="0.25">
      <c r="A72" t="s">
        <v>1149</v>
      </c>
      <c r="B72" t="s">
        <v>565</v>
      </c>
      <c r="C72" t="s">
        <v>893</v>
      </c>
      <c r="D72" t="s">
        <v>1051</v>
      </c>
      <c r="E72" s="33">
        <v>91.011111111111106</v>
      </c>
      <c r="F72" s="33">
        <v>5.4222222222222225</v>
      </c>
      <c r="G72" s="33">
        <v>0.48888888888888887</v>
      </c>
      <c r="H72" s="33">
        <v>0.31055555555555564</v>
      </c>
      <c r="I72" s="33">
        <v>1.4333333333333333</v>
      </c>
      <c r="J72" s="33">
        <v>0</v>
      </c>
      <c r="K72" s="33">
        <v>0</v>
      </c>
      <c r="L72" s="33">
        <v>6.3263333333333334</v>
      </c>
      <c r="M72" s="33">
        <v>0</v>
      </c>
      <c r="N72" s="33">
        <v>5.333333333333333</v>
      </c>
      <c r="O72" s="33">
        <v>5.8600903430594556E-2</v>
      </c>
      <c r="P72" s="33">
        <v>0</v>
      </c>
      <c r="Q72" s="33">
        <v>0</v>
      </c>
      <c r="R72" s="33">
        <v>0</v>
      </c>
      <c r="S72" s="33">
        <v>9.7691111111111102</v>
      </c>
      <c r="T72" s="33">
        <v>11.205666666666666</v>
      </c>
      <c r="U72" s="33">
        <v>0</v>
      </c>
      <c r="V72" s="33">
        <v>0.23046392381882552</v>
      </c>
      <c r="W72" s="33">
        <v>4.849999999999997</v>
      </c>
      <c r="X72" s="33">
        <v>8.8969999999999967</v>
      </c>
      <c r="Y72" s="33">
        <v>0</v>
      </c>
      <c r="Z72" s="33">
        <v>0.15104749114882179</v>
      </c>
      <c r="AA72" s="33">
        <v>0</v>
      </c>
      <c r="AB72" s="33">
        <v>0</v>
      </c>
      <c r="AC72" s="33">
        <v>0</v>
      </c>
      <c r="AD72" s="33">
        <v>0</v>
      </c>
      <c r="AE72" s="33">
        <v>0</v>
      </c>
      <c r="AF72" s="33">
        <v>0</v>
      </c>
      <c r="AG72" s="33">
        <v>0</v>
      </c>
      <c r="AH72" t="s">
        <v>152</v>
      </c>
      <c r="AI72" s="34">
        <v>4</v>
      </c>
    </row>
    <row r="73" spans="1:35" x14ac:dyDescent="0.25">
      <c r="A73" t="s">
        <v>1149</v>
      </c>
      <c r="B73" t="s">
        <v>506</v>
      </c>
      <c r="C73" t="s">
        <v>932</v>
      </c>
      <c r="D73" t="s">
        <v>1079</v>
      </c>
      <c r="E73" s="33">
        <v>110.52222222222223</v>
      </c>
      <c r="F73" s="33">
        <v>5.333333333333333</v>
      </c>
      <c r="G73" s="33">
        <v>0.4</v>
      </c>
      <c r="H73" s="33">
        <v>0.44922222222222224</v>
      </c>
      <c r="I73" s="33">
        <v>4.1555555555555559</v>
      </c>
      <c r="J73" s="33">
        <v>0</v>
      </c>
      <c r="K73" s="33">
        <v>0</v>
      </c>
      <c r="L73" s="33">
        <v>4.9954444444444439</v>
      </c>
      <c r="M73" s="33">
        <v>0</v>
      </c>
      <c r="N73" s="33">
        <v>8.344444444444445</v>
      </c>
      <c r="O73" s="33">
        <v>7.5500150799235957E-2</v>
      </c>
      <c r="P73" s="33">
        <v>0</v>
      </c>
      <c r="Q73" s="33">
        <v>0</v>
      </c>
      <c r="R73" s="33">
        <v>0</v>
      </c>
      <c r="S73" s="33">
        <v>10.048555555555556</v>
      </c>
      <c r="T73" s="33">
        <v>8.5202222222222233</v>
      </c>
      <c r="U73" s="33">
        <v>0</v>
      </c>
      <c r="V73" s="33">
        <v>0.1680094500854529</v>
      </c>
      <c r="W73" s="33">
        <v>12.874555555555551</v>
      </c>
      <c r="X73" s="33">
        <v>6.09022222222222</v>
      </c>
      <c r="Y73" s="33">
        <v>0.66666666666666663</v>
      </c>
      <c r="Z73" s="33">
        <v>0.17762440936965912</v>
      </c>
      <c r="AA73" s="33">
        <v>0</v>
      </c>
      <c r="AB73" s="33">
        <v>0</v>
      </c>
      <c r="AC73" s="33">
        <v>0</v>
      </c>
      <c r="AD73" s="33">
        <v>0</v>
      </c>
      <c r="AE73" s="33">
        <v>0</v>
      </c>
      <c r="AF73" s="33">
        <v>0</v>
      </c>
      <c r="AG73" s="33">
        <v>0</v>
      </c>
      <c r="AH73" t="s">
        <v>92</v>
      </c>
      <c r="AI73" s="34">
        <v>4</v>
      </c>
    </row>
    <row r="74" spans="1:35" x14ac:dyDescent="0.25">
      <c r="A74" t="s">
        <v>1149</v>
      </c>
      <c r="B74" t="s">
        <v>617</v>
      </c>
      <c r="C74" t="s">
        <v>917</v>
      </c>
      <c r="D74" t="s">
        <v>1047</v>
      </c>
      <c r="E74" s="33">
        <v>65.144444444444446</v>
      </c>
      <c r="F74" s="33">
        <v>4.9777777777777779</v>
      </c>
      <c r="G74" s="33">
        <v>0.4</v>
      </c>
      <c r="H74" s="33">
        <v>0.23188888888888901</v>
      </c>
      <c r="I74" s="33">
        <v>1.1555555555555554</v>
      </c>
      <c r="J74" s="33">
        <v>0</v>
      </c>
      <c r="K74" s="33">
        <v>0</v>
      </c>
      <c r="L74" s="33">
        <v>5.7194444444444441</v>
      </c>
      <c r="M74" s="33">
        <v>0</v>
      </c>
      <c r="N74" s="33">
        <v>5.5111111111111111</v>
      </c>
      <c r="O74" s="33">
        <v>8.4598328500767525E-2</v>
      </c>
      <c r="P74" s="33">
        <v>0</v>
      </c>
      <c r="Q74" s="33">
        <v>0</v>
      </c>
      <c r="R74" s="33">
        <v>0</v>
      </c>
      <c r="S74" s="33">
        <v>4.4163333333333332</v>
      </c>
      <c r="T74" s="33">
        <v>9.8604444444444468</v>
      </c>
      <c r="U74" s="33">
        <v>0</v>
      </c>
      <c r="V74" s="33">
        <v>0.21915572232645408</v>
      </c>
      <c r="W74" s="33">
        <v>5.6866666666666665</v>
      </c>
      <c r="X74" s="33">
        <v>10.220444444444448</v>
      </c>
      <c r="Y74" s="33">
        <v>0</v>
      </c>
      <c r="Z74" s="33">
        <v>0.24418215930411055</v>
      </c>
      <c r="AA74" s="33">
        <v>0</v>
      </c>
      <c r="AB74" s="33">
        <v>0</v>
      </c>
      <c r="AC74" s="33">
        <v>0</v>
      </c>
      <c r="AD74" s="33">
        <v>0</v>
      </c>
      <c r="AE74" s="33">
        <v>0</v>
      </c>
      <c r="AF74" s="33">
        <v>0</v>
      </c>
      <c r="AG74" s="33">
        <v>0</v>
      </c>
      <c r="AH74" t="s">
        <v>204</v>
      </c>
      <c r="AI74" s="34">
        <v>4</v>
      </c>
    </row>
    <row r="75" spans="1:35" x14ac:dyDescent="0.25">
      <c r="A75" t="s">
        <v>1149</v>
      </c>
      <c r="B75" t="s">
        <v>579</v>
      </c>
      <c r="C75" t="s">
        <v>957</v>
      </c>
      <c r="D75" t="s">
        <v>1100</v>
      </c>
      <c r="E75" s="33">
        <v>55.9</v>
      </c>
      <c r="F75" s="33">
        <v>5.6</v>
      </c>
      <c r="G75" s="33">
        <v>0.26666666666666666</v>
      </c>
      <c r="H75" s="33">
        <v>0.29100000000000004</v>
      </c>
      <c r="I75" s="33">
        <v>0.52222222222222225</v>
      </c>
      <c r="J75" s="33">
        <v>0</v>
      </c>
      <c r="K75" s="33">
        <v>0</v>
      </c>
      <c r="L75" s="33">
        <v>1.220666666666667</v>
      </c>
      <c r="M75" s="33">
        <v>0</v>
      </c>
      <c r="N75" s="33">
        <v>4.8888888888888893</v>
      </c>
      <c r="O75" s="33">
        <v>8.745776187636653E-2</v>
      </c>
      <c r="P75" s="33">
        <v>0</v>
      </c>
      <c r="Q75" s="33">
        <v>0</v>
      </c>
      <c r="R75" s="33">
        <v>0</v>
      </c>
      <c r="S75" s="33">
        <v>3.037555555555556</v>
      </c>
      <c r="T75" s="33">
        <v>4.4959999999999996</v>
      </c>
      <c r="U75" s="33">
        <v>0</v>
      </c>
      <c r="V75" s="33">
        <v>0.13476843569866825</v>
      </c>
      <c r="W75" s="33">
        <v>3.2227777777777771</v>
      </c>
      <c r="X75" s="33">
        <v>5.754333333333336</v>
      </c>
      <c r="Y75" s="33">
        <v>0</v>
      </c>
      <c r="Z75" s="33">
        <v>0.1605923275690718</v>
      </c>
      <c r="AA75" s="33">
        <v>0</v>
      </c>
      <c r="AB75" s="33">
        <v>0</v>
      </c>
      <c r="AC75" s="33">
        <v>0</v>
      </c>
      <c r="AD75" s="33">
        <v>0</v>
      </c>
      <c r="AE75" s="33">
        <v>0</v>
      </c>
      <c r="AF75" s="33">
        <v>0</v>
      </c>
      <c r="AG75" s="33">
        <v>0</v>
      </c>
      <c r="AH75" t="s">
        <v>166</v>
      </c>
      <c r="AI75" s="34">
        <v>4</v>
      </c>
    </row>
    <row r="76" spans="1:35" x14ac:dyDescent="0.25">
      <c r="A76" t="s">
        <v>1149</v>
      </c>
      <c r="B76" t="s">
        <v>582</v>
      </c>
      <c r="C76" t="s">
        <v>959</v>
      </c>
      <c r="D76" t="s">
        <v>1101</v>
      </c>
      <c r="E76" s="33">
        <v>109.22222222222223</v>
      </c>
      <c r="F76" s="33">
        <v>5.4888888888888889</v>
      </c>
      <c r="G76" s="33">
        <v>0.4</v>
      </c>
      <c r="H76" s="33">
        <v>0.42555555555555558</v>
      </c>
      <c r="I76" s="33">
        <v>3.2222222222222223</v>
      </c>
      <c r="J76" s="33">
        <v>0</v>
      </c>
      <c r="K76" s="33">
        <v>0</v>
      </c>
      <c r="L76" s="33">
        <v>5.734222222222221</v>
      </c>
      <c r="M76" s="33">
        <v>0</v>
      </c>
      <c r="N76" s="33">
        <v>14.666666666666666</v>
      </c>
      <c r="O76" s="33">
        <v>0.13428280773143436</v>
      </c>
      <c r="P76" s="33">
        <v>0</v>
      </c>
      <c r="Q76" s="33">
        <v>0</v>
      </c>
      <c r="R76" s="33">
        <v>0</v>
      </c>
      <c r="S76" s="33">
        <v>1.6067777777777783</v>
      </c>
      <c r="T76" s="33">
        <v>8.468444444444442</v>
      </c>
      <c r="U76" s="33">
        <v>0</v>
      </c>
      <c r="V76" s="33">
        <v>9.2245167853509627E-2</v>
      </c>
      <c r="W76" s="33">
        <v>8.6831111111111134</v>
      </c>
      <c r="X76" s="33">
        <v>8.3137777777777782</v>
      </c>
      <c r="Y76" s="33">
        <v>0</v>
      </c>
      <c r="Z76" s="33">
        <v>0.15561749745676501</v>
      </c>
      <c r="AA76" s="33">
        <v>0</v>
      </c>
      <c r="AB76" s="33">
        <v>0</v>
      </c>
      <c r="AC76" s="33">
        <v>0</v>
      </c>
      <c r="AD76" s="33">
        <v>0</v>
      </c>
      <c r="AE76" s="33">
        <v>0</v>
      </c>
      <c r="AF76" s="33">
        <v>0</v>
      </c>
      <c r="AG76" s="33">
        <v>0</v>
      </c>
      <c r="AH76" t="s">
        <v>169</v>
      </c>
      <c r="AI76" s="34">
        <v>4</v>
      </c>
    </row>
    <row r="77" spans="1:35" x14ac:dyDescent="0.25">
      <c r="A77" t="s">
        <v>1149</v>
      </c>
      <c r="B77" t="s">
        <v>625</v>
      </c>
      <c r="C77" t="s">
        <v>971</v>
      </c>
      <c r="D77" t="s">
        <v>1077</v>
      </c>
      <c r="E77" s="33">
        <v>69.344444444444449</v>
      </c>
      <c r="F77" s="33">
        <v>4.9777777777777779</v>
      </c>
      <c r="G77" s="33">
        <v>0.4</v>
      </c>
      <c r="H77" s="33">
        <v>0.25566666666666671</v>
      </c>
      <c r="I77" s="33">
        <v>0.98888888888888893</v>
      </c>
      <c r="J77" s="33">
        <v>0</v>
      </c>
      <c r="K77" s="33">
        <v>0</v>
      </c>
      <c r="L77" s="33">
        <v>1.7919999999999996</v>
      </c>
      <c r="M77" s="33">
        <v>0</v>
      </c>
      <c r="N77" s="33">
        <v>5.4666666666666668</v>
      </c>
      <c r="O77" s="33">
        <v>7.8833520269187621E-2</v>
      </c>
      <c r="P77" s="33">
        <v>0</v>
      </c>
      <c r="Q77" s="33">
        <v>0</v>
      </c>
      <c r="R77" s="33">
        <v>0</v>
      </c>
      <c r="S77" s="33">
        <v>2.8394444444444442</v>
      </c>
      <c r="T77" s="33">
        <v>15.994444444444444</v>
      </c>
      <c r="U77" s="33">
        <v>0</v>
      </c>
      <c r="V77" s="33">
        <v>0.27159910270789933</v>
      </c>
      <c r="W77" s="33">
        <v>0.8318888888888889</v>
      </c>
      <c r="X77" s="33">
        <v>12.797888888888888</v>
      </c>
      <c r="Y77" s="33">
        <v>0</v>
      </c>
      <c r="Z77" s="33">
        <v>0.1965518346418843</v>
      </c>
      <c r="AA77" s="33">
        <v>0</v>
      </c>
      <c r="AB77" s="33">
        <v>0</v>
      </c>
      <c r="AC77" s="33">
        <v>0</v>
      </c>
      <c r="AD77" s="33">
        <v>0</v>
      </c>
      <c r="AE77" s="33">
        <v>0</v>
      </c>
      <c r="AF77" s="33">
        <v>0</v>
      </c>
      <c r="AG77" s="33">
        <v>0</v>
      </c>
      <c r="AH77" t="s">
        <v>212</v>
      </c>
      <c r="AI77" s="34">
        <v>4</v>
      </c>
    </row>
    <row r="78" spans="1:35" x14ac:dyDescent="0.25">
      <c r="A78" t="s">
        <v>1149</v>
      </c>
      <c r="B78" t="s">
        <v>549</v>
      </c>
      <c r="C78" t="s">
        <v>950</v>
      </c>
      <c r="D78" t="s">
        <v>1058</v>
      </c>
      <c r="E78" s="33">
        <v>100.48888888888889</v>
      </c>
      <c r="F78" s="33">
        <v>5.2444444444444445</v>
      </c>
      <c r="G78" s="33">
        <v>0.35555555555555557</v>
      </c>
      <c r="H78" s="33">
        <v>0.43799999999999994</v>
      </c>
      <c r="I78" s="33">
        <v>3.6444444444444444</v>
      </c>
      <c r="J78" s="33">
        <v>0</v>
      </c>
      <c r="K78" s="33">
        <v>0</v>
      </c>
      <c r="L78" s="33">
        <v>15.943333333333339</v>
      </c>
      <c r="M78" s="33">
        <v>5.6</v>
      </c>
      <c r="N78" s="33">
        <v>0</v>
      </c>
      <c r="O78" s="33">
        <v>5.5727554179566555E-2</v>
      </c>
      <c r="P78" s="33">
        <v>0</v>
      </c>
      <c r="Q78" s="33">
        <v>0</v>
      </c>
      <c r="R78" s="33">
        <v>0</v>
      </c>
      <c r="S78" s="33">
        <v>14.39844444444444</v>
      </c>
      <c r="T78" s="33">
        <v>18.031444444444436</v>
      </c>
      <c r="U78" s="33">
        <v>0</v>
      </c>
      <c r="V78" s="33">
        <v>0.32272114108801403</v>
      </c>
      <c r="W78" s="33">
        <v>8.8182222222222215</v>
      </c>
      <c r="X78" s="33">
        <v>18.59844444444445</v>
      </c>
      <c r="Y78" s="33">
        <v>1.6555555555555554</v>
      </c>
      <c r="Z78" s="33">
        <v>0.28930782839451574</v>
      </c>
      <c r="AA78" s="33">
        <v>0</v>
      </c>
      <c r="AB78" s="33">
        <v>0</v>
      </c>
      <c r="AC78" s="33">
        <v>0</v>
      </c>
      <c r="AD78" s="33">
        <v>0</v>
      </c>
      <c r="AE78" s="33">
        <v>0</v>
      </c>
      <c r="AF78" s="33">
        <v>0</v>
      </c>
      <c r="AG78" s="33">
        <v>0</v>
      </c>
      <c r="AH78" t="s">
        <v>136</v>
      </c>
      <c r="AI78" s="34">
        <v>4</v>
      </c>
    </row>
    <row r="79" spans="1:35" x14ac:dyDescent="0.25">
      <c r="A79" t="s">
        <v>1149</v>
      </c>
      <c r="B79" t="s">
        <v>587</v>
      </c>
      <c r="C79" t="s">
        <v>961</v>
      </c>
      <c r="D79" t="s">
        <v>1039</v>
      </c>
      <c r="E79" s="33">
        <v>67.322222222222223</v>
      </c>
      <c r="F79" s="33">
        <v>5.6</v>
      </c>
      <c r="G79" s="33">
        <v>0.36666666666666664</v>
      </c>
      <c r="H79" s="33">
        <v>0.24722222222222226</v>
      </c>
      <c r="I79" s="33">
        <v>1.2555555555555555</v>
      </c>
      <c r="J79" s="33">
        <v>0</v>
      </c>
      <c r="K79" s="33">
        <v>0</v>
      </c>
      <c r="L79" s="33">
        <v>0.91044444444444439</v>
      </c>
      <c r="M79" s="33">
        <v>5.5111111111111111</v>
      </c>
      <c r="N79" s="33">
        <v>0</v>
      </c>
      <c r="O79" s="33">
        <v>8.1861693348737413E-2</v>
      </c>
      <c r="P79" s="33">
        <v>0</v>
      </c>
      <c r="Q79" s="33">
        <v>0</v>
      </c>
      <c r="R79" s="33">
        <v>0</v>
      </c>
      <c r="S79" s="33">
        <v>2.08</v>
      </c>
      <c r="T79" s="33">
        <v>6.2691111111111102</v>
      </c>
      <c r="U79" s="33">
        <v>0</v>
      </c>
      <c r="V79" s="33">
        <v>0.12401716454860537</v>
      </c>
      <c r="W79" s="33">
        <v>3.6157777777777786</v>
      </c>
      <c r="X79" s="33">
        <v>11.640222222222219</v>
      </c>
      <c r="Y79" s="33">
        <v>0</v>
      </c>
      <c r="Z79" s="33">
        <v>0.22661165208780321</v>
      </c>
      <c r="AA79" s="33">
        <v>0</v>
      </c>
      <c r="AB79" s="33">
        <v>0</v>
      </c>
      <c r="AC79" s="33">
        <v>0</v>
      </c>
      <c r="AD79" s="33">
        <v>0</v>
      </c>
      <c r="AE79" s="33">
        <v>0</v>
      </c>
      <c r="AF79" s="33">
        <v>0</v>
      </c>
      <c r="AG79" s="33">
        <v>0</v>
      </c>
      <c r="AH79" t="s">
        <v>174</v>
      </c>
      <c r="AI79" s="34">
        <v>4</v>
      </c>
    </row>
    <row r="80" spans="1:35" x14ac:dyDescent="0.25">
      <c r="A80" t="s">
        <v>1149</v>
      </c>
      <c r="B80" t="s">
        <v>637</v>
      </c>
      <c r="C80" t="s">
        <v>840</v>
      </c>
      <c r="D80" t="s">
        <v>1113</v>
      </c>
      <c r="E80" s="33">
        <v>49.4</v>
      </c>
      <c r="F80" s="33">
        <v>5.6</v>
      </c>
      <c r="G80" s="33">
        <v>0.33333333333333331</v>
      </c>
      <c r="H80" s="33">
        <v>0.25866666666666666</v>
      </c>
      <c r="I80" s="33">
        <v>0.57777777777777772</v>
      </c>
      <c r="J80" s="33">
        <v>0</v>
      </c>
      <c r="K80" s="33">
        <v>0</v>
      </c>
      <c r="L80" s="33">
        <v>1.3348888888888888</v>
      </c>
      <c r="M80" s="33">
        <v>0</v>
      </c>
      <c r="N80" s="33">
        <v>3.4666666666666668</v>
      </c>
      <c r="O80" s="33">
        <v>7.0175438596491238E-2</v>
      </c>
      <c r="P80" s="33">
        <v>0</v>
      </c>
      <c r="Q80" s="33">
        <v>0</v>
      </c>
      <c r="R80" s="33">
        <v>0</v>
      </c>
      <c r="S80" s="33">
        <v>3.3</v>
      </c>
      <c r="T80" s="33">
        <v>5.0377777777777766</v>
      </c>
      <c r="U80" s="33">
        <v>0</v>
      </c>
      <c r="V80" s="33">
        <v>0.16878092667566352</v>
      </c>
      <c r="W80" s="33">
        <v>3.0341111111111112</v>
      </c>
      <c r="X80" s="33">
        <v>6.6024444444444477</v>
      </c>
      <c r="Y80" s="33">
        <v>0</v>
      </c>
      <c r="Z80" s="33">
        <v>0.19507197480881697</v>
      </c>
      <c r="AA80" s="33">
        <v>0</v>
      </c>
      <c r="AB80" s="33">
        <v>0</v>
      </c>
      <c r="AC80" s="33">
        <v>0</v>
      </c>
      <c r="AD80" s="33">
        <v>0</v>
      </c>
      <c r="AE80" s="33">
        <v>0</v>
      </c>
      <c r="AF80" s="33">
        <v>0</v>
      </c>
      <c r="AG80" s="33">
        <v>0</v>
      </c>
      <c r="AH80" t="s">
        <v>224</v>
      </c>
      <c r="AI80" s="34">
        <v>4</v>
      </c>
    </row>
    <row r="81" spans="1:35" x14ac:dyDescent="0.25">
      <c r="A81" t="s">
        <v>1149</v>
      </c>
      <c r="B81" t="s">
        <v>621</v>
      </c>
      <c r="C81" t="s">
        <v>858</v>
      </c>
      <c r="D81" t="s">
        <v>1086</v>
      </c>
      <c r="E81" s="33">
        <v>74.3</v>
      </c>
      <c r="F81" s="33">
        <v>5.6</v>
      </c>
      <c r="G81" s="33">
        <v>0.33333333333333331</v>
      </c>
      <c r="H81" s="33">
        <v>0.33911111111111114</v>
      </c>
      <c r="I81" s="33">
        <v>1.6444444444444444</v>
      </c>
      <c r="J81" s="33">
        <v>0</v>
      </c>
      <c r="K81" s="33">
        <v>0</v>
      </c>
      <c r="L81" s="33">
        <v>4.3721111111111108</v>
      </c>
      <c r="M81" s="33">
        <v>0</v>
      </c>
      <c r="N81" s="33">
        <v>5.6</v>
      </c>
      <c r="O81" s="33">
        <v>7.5370121130551818E-2</v>
      </c>
      <c r="P81" s="33">
        <v>0</v>
      </c>
      <c r="Q81" s="33">
        <v>0</v>
      </c>
      <c r="R81" s="33">
        <v>0</v>
      </c>
      <c r="S81" s="33">
        <v>8.4841111111111083</v>
      </c>
      <c r="T81" s="33">
        <v>11.582888888888887</v>
      </c>
      <c r="U81" s="33">
        <v>0</v>
      </c>
      <c r="V81" s="33">
        <v>0.27008075370121121</v>
      </c>
      <c r="W81" s="33">
        <v>16.420444444444442</v>
      </c>
      <c r="X81" s="33">
        <v>9.4898888888888902</v>
      </c>
      <c r="Y81" s="33">
        <v>0</v>
      </c>
      <c r="Z81" s="33">
        <v>0.348725886047555</v>
      </c>
      <c r="AA81" s="33">
        <v>0</v>
      </c>
      <c r="AB81" s="33">
        <v>0</v>
      </c>
      <c r="AC81" s="33">
        <v>0</v>
      </c>
      <c r="AD81" s="33">
        <v>0</v>
      </c>
      <c r="AE81" s="33">
        <v>0</v>
      </c>
      <c r="AF81" s="33">
        <v>0</v>
      </c>
      <c r="AG81" s="33">
        <v>0</v>
      </c>
      <c r="AH81" t="s">
        <v>208</v>
      </c>
      <c r="AI81" s="34">
        <v>4</v>
      </c>
    </row>
    <row r="82" spans="1:35" x14ac:dyDescent="0.25">
      <c r="A82" t="s">
        <v>1149</v>
      </c>
      <c r="B82" t="s">
        <v>655</v>
      </c>
      <c r="C82" t="s">
        <v>839</v>
      </c>
      <c r="D82" t="s">
        <v>1075</v>
      </c>
      <c r="E82" s="33">
        <v>83.711111111111109</v>
      </c>
      <c r="F82" s="33">
        <v>4.6222222222222218</v>
      </c>
      <c r="G82" s="33">
        <v>0.2</v>
      </c>
      <c r="H82" s="33">
        <v>0.30933333333333335</v>
      </c>
      <c r="I82" s="33">
        <v>1.0222222222222221</v>
      </c>
      <c r="J82" s="33">
        <v>0</v>
      </c>
      <c r="K82" s="33">
        <v>0</v>
      </c>
      <c r="L82" s="33">
        <v>5.0280000000000005</v>
      </c>
      <c r="M82" s="33">
        <v>5.333333333333333</v>
      </c>
      <c r="N82" s="33">
        <v>0.93611111111111112</v>
      </c>
      <c r="O82" s="33">
        <v>7.489381470666312E-2</v>
      </c>
      <c r="P82" s="33">
        <v>0</v>
      </c>
      <c r="Q82" s="33">
        <v>0</v>
      </c>
      <c r="R82" s="33">
        <v>0</v>
      </c>
      <c r="S82" s="33">
        <v>5.4853333333333323</v>
      </c>
      <c r="T82" s="33">
        <v>9.4267777777777777</v>
      </c>
      <c r="U82" s="33">
        <v>0</v>
      </c>
      <c r="V82" s="33">
        <v>0.17813777541810458</v>
      </c>
      <c r="W82" s="33">
        <v>15.31844444444444</v>
      </c>
      <c r="X82" s="33">
        <v>9.6121111111111048</v>
      </c>
      <c r="Y82" s="33">
        <v>2.3111111111111109</v>
      </c>
      <c r="Z82" s="33">
        <v>0.32542474117334735</v>
      </c>
      <c r="AA82" s="33">
        <v>0</v>
      </c>
      <c r="AB82" s="33">
        <v>0</v>
      </c>
      <c r="AC82" s="33">
        <v>0</v>
      </c>
      <c r="AD82" s="33">
        <v>0</v>
      </c>
      <c r="AE82" s="33">
        <v>0</v>
      </c>
      <c r="AF82" s="33">
        <v>0</v>
      </c>
      <c r="AG82" s="33">
        <v>0</v>
      </c>
      <c r="AH82" t="s">
        <v>242</v>
      </c>
      <c r="AI82" s="34">
        <v>4</v>
      </c>
    </row>
    <row r="83" spans="1:35" x14ac:dyDescent="0.25">
      <c r="A83" t="s">
        <v>1149</v>
      </c>
      <c r="B83" t="s">
        <v>571</v>
      </c>
      <c r="C83" t="s">
        <v>931</v>
      </c>
      <c r="D83" t="s">
        <v>1032</v>
      </c>
      <c r="E83" s="33">
        <v>88.222222222222229</v>
      </c>
      <c r="F83" s="33">
        <v>5.1555555555555559</v>
      </c>
      <c r="G83" s="33">
        <v>0.36666666666666664</v>
      </c>
      <c r="H83" s="33">
        <v>0.24733333333333332</v>
      </c>
      <c r="I83" s="33">
        <v>0.93333333333333335</v>
      </c>
      <c r="J83" s="33">
        <v>0</v>
      </c>
      <c r="K83" s="33">
        <v>0</v>
      </c>
      <c r="L83" s="33">
        <v>7.4641111111111096</v>
      </c>
      <c r="M83" s="33">
        <v>10.666666666666666</v>
      </c>
      <c r="N83" s="33">
        <v>0</v>
      </c>
      <c r="O83" s="33">
        <v>0.12090680100755666</v>
      </c>
      <c r="P83" s="33">
        <v>0</v>
      </c>
      <c r="Q83" s="33">
        <v>0</v>
      </c>
      <c r="R83" s="33">
        <v>0</v>
      </c>
      <c r="S83" s="33">
        <v>15.511444444444439</v>
      </c>
      <c r="T83" s="33">
        <v>18.923999999999999</v>
      </c>
      <c r="U83" s="33">
        <v>0</v>
      </c>
      <c r="V83" s="33">
        <v>0.3903261964735516</v>
      </c>
      <c r="W83" s="33">
        <v>10.985555555555555</v>
      </c>
      <c r="X83" s="33">
        <v>17.065666666666669</v>
      </c>
      <c r="Y83" s="33">
        <v>2.5444444444444443</v>
      </c>
      <c r="Z83" s="33">
        <v>0.34680226700251887</v>
      </c>
      <c r="AA83" s="33">
        <v>0</v>
      </c>
      <c r="AB83" s="33">
        <v>0</v>
      </c>
      <c r="AC83" s="33">
        <v>0</v>
      </c>
      <c r="AD83" s="33">
        <v>0</v>
      </c>
      <c r="AE83" s="33">
        <v>0</v>
      </c>
      <c r="AF83" s="33">
        <v>0</v>
      </c>
      <c r="AG83" s="33">
        <v>0</v>
      </c>
      <c r="AH83" t="s">
        <v>158</v>
      </c>
      <c r="AI83" s="34">
        <v>4</v>
      </c>
    </row>
    <row r="84" spans="1:35" x14ac:dyDescent="0.25">
      <c r="A84" t="s">
        <v>1149</v>
      </c>
      <c r="B84" t="s">
        <v>641</v>
      </c>
      <c r="C84" t="s">
        <v>916</v>
      </c>
      <c r="D84" t="s">
        <v>1043</v>
      </c>
      <c r="E84" s="33">
        <v>100.9</v>
      </c>
      <c r="F84" s="33">
        <v>5.6</v>
      </c>
      <c r="G84" s="33">
        <v>0.3</v>
      </c>
      <c r="H84" s="33">
        <v>0.76011111111111107</v>
      </c>
      <c r="I84" s="33">
        <v>2.2999999999999998</v>
      </c>
      <c r="J84" s="33">
        <v>0</v>
      </c>
      <c r="K84" s="33">
        <v>0</v>
      </c>
      <c r="L84" s="33">
        <v>10.643111111111111</v>
      </c>
      <c r="M84" s="33">
        <v>5.0666666666666664</v>
      </c>
      <c r="N84" s="33">
        <v>6.2750000000000004</v>
      </c>
      <c r="O84" s="33">
        <v>0.112405021473406</v>
      </c>
      <c r="P84" s="33">
        <v>0</v>
      </c>
      <c r="Q84" s="33">
        <v>0</v>
      </c>
      <c r="R84" s="33">
        <v>0</v>
      </c>
      <c r="S84" s="33">
        <v>10.06088888888889</v>
      </c>
      <c r="T84" s="33">
        <v>17.632444444444442</v>
      </c>
      <c r="U84" s="33">
        <v>0</v>
      </c>
      <c r="V84" s="33">
        <v>0.27446316484968614</v>
      </c>
      <c r="W84" s="33">
        <v>11.379333333333335</v>
      </c>
      <c r="X84" s="33">
        <v>15.36488888888889</v>
      </c>
      <c r="Y84" s="33">
        <v>1.7222222222222223</v>
      </c>
      <c r="Z84" s="33">
        <v>0.28212531659508866</v>
      </c>
      <c r="AA84" s="33">
        <v>0</v>
      </c>
      <c r="AB84" s="33">
        <v>0</v>
      </c>
      <c r="AC84" s="33">
        <v>0</v>
      </c>
      <c r="AD84" s="33">
        <v>0</v>
      </c>
      <c r="AE84" s="33">
        <v>0</v>
      </c>
      <c r="AF84" s="33">
        <v>0</v>
      </c>
      <c r="AG84" s="33">
        <v>0</v>
      </c>
      <c r="AH84" t="s">
        <v>228</v>
      </c>
      <c r="AI84" s="34">
        <v>4</v>
      </c>
    </row>
    <row r="85" spans="1:35" x14ac:dyDescent="0.25">
      <c r="A85" t="s">
        <v>1149</v>
      </c>
      <c r="B85" t="s">
        <v>632</v>
      </c>
      <c r="C85" t="s">
        <v>868</v>
      </c>
      <c r="D85" t="s">
        <v>1048</v>
      </c>
      <c r="E85" s="33">
        <v>72.922222222222217</v>
      </c>
      <c r="F85" s="33">
        <v>5.5111111111111111</v>
      </c>
      <c r="G85" s="33">
        <v>0.16666666666666666</v>
      </c>
      <c r="H85" s="33">
        <v>0.23855555555555566</v>
      </c>
      <c r="I85" s="33">
        <v>1.0666666666666667</v>
      </c>
      <c r="J85" s="33">
        <v>0</v>
      </c>
      <c r="K85" s="33">
        <v>0</v>
      </c>
      <c r="L85" s="33">
        <v>4.3891111111111112</v>
      </c>
      <c r="M85" s="33">
        <v>5.4222222222222225</v>
      </c>
      <c r="N85" s="33">
        <v>0</v>
      </c>
      <c r="O85" s="33">
        <v>7.4356239524607654E-2</v>
      </c>
      <c r="P85" s="33">
        <v>0</v>
      </c>
      <c r="Q85" s="33">
        <v>0</v>
      </c>
      <c r="R85" s="33">
        <v>0</v>
      </c>
      <c r="S85" s="33">
        <v>5.2951111111111127</v>
      </c>
      <c r="T85" s="33">
        <v>9.75</v>
      </c>
      <c r="U85" s="33">
        <v>0</v>
      </c>
      <c r="V85" s="33">
        <v>0.20631723297272592</v>
      </c>
      <c r="W85" s="33">
        <v>11.103888888888887</v>
      </c>
      <c r="X85" s="33">
        <v>4.4732222222222235</v>
      </c>
      <c r="Y85" s="33">
        <v>0</v>
      </c>
      <c r="Z85" s="33">
        <v>0.21361267712936161</v>
      </c>
      <c r="AA85" s="33">
        <v>0</v>
      </c>
      <c r="AB85" s="33">
        <v>0</v>
      </c>
      <c r="AC85" s="33">
        <v>0</v>
      </c>
      <c r="AD85" s="33">
        <v>0</v>
      </c>
      <c r="AE85" s="33">
        <v>0</v>
      </c>
      <c r="AF85" s="33">
        <v>0</v>
      </c>
      <c r="AG85" s="33">
        <v>0</v>
      </c>
      <c r="AH85" t="s">
        <v>219</v>
      </c>
      <c r="AI85" s="34">
        <v>4</v>
      </c>
    </row>
    <row r="86" spans="1:35" x14ac:dyDescent="0.25">
      <c r="A86" t="s">
        <v>1149</v>
      </c>
      <c r="B86" t="s">
        <v>690</v>
      </c>
      <c r="C86" t="s">
        <v>846</v>
      </c>
      <c r="D86" t="s">
        <v>1052</v>
      </c>
      <c r="E86" s="33">
        <v>104.42222222222222</v>
      </c>
      <c r="F86" s="33">
        <v>4.7111111111111112</v>
      </c>
      <c r="G86" s="33">
        <v>1</v>
      </c>
      <c r="H86" s="33">
        <v>0.76055555555555543</v>
      </c>
      <c r="I86" s="33">
        <v>0</v>
      </c>
      <c r="J86" s="33">
        <v>0</v>
      </c>
      <c r="K86" s="33">
        <v>0</v>
      </c>
      <c r="L86" s="33">
        <v>12.106222222222218</v>
      </c>
      <c r="M86" s="33">
        <v>5.4222222222222225</v>
      </c>
      <c r="N86" s="33">
        <v>5.65</v>
      </c>
      <c r="O86" s="33">
        <v>0.10603319855288361</v>
      </c>
      <c r="P86" s="33">
        <v>0</v>
      </c>
      <c r="Q86" s="33">
        <v>0</v>
      </c>
      <c r="R86" s="33">
        <v>0</v>
      </c>
      <c r="S86" s="33">
        <v>19.151888888888891</v>
      </c>
      <c r="T86" s="33">
        <v>19.808777777777777</v>
      </c>
      <c r="U86" s="33">
        <v>0</v>
      </c>
      <c r="V86" s="33">
        <v>0.37310704405192596</v>
      </c>
      <c r="W86" s="33">
        <v>17.493333333333339</v>
      </c>
      <c r="X86" s="33">
        <v>26.972555555555569</v>
      </c>
      <c r="Y86" s="33">
        <v>3.7888888888888888</v>
      </c>
      <c r="Z86" s="33">
        <v>0.46211215152160062</v>
      </c>
      <c r="AA86" s="33">
        <v>0</v>
      </c>
      <c r="AB86" s="33">
        <v>0</v>
      </c>
      <c r="AC86" s="33">
        <v>0</v>
      </c>
      <c r="AD86" s="33">
        <v>0</v>
      </c>
      <c r="AE86" s="33">
        <v>0</v>
      </c>
      <c r="AF86" s="33">
        <v>0</v>
      </c>
      <c r="AG86" s="33">
        <v>0</v>
      </c>
      <c r="AH86" t="s">
        <v>277</v>
      </c>
      <c r="AI86" s="34">
        <v>4</v>
      </c>
    </row>
    <row r="87" spans="1:35" x14ac:dyDescent="0.25">
      <c r="A87" t="s">
        <v>1149</v>
      </c>
      <c r="B87" t="s">
        <v>482</v>
      </c>
      <c r="C87" t="s">
        <v>844</v>
      </c>
      <c r="D87" t="s">
        <v>1049</v>
      </c>
      <c r="E87" s="33">
        <v>25.055555555555557</v>
      </c>
      <c r="F87" s="33">
        <v>11.477777777777778</v>
      </c>
      <c r="G87" s="33">
        <v>0</v>
      </c>
      <c r="H87" s="33">
        <v>0</v>
      </c>
      <c r="I87" s="33">
        <v>0</v>
      </c>
      <c r="J87" s="33">
        <v>0</v>
      </c>
      <c r="K87" s="33">
        <v>0</v>
      </c>
      <c r="L87" s="33">
        <v>0</v>
      </c>
      <c r="M87" s="33">
        <v>0</v>
      </c>
      <c r="N87" s="33">
        <v>0</v>
      </c>
      <c r="O87" s="33">
        <v>0</v>
      </c>
      <c r="P87" s="33">
        <v>5.0012222222222213</v>
      </c>
      <c r="Q87" s="33">
        <v>0</v>
      </c>
      <c r="R87" s="33">
        <v>0.19960532150776047</v>
      </c>
      <c r="S87" s="33">
        <v>0</v>
      </c>
      <c r="T87" s="33">
        <v>0</v>
      </c>
      <c r="U87" s="33">
        <v>0</v>
      </c>
      <c r="V87" s="33">
        <v>0</v>
      </c>
      <c r="W87" s="33">
        <v>0</v>
      </c>
      <c r="X87" s="33">
        <v>0</v>
      </c>
      <c r="Y87" s="33">
        <v>0</v>
      </c>
      <c r="Z87" s="33">
        <v>0</v>
      </c>
      <c r="AA87" s="33">
        <v>0</v>
      </c>
      <c r="AB87" s="33">
        <v>0</v>
      </c>
      <c r="AC87" s="33">
        <v>0</v>
      </c>
      <c r="AD87" s="33">
        <v>7.1833333333333336</v>
      </c>
      <c r="AE87" s="33">
        <v>0</v>
      </c>
      <c r="AF87" s="33">
        <v>0</v>
      </c>
      <c r="AG87" s="33">
        <v>0</v>
      </c>
      <c r="AH87" t="s">
        <v>68</v>
      </c>
      <c r="AI87" s="34">
        <v>4</v>
      </c>
    </row>
    <row r="88" spans="1:35" x14ac:dyDescent="0.25">
      <c r="A88" t="s">
        <v>1149</v>
      </c>
      <c r="B88" t="s">
        <v>680</v>
      </c>
      <c r="C88" t="s">
        <v>989</v>
      </c>
      <c r="D88" t="s">
        <v>1045</v>
      </c>
      <c r="E88" s="33">
        <v>40.766666666666666</v>
      </c>
      <c r="F88" s="33">
        <v>5.333333333333333</v>
      </c>
      <c r="G88" s="33">
        <v>1.0666666666666667</v>
      </c>
      <c r="H88" s="33">
        <v>0.17777777777777778</v>
      </c>
      <c r="I88" s="33">
        <v>0.26666666666666666</v>
      </c>
      <c r="J88" s="33">
        <v>0</v>
      </c>
      <c r="K88" s="33">
        <v>0</v>
      </c>
      <c r="L88" s="33">
        <v>1.3444444444444446</v>
      </c>
      <c r="M88" s="33">
        <v>0</v>
      </c>
      <c r="N88" s="33">
        <v>0</v>
      </c>
      <c r="O88" s="33">
        <v>0</v>
      </c>
      <c r="P88" s="33">
        <v>0</v>
      </c>
      <c r="Q88" s="33">
        <v>4.3527777777777779</v>
      </c>
      <c r="R88" s="33">
        <v>0.10677296266012538</v>
      </c>
      <c r="S88" s="33">
        <v>1.2</v>
      </c>
      <c r="T88" s="33">
        <v>9.2916666666666661</v>
      </c>
      <c r="U88" s="33">
        <v>0</v>
      </c>
      <c r="V88" s="33">
        <v>0.25735895339329518</v>
      </c>
      <c r="W88" s="33">
        <v>0.72499999999999998</v>
      </c>
      <c r="X88" s="33">
        <v>4.4722222222222223</v>
      </c>
      <c r="Y88" s="33">
        <v>0</v>
      </c>
      <c r="Z88" s="33">
        <v>0.1274870536931044</v>
      </c>
      <c r="AA88" s="33">
        <v>0</v>
      </c>
      <c r="AB88" s="33">
        <v>0</v>
      </c>
      <c r="AC88" s="33">
        <v>0</v>
      </c>
      <c r="AD88" s="33">
        <v>2.0722222222222224</v>
      </c>
      <c r="AE88" s="33">
        <v>0</v>
      </c>
      <c r="AF88" s="33">
        <v>0</v>
      </c>
      <c r="AG88" s="33">
        <v>0</v>
      </c>
      <c r="AH88" t="s">
        <v>267</v>
      </c>
      <c r="AI88" s="34">
        <v>4</v>
      </c>
    </row>
    <row r="89" spans="1:35" x14ac:dyDescent="0.25">
      <c r="A89" t="s">
        <v>1149</v>
      </c>
      <c r="B89" t="s">
        <v>744</v>
      </c>
      <c r="C89" t="s">
        <v>897</v>
      </c>
      <c r="D89" t="s">
        <v>1056</v>
      </c>
      <c r="E89" s="33">
        <v>3.8333333333333335</v>
      </c>
      <c r="F89" s="33">
        <v>15.2</v>
      </c>
      <c r="G89" s="33">
        <v>0</v>
      </c>
      <c r="H89" s="33">
        <v>0.11444444444444443</v>
      </c>
      <c r="I89" s="33">
        <v>0</v>
      </c>
      <c r="J89" s="33">
        <v>0</v>
      </c>
      <c r="K89" s="33">
        <v>0</v>
      </c>
      <c r="L89" s="33">
        <v>0.62222222222222223</v>
      </c>
      <c r="M89" s="33">
        <v>0</v>
      </c>
      <c r="N89" s="33">
        <v>5.2972222222222225</v>
      </c>
      <c r="O89" s="33">
        <v>1.3818840579710145</v>
      </c>
      <c r="P89" s="33">
        <v>5.5</v>
      </c>
      <c r="Q89" s="33">
        <v>0.44166666666666665</v>
      </c>
      <c r="R89" s="33">
        <v>1.5499999999999998</v>
      </c>
      <c r="S89" s="33">
        <v>3.8</v>
      </c>
      <c r="T89" s="33">
        <v>0</v>
      </c>
      <c r="U89" s="33">
        <v>0</v>
      </c>
      <c r="V89" s="33">
        <v>0.9913043478260869</v>
      </c>
      <c r="W89" s="33">
        <v>0.97499999999999998</v>
      </c>
      <c r="X89" s="33">
        <v>0</v>
      </c>
      <c r="Y89" s="33">
        <v>0</v>
      </c>
      <c r="Z89" s="33">
        <v>0.2543478260869565</v>
      </c>
      <c r="AA89" s="33">
        <v>0</v>
      </c>
      <c r="AB89" s="33">
        <v>0</v>
      </c>
      <c r="AC89" s="33">
        <v>0</v>
      </c>
      <c r="AD89" s="33">
        <v>0</v>
      </c>
      <c r="AE89" s="33">
        <v>0</v>
      </c>
      <c r="AF89" s="33">
        <v>0</v>
      </c>
      <c r="AG89" s="33">
        <v>0</v>
      </c>
      <c r="AH89" t="s">
        <v>331</v>
      </c>
      <c r="AI89" s="34">
        <v>4</v>
      </c>
    </row>
    <row r="90" spans="1:35" x14ac:dyDescent="0.25">
      <c r="A90" t="s">
        <v>1149</v>
      </c>
      <c r="B90" t="s">
        <v>539</v>
      </c>
      <c r="C90" t="s">
        <v>895</v>
      </c>
      <c r="D90" t="s">
        <v>1044</v>
      </c>
      <c r="E90" s="33">
        <v>36.333333333333336</v>
      </c>
      <c r="F90" s="33">
        <v>5.6888888888888891</v>
      </c>
      <c r="G90" s="33">
        <v>1.6</v>
      </c>
      <c r="H90" s="33">
        <v>0.35</v>
      </c>
      <c r="I90" s="33">
        <v>0.44444444444444442</v>
      </c>
      <c r="J90" s="33">
        <v>0</v>
      </c>
      <c r="K90" s="33">
        <v>0</v>
      </c>
      <c r="L90" s="33">
        <v>9.7363333333333362</v>
      </c>
      <c r="M90" s="33">
        <v>5.5111111111111111</v>
      </c>
      <c r="N90" s="33">
        <v>0</v>
      </c>
      <c r="O90" s="33">
        <v>0.15168195718654434</v>
      </c>
      <c r="P90" s="33">
        <v>5.1555555555555559</v>
      </c>
      <c r="Q90" s="33">
        <v>14.18011111111111</v>
      </c>
      <c r="R90" s="33">
        <v>0.53217431192660547</v>
      </c>
      <c r="S90" s="33">
        <v>5.9388888888888891</v>
      </c>
      <c r="T90" s="33">
        <v>8.4011111111111134</v>
      </c>
      <c r="U90" s="33">
        <v>0</v>
      </c>
      <c r="V90" s="33">
        <v>0.39467889908256887</v>
      </c>
      <c r="W90" s="33">
        <v>5.9066666666666672</v>
      </c>
      <c r="X90" s="33">
        <v>12.30255555555555</v>
      </c>
      <c r="Y90" s="33">
        <v>2.4666666666666668</v>
      </c>
      <c r="Z90" s="33">
        <v>0.56906116207951052</v>
      </c>
      <c r="AA90" s="33">
        <v>0</v>
      </c>
      <c r="AB90" s="33">
        <v>0</v>
      </c>
      <c r="AC90" s="33">
        <v>0</v>
      </c>
      <c r="AD90" s="33">
        <v>0</v>
      </c>
      <c r="AE90" s="33">
        <v>0</v>
      </c>
      <c r="AF90" s="33">
        <v>0</v>
      </c>
      <c r="AG90" s="33">
        <v>0.17777777777777778</v>
      </c>
      <c r="AH90" t="s">
        <v>126</v>
      </c>
      <c r="AI90" s="34">
        <v>4</v>
      </c>
    </row>
    <row r="91" spans="1:35" x14ac:dyDescent="0.25">
      <c r="A91" t="s">
        <v>1149</v>
      </c>
      <c r="B91" t="s">
        <v>820</v>
      </c>
      <c r="C91" t="s">
        <v>1018</v>
      </c>
      <c r="D91" t="s">
        <v>1106</v>
      </c>
      <c r="E91" s="33">
        <v>72.955555555555549</v>
      </c>
      <c r="F91" s="33">
        <v>5.1555555555555559</v>
      </c>
      <c r="G91" s="33">
        <v>0.1</v>
      </c>
      <c r="H91" s="33">
        <v>0.47222222222222221</v>
      </c>
      <c r="I91" s="33">
        <v>0.97777777777777775</v>
      </c>
      <c r="J91" s="33">
        <v>0</v>
      </c>
      <c r="K91" s="33">
        <v>0</v>
      </c>
      <c r="L91" s="33">
        <v>3.4027777777777777</v>
      </c>
      <c r="M91" s="33">
        <v>0</v>
      </c>
      <c r="N91" s="33">
        <v>4.2305555555555552</v>
      </c>
      <c r="O91" s="33">
        <v>5.798812062138288E-2</v>
      </c>
      <c r="P91" s="33">
        <v>0</v>
      </c>
      <c r="Q91" s="33">
        <v>9.4277777777777771</v>
      </c>
      <c r="R91" s="33">
        <v>0.12922631739262869</v>
      </c>
      <c r="S91" s="33">
        <v>14.138888888888889</v>
      </c>
      <c r="T91" s="33">
        <v>0.4777777777777778</v>
      </c>
      <c r="U91" s="33">
        <v>0</v>
      </c>
      <c r="V91" s="33">
        <v>0.20035028936947916</v>
      </c>
      <c r="W91" s="33">
        <v>4.4000000000000004</v>
      </c>
      <c r="X91" s="33">
        <v>4.791666666666667</v>
      </c>
      <c r="Y91" s="33">
        <v>0</v>
      </c>
      <c r="Z91" s="33">
        <v>0.12598994821809323</v>
      </c>
      <c r="AA91" s="33">
        <v>0</v>
      </c>
      <c r="AB91" s="33">
        <v>0</v>
      </c>
      <c r="AC91" s="33">
        <v>0</v>
      </c>
      <c r="AD91" s="33">
        <v>0</v>
      </c>
      <c r="AE91" s="33">
        <v>0</v>
      </c>
      <c r="AF91" s="33">
        <v>0</v>
      </c>
      <c r="AG91" s="33">
        <v>0</v>
      </c>
      <c r="AH91" t="s">
        <v>407</v>
      </c>
      <c r="AI91" s="34">
        <v>4</v>
      </c>
    </row>
    <row r="92" spans="1:35" x14ac:dyDescent="0.25">
      <c r="A92" t="s">
        <v>1149</v>
      </c>
      <c r="B92" t="s">
        <v>792</v>
      </c>
      <c r="C92" t="s">
        <v>830</v>
      </c>
      <c r="D92" t="s">
        <v>1055</v>
      </c>
      <c r="E92" s="33">
        <v>110.14444444444445</v>
      </c>
      <c r="F92" s="33">
        <v>5.6888888888888891</v>
      </c>
      <c r="G92" s="33">
        <v>0.76666666666666672</v>
      </c>
      <c r="H92" s="33">
        <v>0.77777777777777779</v>
      </c>
      <c r="I92" s="33">
        <v>2.6888888888888891</v>
      </c>
      <c r="J92" s="33">
        <v>0</v>
      </c>
      <c r="K92" s="33">
        <v>0</v>
      </c>
      <c r="L92" s="33">
        <v>9.8420000000000005</v>
      </c>
      <c r="M92" s="33">
        <v>7.3777777777777782</v>
      </c>
      <c r="N92" s="33">
        <v>0</v>
      </c>
      <c r="O92" s="33">
        <v>6.6982749924341778E-2</v>
      </c>
      <c r="P92" s="33">
        <v>5.8695555555555563</v>
      </c>
      <c r="Q92" s="33">
        <v>5.451555555555557</v>
      </c>
      <c r="R92" s="33">
        <v>0.10278422273781905</v>
      </c>
      <c r="S92" s="33">
        <v>8.0473333333333326</v>
      </c>
      <c r="T92" s="33">
        <v>15.528111111111114</v>
      </c>
      <c r="U92" s="33">
        <v>0</v>
      </c>
      <c r="V92" s="33">
        <v>0.21404115807525473</v>
      </c>
      <c r="W92" s="33">
        <v>13.008777777777775</v>
      </c>
      <c r="X92" s="33">
        <v>19.442777777777781</v>
      </c>
      <c r="Y92" s="33">
        <v>0.58888888888888891</v>
      </c>
      <c r="Z92" s="33">
        <v>0.29997377181478868</v>
      </c>
      <c r="AA92" s="33">
        <v>0</v>
      </c>
      <c r="AB92" s="33">
        <v>0</v>
      </c>
      <c r="AC92" s="33">
        <v>0</v>
      </c>
      <c r="AD92" s="33">
        <v>0</v>
      </c>
      <c r="AE92" s="33">
        <v>0</v>
      </c>
      <c r="AF92" s="33">
        <v>0</v>
      </c>
      <c r="AG92" s="33">
        <v>0</v>
      </c>
      <c r="AH92" t="s">
        <v>379</v>
      </c>
      <c r="AI92" s="34">
        <v>4</v>
      </c>
    </row>
    <row r="93" spans="1:35" x14ac:dyDescent="0.25">
      <c r="A93" t="s">
        <v>1149</v>
      </c>
      <c r="B93" t="s">
        <v>533</v>
      </c>
      <c r="C93" t="s">
        <v>888</v>
      </c>
      <c r="D93" t="s">
        <v>1057</v>
      </c>
      <c r="E93" s="33">
        <v>97.455555555555549</v>
      </c>
      <c r="F93" s="33">
        <v>5.3777777777777782</v>
      </c>
      <c r="G93" s="33">
        <v>0</v>
      </c>
      <c r="H93" s="33">
        <v>0.31388888888888888</v>
      </c>
      <c r="I93" s="33">
        <v>0</v>
      </c>
      <c r="J93" s="33">
        <v>0</v>
      </c>
      <c r="K93" s="33">
        <v>0</v>
      </c>
      <c r="L93" s="33">
        <v>2.2222222222222223E-2</v>
      </c>
      <c r="M93" s="33">
        <v>0</v>
      </c>
      <c r="N93" s="33">
        <v>5.6633333333333322</v>
      </c>
      <c r="O93" s="33">
        <v>5.8111959867745977E-2</v>
      </c>
      <c r="P93" s="33">
        <v>5.3677777777777758</v>
      </c>
      <c r="Q93" s="33">
        <v>0</v>
      </c>
      <c r="R93" s="33">
        <v>5.5079238399270307E-2</v>
      </c>
      <c r="S93" s="33">
        <v>4.7821111111111119</v>
      </c>
      <c r="T93" s="33">
        <v>0</v>
      </c>
      <c r="U93" s="33">
        <v>0</v>
      </c>
      <c r="V93" s="33">
        <v>4.9069661384106726E-2</v>
      </c>
      <c r="W93" s="33">
        <v>11.553444444444441</v>
      </c>
      <c r="X93" s="33">
        <v>0</v>
      </c>
      <c r="Y93" s="33">
        <v>0</v>
      </c>
      <c r="Z93" s="33">
        <v>0.11855090639607796</v>
      </c>
      <c r="AA93" s="33">
        <v>0</v>
      </c>
      <c r="AB93" s="33">
        <v>0</v>
      </c>
      <c r="AC93" s="33">
        <v>0</v>
      </c>
      <c r="AD93" s="33">
        <v>0</v>
      </c>
      <c r="AE93" s="33">
        <v>0</v>
      </c>
      <c r="AF93" s="33">
        <v>0</v>
      </c>
      <c r="AG93" s="33">
        <v>0</v>
      </c>
      <c r="AH93" t="s">
        <v>119</v>
      </c>
      <c r="AI93" s="34">
        <v>4</v>
      </c>
    </row>
    <row r="94" spans="1:35" x14ac:dyDescent="0.25">
      <c r="A94" t="s">
        <v>1149</v>
      </c>
      <c r="B94" t="s">
        <v>672</v>
      </c>
      <c r="C94" t="s">
        <v>931</v>
      </c>
      <c r="D94" t="s">
        <v>1032</v>
      </c>
      <c r="E94" s="33">
        <v>55.766666666666666</v>
      </c>
      <c r="F94" s="33">
        <v>7.1111111111111107</v>
      </c>
      <c r="G94" s="33">
        <v>8.8888888888888892E-2</v>
      </c>
      <c r="H94" s="33">
        <v>0.22177777777777782</v>
      </c>
      <c r="I94" s="33">
        <v>1.1888888888888889</v>
      </c>
      <c r="J94" s="33">
        <v>0</v>
      </c>
      <c r="K94" s="33">
        <v>0</v>
      </c>
      <c r="L94" s="33">
        <v>2.8353333333333333</v>
      </c>
      <c r="M94" s="33">
        <v>6.0379999999999994</v>
      </c>
      <c r="N94" s="33">
        <v>0</v>
      </c>
      <c r="O94" s="33">
        <v>0.10827256425582785</v>
      </c>
      <c r="P94" s="33">
        <v>3.7231111111111117</v>
      </c>
      <c r="Q94" s="33">
        <v>0</v>
      </c>
      <c r="R94" s="33">
        <v>6.6762303247658902E-2</v>
      </c>
      <c r="S94" s="33">
        <v>2.977555555555556</v>
      </c>
      <c r="T94" s="33">
        <v>9.9157777777777785</v>
      </c>
      <c r="U94" s="33">
        <v>0</v>
      </c>
      <c r="V94" s="33">
        <v>0.23120143454871492</v>
      </c>
      <c r="W94" s="33">
        <v>3.5966666666666689</v>
      </c>
      <c r="X94" s="33">
        <v>7.3371111111111063</v>
      </c>
      <c r="Y94" s="33">
        <v>0</v>
      </c>
      <c r="Z94" s="33">
        <v>0.19606296074915319</v>
      </c>
      <c r="AA94" s="33">
        <v>0</v>
      </c>
      <c r="AB94" s="33">
        <v>0</v>
      </c>
      <c r="AC94" s="33">
        <v>0</v>
      </c>
      <c r="AD94" s="33">
        <v>0</v>
      </c>
      <c r="AE94" s="33">
        <v>0.14444444444444443</v>
      </c>
      <c r="AF94" s="33">
        <v>0</v>
      </c>
      <c r="AG94" s="33">
        <v>0</v>
      </c>
      <c r="AH94" t="s">
        <v>259</v>
      </c>
      <c r="AI94" s="34">
        <v>4</v>
      </c>
    </row>
    <row r="95" spans="1:35" x14ac:dyDescent="0.25">
      <c r="A95" t="s">
        <v>1149</v>
      </c>
      <c r="B95" t="s">
        <v>531</v>
      </c>
      <c r="C95" t="s">
        <v>944</v>
      </c>
      <c r="D95" t="s">
        <v>1035</v>
      </c>
      <c r="E95" s="33">
        <v>16.755555555555556</v>
      </c>
      <c r="F95" s="33">
        <v>0</v>
      </c>
      <c r="G95" s="33">
        <v>1.1111111111111112E-2</v>
      </c>
      <c r="H95" s="33">
        <v>0</v>
      </c>
      <c r="I95" s="33">
        <v>2.0444444444444443</v>
      </c>
      <c r="J95" s="33">
        <v>0</v>
      </c>
      <c r="K95" s="33">
        <v>2.2222222222222223E-2</v>
      </c>
      <c r="L95" s="33">
        <v>0</v>
      </c>
      <c r="M95" s="33">
        <v>2.1805555555555554</v>
      </c>
      <c r="N95" s="33">
        <v>0</v>
      </c>
      <c r="O95" s="33">
        <v>0.13013925729442968</v>
      </c>
      <c r="P95" s="33">
        <v>0</v>
      </c>
      <c r="Q95" s="33">
        <v>0</v>
      </c>
      <c r="R95" s="33">
        <v>0</v>
      </c>
      <c r="S95" s="33">
        <v>5.1388888888888893</v>
      </c>
      <c r="T95" s="33">
        <v>0</v>
      </c>
      <c r="U95" s="33">
        <v>0</v>
      </c>
      <c r="V95" s="33">
        <v>0.3066976127320955</v>
      </c>
      <c r="W95" s="33">
        <v>0.6333333333333333</v>
      </c>
      <c r="X95" s="33">
        <v>0</v>
      </c>
      <c r="Y95" s="33">
        <v>0.45555555555555555</v>
      </c>
      <c r="Z95" s="33">
        <v>6.49867374005305E-2</v>
      </c>
      <c r="AA95" s="33">
        <v>0</v>
      </c>
      <c r="AB95" s="33">
        <v>3.6555555555555554</v>
      </c>
      <c r="AC95" s="33">
        <v>0</v>
      </c>
      <c r="AD95" s="33">
        <v>0</v>
      </c>
      <c r="AE95" s="33">
        <v>0</v>
      </c>
      <c r="AF95" s="33">
        <v>0</v>
      </c>
      <c r="AG95" s="33">
        <v>0.36666666666666664</v>
      </c>
      <c r="AH95" t="s">
        <v>117</v>
      </c>
      <c r="AI95" s="34">
        <v>4</v>
      </c>
    </row>
    <row r="96" spans="1:35" x14ac:dyDescent="0.25">
      <c r="A96" t="s">
        <v>1149</v>
      </c>
      <c r="B96" t="s">
        <v>575</v>
      </c>
      <c r="C96" t="s">
        <v>955</v>
      </c>
      <c r="D96" t="s">
        <v>1079</v>
      </c>
      <c r="E96" s="33">
        <v>86</v>
      </c>
      <c r="F96" s="33">
        <v>5.333333333333333</v>
      </c>
      <c r="G96" s="33">
        <v>0.57777777777777772</v>
      </c>
      <c r="H96" s="33">
        <v>0.72222222222222221</v>
      </c>
      <c r="I96" s="33">
        <v>0.71111111111111114</v>
      </c>
      <c r="J96" s="33">
        <v>0.31111111111111112</v>
      </c>
      <c r="K96" s="33">
        <v>4.7333333333333334</v>
      </c>
      <c r="L96" s="33">
        <v>5.3377777777777791</v>
      </c>
      <c r="M96" s="33">
        <v>5.6861111111111109</v>
      </c>
      <c r="N96" s="33">
        <v>0</v>
      </c>
      <c r="O96" s="33">
        <v>6.6117571059431515E-2</v>
      </c>
      <c r="P96" s="33">
        <v>5.6066666666666665</v>
      </c>
      <c r="Q96" s="33">
        <v>4.5871111111111116</v>
      </c>
      <c r="R96" s="33">
        <v>0.11853229974160208</v>
      </c>
      <c r="S96" s="33">
        <v>6.957555555555559</v>
      </c>
      <c r="T96" s="33">
        <v>19.055555555555557</v>
      </c>
      <c r="U96" s="33">
        <v>0</v>
      </c>
      <c r="V96" s="33">
        <v>0.30247803617571062</v>
      </c>
      <c r="W96" s="33">
        <v>4.008</v>
      </c>
      <c r="X96" s="33">
        <v>16.620777777777779</v>
      </c>
      <c r="Y96" s="33">
        <v>2.1</v>
      </c>
      <c r="Z96" s="33">
        <v>0.26428811369509048</v>
      </c>
      <c r="AA96" s="33">
        <v>0</v>
      </c>
      <c r="AB96" s="33">
        <v>0</v>
      </c>
      <c r="AC96" s="33">
        <v>0</v>
      </c>
      <c r="AD96" s="33">
        <v>0</v>
      </c>
      <c r="AE96" s="33">
        <v>0.56666666666666665</v>
      </c>
      <c r="AF96" s="33">
        <v>0</v>
      </c>
      <c r="AG96" s="33">
        <v>0</v>
      </c>
      <c r="AH96" t="s">
        <v>162</v>
      </c>
      <c r="AI96" s="34">
        <v>4</v>
      </c>
    </row>
    <row r="97" spans="1:35" x14ac:dyDescent="0.25">
      <c r="A97" t="s">
        <v>1149</v>
      </c>
      <c r="B97" t="s">
        <v>511</v>
      </c>
      <c r="C97" t="s">
        <v>898</v>
      </c>
      <c r="D97" t="s">
        <v>1058</v>
      </c>
      <c r="E97" s="33">
        <v>93.655555555555551</v>
      </c>
      <c r="F97" s="33">
        <v>5.2444444444444445</v>
      </c>
      <c r="G97" s="33">
        <v>0.33333333333333331</v>
      </c>
      <c r="H97" s="33">
        <v>0.2</v>
      </c>
      <c r="I97" s="33">
        <v>0</v>
      </c>
      <c r="J97" s="33">
        <v>0</v>
      </c>
      <c r="K97" s="33">
        <v>0</v>
      </c>
      <c r="L97" s="33">
        <v>6.7581111111111136</v>
      </c>
      <c r="M97" s="33">
        <v>1.4222222222222223</v>
      </c>
      <c r="N97" s="33">
        <v>0</v>
      </c>
      <c r="O97" s="33">
        <v>1.5185668525329222E-2</v>
      </c>
      <c r="P97" s="33">
        <v>5.7925555555555563</v>
      </c>
      <c r="Q97" s="33">
        <v>5.1922222222222238</v>
      </c>
      <c r="R97" s="33">
        <v>0.11728912089215805</v>
      </c>
      <c r="S97" s="33">
        <v>2.8806666666666665</v>
      </c>
      <c r="T97" s="33">
        <v>6.1028888888888861</v>
      </c>
      <c r="U97" s="33">
        <v>0</v>
      </c>
      <c r="V97" s="33">
        <v>9.5921224344524825E-2</v>
      </c>
      <c r="W97" s="33">
        <v>4.6818888888888912</v>
      </c>
      <c r="X97" s="33">
        <v>9.7347777777777793</v>
      </c>
      <c r="Y97" s="33">
        <v>0</v>
      </c>
      <c r="Z97" s="33">
        <v>0.15393285087198963</v>
      </c>
      <c r="AA97" s="33">
        <v>0</v>
      </c>
      <c r="AB97" s="33">
        <v>0</v>
      </c>
      <c r="AC97" s="33">
        <v>0</v>
      </c>
      <c r="AD97" s="33">
        <v>0</v>
      </c>
      <c r="AE97" s="33">
        <v>0</v>
      </c>
      <c r="AF97" s="33">
        <v>0</v>
      </c>
      <c r="AG97" s="33">
        <v>0</v>
      </c>
      <c r="AH97" t="s">
        <v>97</v>
      </c>
      <c r="AI97" s="34">
        <v>4</v>
      </c>
    </row>
    <row r="98" spans="1:35" x14ac:dyDescent="0.25">
      <c r="A98" t="s">
        <v>1149</v>
      </c>
      <c r="B98" t="s">
        <v>467</v>
      </c>
      <c r="C98" t="s">
        <v>830</v>
      </c>
      <c r="D98" t="s">
        <v>1055</v>
      </c>
      <c r="E98" s="33">
        <v>101.4</v>
      </c>
      <c r="F98" s="33">
        <v>5.6111111111111107</v>
      </c>
      <c r="G98" s="33">
        <v>0</v>
      </c>
      <c r="H98" s="33">
        <v>0.52777777777777779</v>
      </c>
      <c r="I98" s="33">
        <v>0</v>
      </c>
      <c r="J98" s="33">
        <v>0</v>
      </c>
      <c r="K98" s="33">
        <v>0</v>
      </c>
      <c r="L98" s="33">
        <v>6.0125555555555552</v>
      </c>
      <c r="M98" s="33">
        <v>5.8898888888888896</v>
      </c>
      <c r="N98" s="33">
        <v>0</v>
      </c>
      <c r="O98" s="33">
        <v>5.8085689239535394E-2</v>
      </c>
      <c r="P98" s="33">
        <v>1.5710000000000002</v>
      </c>
      <c r="Q98" s="33">
        <v>4.4988888888888878</v>
      </c>
      <c r="R98" s="33">
        <v>5.9860837168529468E-2</v>
      </c>
      <c r="S98" s="33">
        <v>2.8517777777777775</v>
      </c>
      <c r="T98" s="33">
        <v>6.5850000000000026</v>
      </c>
      <c r="U98" s="33">
        <v>0</v>
      </c>
      <c r="V98" s="33">
        <v>9.3064869603331171E-2</v>
      </c>
      <c r="W98" s="33">
        <v>3.7341111111111109</v>
      </c>
      <c r="X98" s="33">
        <v>14.553333333333333</v>
      </c>
      <c r="Y98" s="33">
        <v>0</v>
      </c>
      <c r="Z98" s="33">
        <v>0.18034955073416609</v>
      </c>
      <c r="AA98" s="33">
        <v>0</v>
      </c>
      <c r="AB98" s="33">
        <v>0</v>
      </c>
      <c r="AC98" s="33">
        <v>0</v>
      </c>
      <c r="AD98" s="33">
        <v>0</v>
      </c>
      <c r="AE98" s="33">
        <v>0</v>
      </c>
      <c r="AF98" s="33">
        <v>0</v>
      </c>
      <c r="AG98" s="33">
        <v>0</v>
      </c>
      <c r="AH98" t="s">
        <v>53</v>
      </c>
      <c r="AI98" s="34">
        <v>4</v>
      </c>
    </row>
    <row r="99" spans="1:35" x14ac:dyDescent="0.25">
      <c r="A99" t="s">
        <v>1149</v>
      </c>
      <c r="B99" t="s">
        <v>777</v>
      </c>
      <c r="C99" t="s">
        <v>1001</v>
      </c>
      <c r="D99" t="s">
        <v>1042</v>
      </c>
      <c r="E99" s="33">
        <v>85.4</v>
      </c>
      <c r="F99" s="33">
        <v>5.5</v>
      </c>
      <c r="G99" s="33">
        <v>0</v>
      </c>
      <c r="H99" s="33">
        <v>0</v>
      </c>
      <c r="I99" s="33">
        <v>0</v>
      </c>
      <c r="J99" s="33">
        <v>0</v>
      </c>
      <c r="K99" s="33">
        <v>0</v>
      </c>
      <c r="L99" s="33">
        <v>6.3809999999999993</v>
      </c>
      <c r="M99" s="33">
        <v>4.7355555555555551</v>
      </c>
      <c r="N99" s="33">
        <v>0</v>
      </c>
      <c r="O99" s="33">
        <v>5.5451470205568558E-2</v>
      </c>
      <c r="P99" s="33">
        <v>5.6534444444444443</v>
      </c>
      <c r="Q99" s="33">
        <v>0</v>
      </c>
      <c r="R99" s="33">
        <v>6.6199583658600042E-2</v>
      </c>
      <c r="S99" s="33">
        <v>11.47111111111111</v>
      </c>
      <c r="T99" s="33">
        <v>20.495111111111111</v>
      </c>
      <c r="U99" s="33">
        <v>0</v>
      </c>
      <c r="V99" s="33">
        <v>0.37431173562321102</v>
      </c>
      <c r="W99" s="33">
        <v>12.147999999999996</v>
      </c>
      <c r="X99" s="33">
        <v>17.8478888888889</v>
      </c>
      <c r="Y99" s="33">
        <v>0</v>
      </c>
      <c r="Z99" s="33">
        <v>0.35123991673172006</v>
      </c>
      <c r="AA99" s="33">
        <v>0</v>
      </c>
      <c r="AB99" s="33">
        <v>5.1333333333333337</v>
      </c>
      <c r="AC99" s="33">
        <v>0</v>
      </c>
      <c r="AD99" s="33">
        <v>0</v>
      </c>
      <c r="AE99" s="33">
        <v>0</v>
      </c>
      <c r="AF99" s="33">
        <v>0</v>
      </c>
      <c r="AG99" s="33">
        <v>0</v>
      </c>
      <c r="AH99" t="s">
        <v>364</v>
      </c>
      <c r="AI99" s="34">
        <v>4</v>
      </c>
    </row>
    <row r="100" spans="1:35" x14ac:dyDescent="0.25">
      <c r="A100" t="s">
        <v>1149</v>
      </c>
      <c r="B100" t="s">
        <v>760</v>
      </c>
      <c r="C100" t="s">
        <v>832</v>
      </c>
      <c r="D100" t="s">
        <v>1046</v>
      </c>
      <c r="E100" s="33">
        <v>126.62222222222222</v>
      </c>
      <c r="F100" s="33">
        <v>5.0555555555555554</v>
      </c>
      <c r="G100" s="33">
        <v>6.6666666666666666E-2</v>
      </c>
      <c r="H100" s="33">
        <v>0</v>
      </c>
      <c r="I100" s="33">
        <v>0</v>
      </c>
      <c r="J100" s="33">
        <v>0</v>
      </c>
      <c r="K100" s="33">
        <v>0</v>
      </c>
      <c r="L100" s="33">
        <v>5.1252222222222219</v>
      </c>
      <c r="M100" s="33">
        <v>5.413555555555555</v>
      </c>
      <c r="N100" s="33">
        <v>5.061222222222221</v>
      </c>
      <c r="O100" s="33">
        <v>8.2724640224640211E-2</v>
      </c>
      <c r="P100" s="33">
        <v>5.6012222222222201</v>
      </c>
      <c r="Q100" s="33">
        <v>4.8921111111111113</v>
      </c>
      <c r="R100" s="33">
        <v>8.2871182871182864E-2</v>
      </c>
      <c r="S100" s="33">
        <v>9.3446666666666633</v>
      </c>
      <c r="T100" s="33">
        <v>16.337666666666667</v>
      </c>
      <c r="U100" s="33">
        <v>0</v>
      </c>
      <c r="V100" s="33">
        <v>0.20282643032643033</v>
      </c>
      <c r="W100" s="33">
        <v>17.211111111111105</v>
      </c>
      <c r="X100" s="33">
        <v>18.302222222222227</v>
      </c>
      <c r="Y100" s="33">
        <v>0</v>
      </c>
      <c r="Z100" s="33">
        <v>0.28046683046683046</v>
      </c>
      <c r="AA100" s="33">
        <v>0</v>
      </c>
      <c r="AB100" s="33">
        <v>7.8888888888888893</v>
      </c>
      <c r="AC100" s="33">
        <v>0</v>
      </c>
      <c r="AD100" s="33">
        <v>0</v>
      </c>
      <c r="AE100" s="33">
        <v>0</v>
      </c>
      <c r="AF100" s="33">
        <v>0</v>
      </c>
      <c r="AG100" s="33">
        <v>0</v>
      </c>
      <c r="AH100" t="s">
        <v>347</v>
      </c>
      <c r="AI100" s="34">
        <v>4</v>
      </c>
    </row>
    <row r="101" spans="1:35" x14ac:dyDescent="0.25">
      <c r="A101" t="s">
        <v>1149</v>
      </c>
      <c r="B101" t="s">
        <v>443</v>
      </c>
      <c r="C101" t="s">
        <v>836</v>
      </c>
      <c r="D101" t="s">
        <v>1065</v>
      </c>
      <c r="E101" s="33">
        <v>77.088888888888889</v>
      </c>
      <c r="F101" s="33">
        <v>5.7777777777777777</v>
      </c>
      <c r="G101" s="33">
        <v>0</v>
      </c>
      <c r="H101" s="33">
        <v>0.6</v>
      </c>
      <c r="I101" s="33">
        <v>1.5555555555555556</v>
      </c>
      <c r="J101" s="33">
        <v>0</v>
      </c>
      <c r="K101" s="33">
        <v>0</v>
      </c>
      <c r="L101" s="33">
        <v>1.0694444444444446</v>
      </c>
      <c r="M101" s="33">
        <v>5.0861111111111112</v>
      </c>
      <c r="N101" s="33">
        <v>0</v>
      </c>
      <c r="O101" s="33">
        <v>6.5977226866532138E-2</v>
      </c>
      <c r="P101" s="33">
        <v>0</v>
      </c>
      <c r="Q101" s="33">
        <v>6.0583333333333336</v>
      </c>
      <c r="R101" s="33">
        <v>7.8588930527529549E-2</v>
      </c>
      <c r="S101" s="33">
        <v>5.4081111111111113</v>
      </c>
      <c r="T101" s="33">
        <v>10.600777777777777</v>
      </c>
      <c r="U101" s="33">
        <v>0</v>
      </c>
      <c r="V101" s="33">
        <v>0.20766791582588645</v>
      </c>
      <c r="W101" s="33">
        <v>5.2048888888888891</v>
      </c>
      <c r="X101" s="33">
        <v>10.343999999999999</v>
      </c>
      <c r="Y101" s="33">
        <v>4.6555555555555559</v>
      </c>
      <c r="Z101" s="33">
        <v>0.26209282213894491</v>
      </c>
      <c r="AA101" s="33">
        <v>0</v>
      </c>
      <c r="AB101" s="33">
        <v>0</v>
      </c>
      <c r="AC101" s="33">
        <v>0</v>
      </c>
      <c r="AD101" s="33">
        <v>0</v>
      </c>
      <c r="AE101" s="33">
        <v>0</v>
      </c>
      <c r="AF101" s="33">
        <v>0</v>
      </c>
      <c r="AG101" s="33">
        <v>0</v>
      </c>
      <c r="AH101" t="s">
        <v>29</v>
      </c>
      <c r="AI101" s="34">
        <v>4</v>
      </c>
    </row>
    <row r="102" spans="1:35" x14ac:dyDescent="0.25">
      <c r="A102" t="s">
        <v>1149</v>
      </c>
      <c r="B102" t="s">
        <v>469</v>
      </c>
      <c r="C102" t="s">
        <v>917</v>
      </c>
      <c r="D102" t="s">
        <v>1047</v>
      </c>
      <c r="E102" s="33">
        <v>45.388888888888886</v>
      </c>
      <c r="F102" s="33">
        <v>5.6888888888888891</v>
      </c>
      <c r="G102" s="33">
        <v>0.65555555555555556</v>
      </c>
      <c r="H102" s="33">
        <v>0.24444444444444444</v>
      </c>
      <c r="I102" s="33">
        <v>0.84444444444444444</v>
      </c>
      <c r="J102" s="33">
        <v>0</v>
      </c>
      <c r="K102" s="33">
        <v>0</v>
      </c>
      <c r="L102" s="33">
        <v>4.3362222222222204</v>
      </c>
      <c r="M102" s="33">
        <v>5.4055555555555559</v>
      </c>
      <c r="N102" s="33">
        <v>0</v>
      </c>
      <c r="O102" s="33">
        <v>0.11909424724602205</v>
      </c>
      <c r="P102" s="33">
        <v>5.7388888888888889</v>
      </c>
      <c r="Q102" s="33">
        <v>0</v>
      </c>
      <c r="R102" s="33">
        <v>0.12643818849449207</v>
      </c>
      <c r="S102" s="33">
        <v>6.1615555555555561</v>
      </c>
      <c r="T102" s="33">
        <v>8.6591111111111108</v>
      </c>
      <c r="U102" s="33">
        <v>0</v>
      </c>
      <c r="V102" s="33">
        <v>0.32652631578947372</v>
      </c>
      <c r="W102" s="33">
        <v>8.5526666666666653</v>
      </c>
      <c r="X102" s="33">
        <v>9.5757777777777768</v>
      </c>
      <c r="Y102" s="33">
        <v>1.2666666666666666</v>
      </c>
      <c r="Z102" s="33">
        <v>0.42730966952264376</v>
      </c>
      <c r="AA102" s="33">
        <v>0.13333333333333333</v>
      </c>
      <c r="AB102" s="33">
        <v>0</v>
      </c>
      <c r="AC102" s="33">
        <v>0</v>
      </c>
      <c r="AD102" s="33">
        <v>0</v>
      </c>
      <c r="AE102" s="33">
        <v>0</v>
      </c>
      <c r="AF102" s="33">
        <v>0</v>
      </c>
      <c r="AG102" s="33">
        <v>0</v>
      </c>
      <c r="AH102" t="s">
        <v>55</v>
      </c>
      <c r="AI102" s="34">
        <v>4</v>
      </c>
    </row>
    <row r="103" spans="1:35" x14ac:dyDescent="0.25">
      <c r="A103" t="s">
        <v>1149</v>
      </c>
      <c r="B103" t="s">
        <v>459</v>
      </c>
      <c r="C103" t="s">
        <v>891</v>
      </c>
      <c r="D103" t="s">
        <v>1056</v>
      </c>
      <c r="E103" s="33">
        <v>113.24444444444444</v>
      </c>
      <c r="F103" s="33">
        <v>0</v>
      </c>
      <c r="G103" s="33">
        <v>0</v>
      </c>
      <c r="H103" s="33">
        <v>0</v>
      </c>
      <c r="I103" s="33">
        <v>0</v>
      </c>
      <c r="J103" s="33">
        <v>0</v>
      </c>
      <c r="K103" s="33">
        <v>0</v>
      </c>
      <c r="L103" s="33">
        <v>0</v>
      </c>
      <c r="M103" s="33">
        <v>0</v>
      </c>
      <c r="N103" s="33">
        <v>0</v>
      </c>
      <c r="O103" s="33">
        <v>0</v>
      </c>
      <c r="P103" s="33">
        <v>0</v>
      </c>
      <c r="Q103" s="33">
        <v>15.852777777777778</v>
      </c>
      <c r="R103" s="33">
        <v>0.13998724489795919</v>
      </c>
      <c r="S103" s="33">
        <v>0</v>
      </c>
      <c r="T103" s="33">
        <v>0</v>
      </c>
      <c r="U103" s="33">
        <v>0</v>
      </c>
      <c r="V103" s="33">
        <v>0</v>
      </c>
      <c r="W103" s="33">
        <v>0</v>
      </c>
      <c r="X103" s="33">
        <v>0</v>
      </c>
      <c r="Y103" s="33">
        <v>0</v>
      </c>
      <c r="Z103" s="33">
        <v>0</v>
      </c>
      <c r="AA103" s="33">
        <v>0</v>
      </c>
      <c r="AB103" s="33">
        <v>0</v>
      </c>
      <c r="AC103" s="33">
        <v>0</v>
      </c>
      <c r="AD103" s="33">
        <v>0</v>
      </c>
      <c r="AE103" s="33">
        <v>0</v>
      </c>
      <c r="AF103" s="33">
        <v>0</v>
      </c>
      <c r="AG103" s="33">
        <v>0</v>
      </c>
      <c r="AH103" t="s">
        <v>45</v>
      </c>
      <c r="AI103" s="34">
        <v>4</v>
      </c>
    </row>
    <row r="104" spans="1:35" x14ac:dyDescent="0.25">
      <c r="A104" t="s">
        <v>1149</v>
      </c>
      <c r="B104" t="s">
        <v>711</v>
      </c>
      <c r="C104" t="s">
        <v>846</v>
      </c>
      <c r="D104" t="s">
        <v>1052</v>
      </c>
      <c r="E104" s="33">
        <v>200.36666666666667</v>
      </c>
      <c r="F104" s="33">
        <v>5.6</v>
      </c>
      <c r="G104" s="33">
        <v>11.611111111111111</v>
      </c>
      <c r="H104" s="33">
        <v>0.8</v>
      </c>
      <c r="I104" s="33">
        <v>1.0666666666666667</v>
      </c>
      <c r="J104" s="33">
        <v>0</v>
      </c>
      <c r="K104" s="33">
        <v>0</v>
      </c>
      <c r="L104" s="33">
        <v>16.594888888888892</v>
      </c>
      <c r="M104" s="33">
        <v>0</v>
      </c>
      <c r="N104" s="33">
        <v>9.6</v>
      </c>
      <c r="O104" s="33">
        <v>4.7912161038096819E-2</v>
      </c>
      <c r="P104" s="33">
        <v>7.1361111111111111</v>
      </c>
      <c r="Q104" s="33">
        <v>15.291666666666666</v>
      </c>
      <c r="R104" s="33">
        <v>0.11193367714745189</v>
      </c>
      <c r="S104" s="33">
        <v>13.275555555555558</v>
      </c>
      <c r="T104" s="33">
        <v>9.4755555555555535</v>
      </c>
      <c r="U104" s="33">
        <v>0</v>
      </c>
      <c r="V104" s="33">
        <v>0.11354738534908224</v>
      </c>
      <c r="W104" s="33">
        <v>12.88511111111111</v>
      </c>
      <c r="X104" s="33">
        <v>14.354444444444445</v>
      </c>
      <c r="Y104" s="33">
        <v>3.7777777777777777</v>
      </c>
      <c r="Z104" s="33">
        <v>0.15480286142072866</v>
      </c>
      <c r="AA104" s="33">
        <v>0</v>
      </c>
      <c r="AB104" s="33">
        <v>0</v>
      </c>
      <c r="AC104" s="33">
        <v>0</v>
      </c>
      <c r="AD104" s="33">
        <v>0</v>
      </c>
      <c r="AE104" s="33">
        <v>0</v>
      </c>
      <c r="AF104" s="33">
        <v>0</v>
      </c>
      <c r="AG104" s="33">
        <v>0</v>
      </c>
      <c r="AH104" t="s">
        <v>298</v>
      </c>
      <c r="AI104" s="34">
        <v>4</v>
      </c>
    </row>
    <row r="105" spans="1:35" x14ac:dyDescent="0.25">
      <c r="A105" t="s">
        <v>1149</v>
      </c>
      <c r="B105" t="s">
        <v>686</v>
      </c>
      <c r="C105" t="s">
        <v>990</v>
      </c>
      <c r="D105" t="s">
        <v>1057</v>
      </c>
      <c r="E105" s="33">
        <v>102.05555555555556</v>
      </c>
      <c r="F105" s="33">
        <v>8.1777777777777771</v>
      </c>
      <c r="G105" s="33">
        <v>8.8888888888888892E-2</v>
      </c>
      <c r="H105" s="33">
        <v>0.46500000000000008</v>
      </c>
      <c r="I105" s="33">
        <v>2.1555555555555554</v>
      </c>
      <c r="J105" s="33">
        <v>0</v>
      </c>
      <c r="K105" s="33">
        <v>0</v>
      </c>
      <c r="L105" s="33">
        <v>5.4813333333333345</v>
      </c>
      <c r="M105" s="33">
        <v>6.3163333333333327</v>
      </c>
      <c r="N105" s="33">
        <v>0</v>
      </c>
      <c r="O105" s="33">
        <v>6.1891126837234613E-2</v>
      </c>
      <c r="P105" s="33">
        <v>4.9777777777777779</v>
      </c>
      <c r="Q105" s="33">
        <v>5.0354444444444431</v>
      </c>
      <c r="R105" s="33">
        <v>9.8115405552531301E-2</v>
      </c>
      <c r="S105" s="33">
        <v>6.4044444444444446</v>
      </c>
      <c r="T105" s="33">
        <v>8.2744444444444483</v>
      </c>
      <c r="U105" s="33">
        <v>0</v>
      </c>
      <c r="V105" s="33">
        <v>0.14383233532934134</v>
      </c>
      <c r="W105" s="33">
        <v>6.086777777777777</v>
      </c>
      <c r="X105" s="33">
        <v>4.8860000000000001</v>
      </c>
      <c r="Y105" s="33">
        <v>0</v>
      </c>
      <c r="Z105" s="33">
        <v>0.10751769188894937</v>
      </c>
      <c r="AA105" s="33">
        <v>0</v>
      </c>
      <c r="AB105" s="33">
        <v>0</v>
      </c>
      <c r="AC105" s="33">
        <v>0</v>
      </c>
      <c r="AD105" s="33">
        <v>0</v>
      </c>
      <c r="AE105" s="33">
        <v>0.8</v>
      </c>
      <c r="AF105" s="33">
        <v>0</v>
      </c>
      <c r="AG105" s="33">
        <v>0</v>
      </c>
      <c r="AH105" t="s">
        <v>273</v>
      </c>
      <c r="AI105" s="34">
        <v>4</v>
      </c>
    </row>
    <row r="106" spans="1:35" x14ac:dyDescent="0.25">
      <c r="A106" t="s">
        <v>1149</v>
      </c>
      <c r="B106" t="s">
        <v>692</v>
      </c>
      <c r="C106" t="s">
        <v>881</v>
      </c>
      <c r="D106" t="s">
        <v>1070</v>
      </c>
      <c r="E106" s="33">
        <v>71.688888888888883</v>
      </c>
      <c r="F106" s="33">
        <v>5.6888888888888891</v>
      </c>
      <c r="G106" s="33">
        <v>0.28888888888888886</v>
      </c>
      <c r="H106" s="33">
        <v>0.44444444444444442</v>
      </c>
      <c r="I106" s="33">
        <v>0.5444444444444444</v>
      </c>
      <c r="J106" s="33">
        <v>0.35555555555555557</v>
      </c>
      <c r="K106" s="33">
        <v>0</v>
      </c>
      <c r="L106" s="33">
        <v>4.2232222222222209</v>
      </c>
      <c r="M106" s="33">
        <v>7.6444444444444448</v>
      </c>
      <c r="N106" s="33">
        <v>0</v>
      </c>
      <c r="O106" s="33">
        <v>0.10663360198388099</v>
      </c>
      <c r="P106" s="33">
        <v>5.0603333333333325</v>
      </c>
      <c r="Q106" s="33">
        <v>13.520222222222216</v>
      </c>
      <c r="R106" s="33">
        <v>0.25918319900805942</v>
      </c>
      <c r="S106" s="33">
        <v>3.6630000000000003</v>
      </c>
      <c r="T106" s="33">
        <v>3.9951111111111119</v>
      </c>
      <c r="U106" s="33">
        <v>0</v>
      </c>
      <c r="V106" s="33">
        <v>0.10682424054556729</v>
      </c>
      <c r="W106" s="33">
        <v>3.3786666666666672</v>
      </c>
      <c r="X106" s="33">
        <v>10.013444444444445</v>
      </c>
      <c r="Y106" s="33">
        <v>2.4222222222222221</v>
      </c>
      <c r="Z106" s="33">
        <v>0.22059671419714821</v>
      </c>
      <c r="AA106" s="33">
        <v>0.26666666666666666</v>
      </c>
      <c r="AB106" s="33">
        <v>0</v>
      </c>
      <c r="AC106" s="33">
        <v>0</v>
      </c>
      <c r="AD106" s="33">
        <v>0</v>
      </c>
      <c r="AE106" s="33">
        <v>0</v>
      </c>
      <c r="AF106" s="33">
        <v>0</v>
      </c>
      <c r="AG106" s="33">
        <v>0</v>
      </c>
      <c r="AH106" t="s">
        <v>279</v>
      </c>
      <c r="AI106" s="34">
        <v>4</v>
      </c>
    </row>
    <row r="107" spans="1:35" x14ac:dyDescent="0.25">
      <c r="A107" t="s">
        <v>1149</v>
      </c>
      <c r="B107" t="s">
        <v>688</v>
      </c>
      <c r="C107" t="s">
        <v>897</v>
      </c>
      <c r="D107" t="s">
        <v>1056</v>
      </c>
      <c r="E107" s="33">
        <v>87.144444444444446</v>
      </c>
      <c r="F107" s="33">
        <v>5.9777777777777779</v>
      </c>
      <c r="G107" s="33">
        <v>0</v>
      </c>
      <c r="H107" s="33">
        <v>0</v>
      </c>
      <c r="I107" s="33">
        <v>0</v>
      </c>
      <c r="J107" s="33">
        <v>0</v>
      </c>
      <c r="K107" s="33">
        <v>0</v>
      </c>
      <c r="L107" s="33">
        <v>7.2645555555555559</v>
      </c>
      <c r="M107" s="33">
        <v>9.851222222222221</v>
      </c>
      <c r="N107" s="33">
        <v>0</v>
      </c>
      <c r="O107" s="33">
        <v>0.11304475328318243</v>
      </c>
      <c r="P107" s="33">
        <v>6.5514444444444457</v>
      </c>
      <c r="Q107" s="33">
        <v>0</v>
      </c>
      <c r="R107" s="33">
        <v>7.5179140634961131E-2</v>
      </c>
      <c r="S107" s="33">
        <v>7.1782222222222218</v>
      </c>
      <c r="T107" s="33">
        <v>13.964666666666666</v>
      </c>
      <c r="U107" s="33">
        <v>0</v>
      </c>
      <c r="V107" s="33">
        <v>0.242618895830677</v>
      </c>
      <c r="W107" s="33">
        <v>15.771444444444443</v>
      </c>
      <c r="X107" s="33">
        <v>13.442444444444439</v>
      </c>
      <c r="Y107" s="33">
        <v>0</v>
      </c>
      <c r="Z107" s="33">
        <v>0.33523524161672819</v>
      </c>
      <c r="AA107" s="33">
        <v>0</v>
      </c>
      <c r="AB107" s="33">
        <v>5</v>
      </c>
      <c r="AC107" s="33">
        <v>0</v>
      </c>
      <c r="AD107" s="33">
        <v>0</v>
      </c>
      <c r="AE107" s="33">
        <v>0</v>
      </c>
      <c r="AF107" s="33">
        <v>0</v>
      </c>
      <c r="AG107" s="33">
        <v>0</v>
      </c>
      <c r="AH107" t="s">
        <v>275</v>
      </c>
      <c r="AI107" s="34">
        <v>4</v>
      </c>
    </row>
    <row r="108" spans="1:35" x14ac:dyDescent="0.25">
      <c r="A108" t="s">
        <v>1149</v>
      </c>
      <c r="B108" t="s">
        <v>455</v>
      </c>
      <c r="C108" t="s">
        <v>911</v>
      </c>
      <c r="D108" t="s">
        <v>1070</v>
      </c>
      <c r="E108" s="33">
        <v>80.12222222222222</v>
      </c>
      <c r="F108" s="33">
        <v>5.5111111111111111</v>
      </c>
      <c r="G108" s="33">
        <v>0.72222222222222221</v>
      </c>
      <c r="H108" s="33">
        <v>1.5777777777777777</v>
      </c>
      <c r="I108" s="33">
        <v>5.6888888888888891</v>
      </c>
      <c r="J108" s="33">
        <v>0</v>
      </c>
      <c r="K108" s="33">
        <v>0</v>
      </c>
      <c r="L108" s="33">
        <v>4.8317777777777771</v>
      </c>
      <c r="M108" s="33">
        <v>0</v>
      </c>
      <c r="N108" s="33">
        <v>15.37388888888889</v>
      </c>
      <c r="O108" s="33">
        <v>0.19188046040771048</v>
      </c>
      <c r="P108" s="33">
        <v>5.9745555555555558</v>
      </c>
      <c r="Q108" s="33">
        <v>4.5170000000000003</v>
      </c>
      <c r="R108" s="33">
        <v>0.13094439051449178</v>
      </c>
      <c r="S108" s="33">
        <v>8.0965555555555522</v>
      </c>
      <c r="T108" s="33">
        <v>5.7766666666666655</v>
      </c>
      <c r="U108" s="33">
        <v>0</v>
      </c>
      <c r="V108" s="33">
        <v>0.17315074192206345</v>
      </c>
      <c r="W108" s="33">
        <v>4.5597777777777768</v>
      </c>
      <c r="X108" s="33">
        <v>12.65555555555556</v>
      </c>
      <c r="Y108" s="33">
        <v>0</v>
      </c>
      <c r="Z108" s="33">
        <v>0.21486340313410074</v>
      </c>
      <c r="AA108" s="33">
        <v>0.93333333333333335</v>
      </c>
      <c r="AB108" s="33">
        <v>0</v>
      </c>
      <c r="AC108" s="33">
        <v>0</v>
      </c>
      <c r="AD108" s="33">
        <v>0</v>
      </c>
      <c r="AE108" s="33">
        <v>0</v>
      </c>
      <c r="AF108" s="33">
        <v>0</v>
      </c>
      <c r="AG108" s="33">
        <v>1.8444444444444446</v>
      </c>
      <c r="AH108" t="s">
        <v>41</v>
      </c>
      <c r="AI108" s="34">
        <v>4</v>
      </c>
    </row>
    <row r="109" spans="1:35" x14ac:dyDescent="0.25">
      <c r="A109" t="s">
        <v>1149</v>
      </c>
      <c r="B109" t="s">
        <v>746</v>
      </c>
      <c r="C109" t="s">
        <v>1004</v>
      </c>
      <c r="D109" t="s">
        <v>1092</v>
      </c>
      <c r="E109" s="33">
        <v>45.3</v>
      </c>
      <c r="F109" s="33">
        <v>5.4222222222222225</v>
      </c>
      <c r="G109" s="33">
        <v>1.0666666666666667</v>
      </c>
      <c r="H109" s="33">
        <v>0.42222222222222222</v>
      </c>
      <c r="I109" s="33">
        <v>0.5</v>
      </c>
      <c r="J109" s="33">
        <v>0</v>
      </c>
      <c r="K109" s="33">
        <v>0</v>
      </c>
      <c r="L109" s="33">
        <v>2.4121111111111122</v>
      </c>
      <c r="M109" s="33">
        <v>5.1054444444444442</v>
      </c>
      <c r="N109" s="33">
        <v>0</v>
      </c>
      <c r="O109" s="33">
        <v>0.11270296786853079</v>
      </c>
      <c r="P109" s="33">
        <v>5.2807777777777778</v>
      </c>
      <c r="Q109" s="33">
        <v>0</v>
      </c>
      <c r="R109" s="33">
        <v>0.11657346087809664</v>
      </c>
      <c r="S109" s="33">
        <v>4.7524444444444445</v>
      </c>
      <c r="T109" s="33">
        <v>1.0116666666666667</v>
      </c>
      <c r="U109" s="33">
        <v>0</v>
      </c>
      <c r="V109" s="33">
        <v>0.127243070885455</v>
      </c>
      <c r="W109" s="33">
        <v>3.1821111111111104</v>
      </c>
      <c r="X109" s="33">
        <v>2.5997777777777777</v>
      </c>
      <c r="Y109" s="33">
        <v>4.8888888888888893</v>
      </c>
      <c r="Z109" s="33">
        <v>0.2355580083394653</v>
      </c>
      <c r="AA109" s="33">
        <v>0</v>
      </c>
      <c r="AB109" s="33">
        <v>0</v>
      </c>
      <c r="AC109" s="33">
        <v>0</v>
      </c>
      <c r="AD109" s="33">
        <v>0</v>
      </c>
      <c r="AE109" s="33">
        <v>0</v>
      </c>
      <c r="AF109" s="33">
        <v>0</v>
      </c>
      <c r="AG109" s="33">
        <v>0</v>
      </c>
      <c r="AH109" t="s">
        <v>333</v>
      </c>
      <c r="AI109" s="34">
        <v>4</v>
      </c>
    </row>
    <row r="110" spans="1:35" x14ac:dyDescent="0.25">
      <c r="A110" t="s">
        <v>1149</v>
      </c>
      <c r="B110" t="s">
        <v>501</v>
      </c>
      <c r="C110" t="s">
        <v>933</v>
      </c>
      <c r="D110" t="s">
        <v>1080</v>
      </c>
      <c r="E110" s="33">
        <v>70.844444444444449</v>
      </c>
      <c r="F110" s="33">
        <v>5.333333333333333</v>
      </c>
      <c r="G110" s="33">
        <v>0.34444444444444444</v>
      </c>
      <c r="H110" s="33">
        <v>0.72222222222222221</v>
      </c>
      <c r="I110" s="33">
        <v>0.27777777777777779</v>
      </c>
      <c r="J110" s="33">
        <v>0</v>
      </c>
      <c r="K110" s="33">
        <v>0</v>
      </c>
      <c r="L110" s="33">
        <v>0.26611111111111113</v>
      </c>
      <c r="M110" s="33">
        <v>4.6027777777777779</v>
      </c>
      <c r="N110" s="33">
        <v>0</v>
      </c>
      <c r="O110" s="33">
        <v>6.4970200752823087E-2</v>
      </c>
      <c r="P110" s="33">
        <v>4.6817777777777776</v>
      </c>
      <c r="Q110" s="33">
        <v>5.2426666666666666</v>
      </c>
      <c r="R110" s="33">
        <v>0.14008782936010036</v>
      </c>
      <c r="S110" s="33">
        <v>4.3605555555555551</v>
      </c>
      <c r="T110" s="33">
        <v>4.6434444444444436</v>
      </c>
      <c r="U110" s="33">
        <v>0</v>
      </c>
      <c r="V110" s="33">
        <v>0.12709535759096607</v>
      </c>
      <c r="W110" s="33">
        <v>2.6021111111111113</v>
      </c>
      <c r="X110" s="33">
        <v>8.992555555555553</v>
      </c>
      <c r="Y110" s="33">
        <v>4.322222222222222</v>
      </c>
      <c r="Z110" s="33">
        <v>0.22467377666248428</v>
      </c>
      <c r="AA110" s="33">
        <v>0</v>
      </c>
      <c r="AB110" s="33">
        <v>0</v>
      </c>
      <c r="AC110" s="33">
        <v>0</v>
      </c>
      <c r="AD110" s="33">
        <v>0</v>
      </c>
      <c r="AE110" s="33">
        <v>0</v>
      </c>
      <c r="AF110" s="33">
        <v>0</v>
      </c>
      <c r="AG110" s="33">
        <v>0</v>
      </c>
      <c r="AH110" t="s">
        <v>87</v>
      </c>
      <c r="AI110" s="34">
        <v>4</v>
      </c>
    </row>
    <row r="111" spans="1:35" x14ac:dyDescent="0.25">
      <c r="A111" t="s">
        <v>1149</v>
      </c>
      <c r="B111" t="s">
        <v>519</v>
      </c>
      <c r="C111" t="s">
        <v>901</v>
      </c>
      <c r="D111" t="s">
        <v>1060</v>
      </c>
      <c r="E111" s="33">
        <v>55.177777777777777</v>
      </c>
      <c r="F111" s="33">
        <v>5.6888888888888891</v>
      </c>
      <c r="G111" s="33">
        <v>0</v>
      </c>
      <c r="H111" s="33">
        <v>0.27777777777777779</v>
      </c>
      <c r="I111" s="33">
        <v>0</v>
      </c>
      <c r="J111" s="33">
        <v>0</v>
      </c>
      <c r="K111" s="33">
        <v>0</v>
      </c>
      <c r="L111" s="33">
        <v>1.6460000000000001</v>
      </c>
      <c r="M111" s="33">
        <v>3.2477777777777783</v>
      </c>
      <c r="N111" s="33">
        <v>1.9231111111111112</v>
      </c>
      <c r="O111" s="33">
        <v>9.3713250100684667E-2</v>
      </c>
      <c r="P111" s="33">
        <v>4.7943333333333333</v>
      </c>
      <c r="Q111" s="33">
        <v>2.4601111111111109</v>
      </c>
      <c r="R111" s="33">
        <v>0.13147402335884012</v>
      </c>
      <c r="S111" s="33">
        <v>4.1961111111111116</v>
      </c>
      <c r="T111" s="33">
        <v>5.2888888888888888</v>
      </c>
      <c r="U111" s="33">
        <v>0</v>
      </c>
      <c r="V111" s="33">
        <v>0.17189891260571888</v>
      </c>
      <c r="W111" s="33">
        <v>4.8888888888888884</v>
      </c>
      <c r="X111" s="33">
        <v>1.9941111111111112</v>
      </c>
      <c r="Y111" s="33">
        <v>0</v>
      </c>
      <c r="Z111" s="33">
        <v>0.12474224728151428</v>
      </c>
      <c r="AA111" s="33">
        <v>0</v>
      </c>
      <c r="AB111" s="33">
        <v>0</v>
      </c>
      <c r="AC111" s="33">
        <v>0</v>
      </c>
      <c r="AD111" s="33">
        <v>0</v>
      </c>
      <c r="AE111" s="33">
        <v>0</v>
      </c>
      <c r="AF111" s="33">
        <v>0</v>
      </c>
      <c r="AG111" s="33">
        <v>0</v>
      </c>
      <c r="AH111" t="s">
        <v>105</v>
      </c>
      <c r="AI111" s="34">
        <v>4</v>
      </c>
    </row>
    <row r="112" spans="1:35" x14ac:dyDescent="0.25">
      <c r="A112" t="s">
        <v>1149</v>
      </c>
      <c r="B112" t="s">
        <v>426</v>
      </c>
      <c r="C112" t="s">
        <v>899</v>
      </c>
      <c r="D112" t="s">
        <v>1026</v>
      </c>
      <c r="E112" s="33">
        <v>80.522222222222226</v>
      </c>
      <c r="F112" s="33">
        <v>5.6888888888888891</v>
      </c>
      <c r="G112" s="33">
        <v>1.6888888888888889</v>
      </c>
      <c r="H112" s="33">
        <v>0.52500000000000002</v>
      </c>
      <c r="I112" s="33">
        <v>3.3777777777777778</v>
      </c>
      <c r="J112" s="33">
        <v>0</v>
      </c>
      <c r="K112" s="33">
        <v>0</v>
      </c>
      <c r="L112" s="33">
        <v>4.8384444444444421</v>
      </c>
      <c r="M112" s="33">
        <v>5.447222222222222</v>
      </c>
      <c r="N112" s="33">
        <v>0</v>
      </c>
      <c r="O112" s="33">
        <v>6.7648682213329647E-2</v>
      </c>
      <c r="P112" s="33">
        <v>10.877777777777778</v>
      </c>
      <c r="Q112" s="33">
        <v>5.2750000000000004</v>
      </c>
      <c r="R112" s="33">
        <v>0.20060024837863943</v>
      </c>
      <c r="S112" s="33">
        <v>1.6802222222222223</v>
      </c>
      <c r="T112" s="33">
        <v>7.9036666666666644</v>
      </c>
      <c r="U112" s="33">
        <v>0</v>
      </c>
      <c r="V112" s="33">
        <v>0.11902166413688418</v>
      </c>
      <c r="W112" s="33">
        <v>3.0865555555555559</v>
      </c>
      <c r="X112" s="33">
        <v>9.2613333333333312</v>
      </c>
      <c r="Y112" s="33">
        <v>0</v>
      </c>
      <c r="Z112" s="33">
        <v>0.15334759210707877</v>
      </c>
      <c r="AA112" s="33">
        <v>0</v>
      </c>
      <c r="AB112" s="33">
        <v>0</v>
      </c>
      <c r="AC112" s="33">
        <v>0</v>
      </c>
      <c r="AD112" s="33">
        <v>27.416666666666668</v>
      </c>
      <c r="AE112" s="33">
        <v>0</v>
      </c>
      <c r="AF112" s="33">
        <v>0</v>
      </c>
      <c r="AG112" s="33">
        <v>0</v>
      </c>
      <c r="AH112" t="s">
        <v>12</v>
      </c>
      <c r="AI112" s="34">
        <v>4</v>
      </c>
    </row>
    <row r="113" spans="1:35" x14ac:dyDescent="0.25">
      <c r="A113" t="s">
        <v>1149</v>
      </c>
      <c r="B113" t="s">
        <v>427</v>
      </c>
      <c r="C113" t="s">
        <v>900</v>
      </c>
      <c r="D113" t="s">
        <v>1055</v>
      </c>
      <c r="E113" s="33">
        <v>85.966666666666669</v>
      </c>
      <c r="F113" s="33">
        <v>5.6888888888888891</v>
      </c>
      <c r="G113" s="33">
        <v>0.8666666666666667</v>
      </c>
      <c r="H113" s="33">
        <v>0.51111111111111107</v>
      </c>
      <c r="I113" s="33">
        <v>2.3111111111111109</v>
      </c>
      <c r="J113" s="33">
        <v>0</v>
      </c>
      <c r="K113" s="33">
        <v>0</v>
      </c>
      <c r="L113" s="33">
        <v>2.4411111111111117</v>
      </c>
      <c r="M113" s="33">
        <v>4.8805555555555555</v>
      </c>
      <c r="N113" s="33">
        <v>5.4222222222222225</v>
      </c>
      <c r="O113" s="33">
        <v>0.11984619361509628</v>
      </c>
      <c r="P113" s="33">
        <v>5.2416666666666663</v>
      </c>
      <c r="Q113" s="33">
        <v>5.3055555555555554</v>
      </c>
      <c r="R113" s="33">
        <v>0.12268967299987073</v>
      </c>
      <c r="S113" s="33">
        <v>3.2616666666666676</v>
      </c>
      <c r="T113" s="33">
        <v>3.567111111111112</v>
      </c>
      <c r="U113" s="33">
        <v>0</v>
      </c>
      <c r="V113" s="33">
        <v>7.9435181594933457E-2</v>
      </c>
      <c r="W113" s="33">
        <v>9.9568888888888889</v>
      </c>
      <c r="X113" s="33">
        <v>3.7285555555555554</v>
      </c>
      <c r="Y113" s="33">
        <v>0</v>
      </c>
      <c r="Z113" s="33">
        <v>0.15919477833785706</v>
      </c>
      <c r="AA113" s="33">
        <v>0</v>
      </c>
      <c r="AB113" s="33">
        <v>0</v>
      </c>
      <c r="AC113" s="33">
        <v>0</v>
      </c>
      <c r="AD113" s="33">
        <v>0</v>
      </c>
      <c r="AE113" s="33">
        <v>0</v>
      </c>
      <c r="AF113" s="33">
        <v>0</v>
      </c>
      <c r="AG113" s="33">
        <v>0</v>
      </c>
      <c r="AH113" t="s">
        <v>13</v>
      </c>
      <c r="AI113" s="34">
        <v>4</v>
      </c>
    </row>
    <row r="114" spans="1:35" x14ac:dyDescent="0.25">
      <c r="A114" t="s">
        <v>1149</v>
      </c>
      <c r="B114" t="s">
        <v>710</v>
      </c>
      <c r="C114" t="s">
        <v>998</v>
      </c>
      <c r="D114" t="s">
        <v>1025</v>
      </c>
      <c r="E114" s="33">
        <v>64.266666666666666</v>
      </c>
      <c r="F114" s="33">
        <v>5.5111111111111111</v>
      </c>
      <c r="G114" s="33">
        <v>1.2555555555555555</v>
      </c>
      <c r="H114" s="33">
        <v>0.23188888888888901</v>
      </c>
      <c r="I114" s="33">
        <v>0.57777777777777772</v>
      </c>
      <c r="J114" s="33">
        <v>0</v>
      </c>
      <c r="K114" s="33">
        <v>0</v>
      </c>
      <c r="L114" s="33">
        <v>4.4144444444444426</v>
      </c>
      <c r="M114" s="33">
        <v>5.3838888888888894</v>
      </c>
      <c r="N114" s="33">
        <v>0</v>
      </c>
      <c r="O114" s="33">
        <v>8.3774204702627947E-2</v>
      </c>
      <c r="P114" s="33">
        <v>3.4231111111111114</v>
      </c>
      <c r="Q114" s="33">
        <v>2.3978888888888887</v>
      </c>
      <c r="R114" s="33">
        <v>9.0575726141078838E-2</v>
      </c>
      <c r="S114" s="33">
        <v>4.7314444444444437</v>
      </c>
      <c r="T114" s="33">
        <v>2.6476666666666673</v>
      </c>
      <c r="U114" s="33">
        <v>0</v>
      </c>
      <c r="V114" s="33">
        <v>0.11482019363762103</v>
      </c>
      <c r="W114" s="33">
        <v>2.4338888888888892</v>
      </c>
      <c r="X114" s="33">
        <v>7.1792222222222222</v>
      </c>
      <c r="Y114" s="33">
        <v>0</v>
      </c>
      <c r="Z114" s="33">
        <v>0.14958160442600277</v>
      </c>
      <c r="AA114" s="33">
        <v>0</v>
      </c>
      <c r="AB114" s="33">
        <v>0</v>
      </c>
      <c r="AC114" s="33">
        <v>0</v>
      </c>
      <c r="AD114" s="33">
        <v>0</v>
      </c>
      <c r="AE114" s="33">
        <v>0.1</v>
      </c>
      <c r="AF114" s="33">
        <v>0</v>
      </c>
      <c r="AG114" s="33">
        <v>0</v>
      </c>
      <c r="AH114" t="s">
        <v>297</v>
      </c>
      <c r="AI114" s="34">
        <v>4</v>
      </c>
    </row>
    <row r="115" spans="1:35" x14ac:dyDescent="0.25">
      <c r="A115" t="s">
        <v>1149</v>
      </c>
      <c r="B115" t="s">
        <v>807</v>
      </c>
      <c r="C115" t="s">
        <v>1016</v>
      </c>
      <c r="D115" t="s">
        <v>1056</v>
      </c>
      <c r="E115" s="33">
        <v>68.566666666666663</v>
      </c>
      <c r="F115" s="33">
        <v>4</v>
      </c>
      <c r="G115" s="33">
        <v>0.84444444444444444</v>
      </c>
      <c r="H115" s="33">
        <v>0.71111111111111114</v>
      </c>
      <c r="I115" s="33">
        <v>0.97777777777777775</v>
      </c>
      <c r="J115" s="33">
        <v>0</v>
      </c>
      <c r="K115" s="33">
        <v>0</v>
      </c>
      <c r="L115" s="33">
        <v>7.391444444444442</v>
      </c>
      <c r="M115" s="33">
        <v>0</v>
      </c>
      <c r="N115" s="33">
        <v>0</v>
      </c>
      <c r="O115" s="33">
        <v>0</v>
      </c>
      <c r="P115" s="33">
        <v>3.2527777777777778</v>
      </c>
      <c r="Q115" s="33">
        <v>2.4361111111111109</v>
      </c>
      <c r="R115" s="33">
        <v>8.2968724679954628E-2</v>
      </c>
      <c r="S115" s="33">
        <v>13.228444444444447</v>
      </c>
      <c r="T115" s="33">
        <v>9.4473333333333347</v>
      </c>
      <c r="U115" s="33">
        <v>0</v>
      </c>
      <c r="V115" s="33">
        <v>0.33071139199481453</v>
      </c>
      <c r="W115" s="33">
        <v>4.9231111111111119</v>
      </c>
      <c r="X115" s="33">
        <v>8.0857777777777784</v>
      </c>
      <c r="Y115" s="33">
        <v>3.1666666666666665</v>
      </c>
      <c r="Z115" s="33">
        <v>0.23590990115054292</v>
      </c>
      <c r="AA115" s="33">
        <v>0</v>
      </c>
      <c r="AB115" s="33">
        <v>0</v>
      </c>
      <c r="AC115" s="33">
        <v>0</v>
      </c>
      <c r="AD115" s="33">
        <v>0</v>
      </c>
      <c r="AE115" s="33">
        <v>0</v>
      </c>
      <c r="AF115" s="33">
        <v>0</v>
      </c>
      <c r="AG115" s="33">
        <v>0</v>
      </c>
      <c r="AH115" t="s">
        <v>394</v>
      </c>
      <c r="AI115" s="34">
        <v>4</v>
      </c>
    </row>
    <row r="116" spans="1:35" x14ac:dyDescent="0.25">
      <c r="A116" t="s">
        <v>1149</v>
      </c>
      <c r="B116" t="s">
        <v>594</v>
      </c>
      <c r="C116" t="s">
        <v>886</v>
      </c>
      <c r="D116" t="s">
        <v>1034</v>
      </c>
      <c r="E116" s="33">
        <v>76.111111111111114</v>
      </c>
      <c r="F116" s="33">
        <v>5.0666666666666664</v>
      </c>
      <c r="G116" s="33">
        <v>2.2555555555555555</v>
      </c>
      <c r="H116" s="33">
        <v>1.6444444444444444</v>
      </c>
      <c r="I116" s="33">
        <v>5.7777777777777777</v>
      </c>
      <c r="J116" s="33">
        <v>0</v>
      </c>
      <c r="K116" s="33">
        <v>2.5666666666666669</v>
      </c>
      <c r="L116" s="33">
        <v>4.2043333333333344</v>
      </c>
      <c r="M116" s="33">
        <v>7.1373333333333351</v>
      </c>
      <c r="N116" s="33">
        <v>0</v>
      </c>
      <c r="O116" s="33">
        <v>9.3775182481751845E-2</v>
      </c>
      <c r="P116" s="33">
        <v>5.0666666666666664</v>
      </c>
      <c r="Q116" s="33">
        <v>5.0062222222222221</v>
      </c>
      <c r="R116" s="33">
        <v>0.13234452554744525</v>
      </c>
      <c r="S116" s="33">
        <v>3.8575555555555558</v>
      </c>
      <c r="T116" s="33">
        <v>3.791222222222224</v>
      </c>
      <c r="U116" s="33">
        <v>0</v>
      </c>
      <c r="V116" s="33">
        <v>0.10049489051094893</v>
      </c>
      <c r="W116" s="33">
        <v>0.33466666666666661</v>
      </c>
      <c r="X116" s="33">
        <v>8.9031111111111088</v>
      </c>
      <c r="Y116" s="33">
        <v>0</v>
      </c>
      <c r="Z116" s="33">
        <v>0.12137226277372259</v>
      </c>
      <c r="AA116" s="33">
        <v>0</v>
      </c>
      <c r="AB116" s="33">
        <v>0</v>
      </c>
      <c r="AC116" s="33">
        <v>0</v>
      </c>
      <c r="AD116" s="33">
        <v>0</v>
      </c>
      <c r="AE116" s="33">
        <v>0</v>
      </c>
      <c r="AF116" s="33">
        <v>0</v>
      </c>
      <c r="AG116" s="33">
        <v>0.53333333333333333</v>
      </c>
      <c r="AH116" t="s">
        <v>181</v>
      </c>
      <c r="AI116" s="34">
        <v>4</v>
      </c>
    </row>
    <row r="117" spans="1:35" x14ac:dyDescent="0.25">
      <c r="A117" t="s">
        <v>1149</v>
      </c>
      <c r="B117" t="s">
        <v>720</v>
      </c>
      <c r="C117" t="s">
        <v>1001</v>
      </c>
      <c r="D117" t="s">
        <v>1042</v>
      </c>
      <c r="E117" s="33">
        <v>94.144444444444446</v>
      </c>
      <c r="F117" s="33">
        <v>4.8888888888888893</v>
      </c>
      <c r="G117" s="33">
        <v>0.28888888888888886</v>
      </c>
      <c r="H117" s="33">
        <v>1.3111111111111111</v>
      </c>
      <c r="I117" s="33">
        <v>1.7333333333333334</v>
      </c>
      <c r="J117" s="33">
        <v>0</v>
      </c>
      <c r="K117" s="33">
        <v>0</v>
      </c>
      <c r="L117" s="33">
        <v>5.5142222222222204</v>
      </c>
      <c r="M117" s="33">
        <v>5.0911111111111111</v>
      </c>
      <c r="N117" s="33">
        <v>0</v>
      </c>
      <c r="O117" s="33">
        <v>5.4077658444470669E-2</v>
      </c>
      <c r="P117" s="33">
        <v>5.4462222222222225</v>
      </c>
      <c r="Q117" s="33">
        <v>8.2495555555555544</v>
      </c>
      <c r="R117" s="33">
        <v>0.14547621857665527</v>
      </c>
      <c r="S117" s="33">
        <v>6.2145555555555534</v>
      </c>
      <c r="T117" s="33">
        <v>24.388444444444438</v>
      </c>
      <c r="U117" s="33">
        <v>0</v>
      </c>
      <c r="V117" s="33">
        <v>0.32506432196388518</v>
      </c>
      <c r="W117" s="33">
        <v>6.3938888888888865</v>
      </c>
      <c r="X117" s="33">
        <v>26.325555555555567</v>
      </c>
      <c r="Y117" s="33">
        <v>2.2111111111111112</v>
      </c>
      <c r="Z117" s="33">
        <v>0.37103151186120625</v>
      </c>
      <c r="AA117" s="33">
        <v>0</v>
      </c>
      <c r="AB117" s="33">
        <v>0</v>
      </c>
      <c r="AC117" s="33">
        <v>0</v>
      </c>
      <c r="AD117" s="33">
        <v>0</v>
      </c>
      <c r="AE117" s="33">
        <v>0.4</v>
      </c>
      <c r="AF117" s="33">
        <v>0</v>
      </c>
      <c r="AG117" s="33">
        <v>0</v>
      </c>
      <c r="AH117" t="s">
        <v>307</v>
      </c>
      <c r="AI117" s="34">
        <v>4</v>
      </c>
    </row>
    <row r="118" spans="1:35" x14ac:dyDescent="0.25">
      <c r="A118" t="s">
        <v>1149</v>
      </c>
      <c r="B118" t="s">
        <v>656</v>
      </c>
      <c r="C118" t="s">
        <v>980</v>
      </c>
      <c r="D118" t="s">
        <v>1069</v>
      </c>
      <c r="E118" s="33">
        <v>78.611111111111114</v>
      </c>
      <c r="F118" s="33">
        <v>25.522222222222222</v>
      </c>
      <c r="G118" s="33">
        <v>2.3111111111111109</v>
      </c>
      <c r="H118" s="33">
        <v>0</v>
      </c>
      <c r="I118" s="33">
        <v>0.61111111111111116</v>
      </c>
      <c r="J118" s="33">
        <v>0</v>
      </c>
      <c r="K118" s="33">
        <v>0</v>
      </c>
      <c r="L118" s="33">
        <v>4.5346666666666664</v>
      </c>
      <c r="M118" s="33">
        <v>4.9022222222222211</v>
      </c>
      <c r="N118" s="33">
        <v>0</v>
      </c>
      <c r="O118" s="33">
        <v>6.2360424028268538E-2</v>
      </c>
      <c r="P118" s="33">
        <v>4.9548888888888891</v>
      </c>
      <c r="Q118" s="33">
        <v>1.7075555555555553</v>
      </c>
      <c r="R118" s="33">
        <v>8.4751943462897522E-2</v>
      </c>
      <c r="S118" s="33">
        <v>3.449444444444445</v>
      </c>
      <c r="T118" s="33">
        <v>2.7745555555555552</v>
      </c>
      <c r="U118" s="33">
        <v>0</v>
      </c>
      <c r="V118" s="33">
        <v>7.9174558303886922E-2</v>
      </c>
      <c r="W118" s="33">
        <v>5.7076666666666673</v>
      </c>
      <c r="X118" s="33">
        <v>1.7295555555555555</v>
      </c>
      <c r="Y118" s="33">
        <v>4.5666666666666664</v>
      </c>
      <c r="Z118" s="33">
        <v>0.15269964664310953</v>
      </c>
      <c r="AA118" s="33">
        <v>0</v>
      </c>
      <c r="AB118" s="33">
        <v>0</v>
      </c>
      <c r="AC118" s="33">
        <v>0</v>
      </c>
      <c r="AD118" s="33">
        <v>0.91966666666666663</v>
      </c>
      <c r="AE118" s="33">
        <v>0</v>
      </c>
      <c r="AF118" s="33">
        <v>0</v>
      </c>
      <c r="AG118" s="33">
        <v>0</v>
      </c>
      <c r="AH118" t="s">
        <v>243</v>
      </c>
      <c r="AI118" s="34">
        <v>4</v>
      </c>
    </row>
    <row r="119" spans="1:35" x14ac:dyDescent="0.25">
      <c r="A119" t="s">
        <v>1149</v>
      </c>
      <c r="B119" t="s">
        <v>598</v>
      </c>
      <c r="C119" t="s">
        <v>862</v>
      </c>
      <c r="D119" t="s">
        <v>1049</v>
      </c>
      <c r="E119" s="33">
        <v>53.866666666666667</v>
      </c>
      <c r="F119" s="33">
        <v>34.922222222222224</v>
      </c>
      <c r="G119" s="33">
        <v>0</v>
      </c>
      <c r="H119" s="33">
        <v>0</v>
      </c>
      <c r="I119" s="33">
        <v>0</v>
      </c>
      <c r="J119" s="33">
        <v>0</v>
      </c>
      <c r="K119" s="33">
        <v>0</v>
      </c>
      <c r="L119" s="33">
        <v>5.0665555555555546</v>
      </c>
      <c r="M119" s="33">
        <v>5.089666666666667</v>
      </c>
      <c r="N119" s="33">
        <v>0</v>
      </c>
      <c r="O119" s="33">
        <v>9.4486386138613862E-2</v>
      </c>
      <c r="P119" s="33">
        <v>0</v>
      </c>
      <c r="Q119" s="33">
        <v>14.23444444444444</v>
      </c>
      <c r="R119" s="33">
        <v>0.26425330033003291</v>
      </c>
      <c r="S119" s="33">
        <v>1.791444444444444</v>
      </c>
      <c r="T119" s="33">
        <v>4.283888888888888</v>
      </c>
      <c r="U119" s="33">
        <v>0</v>
      </c>
      <c r="V119" s="33">
        <v>0.11278465346534651</v>
      </c>
      <c r="W119" s="33">
        <v>0</v>
      </c>
      <c r="X119" s="33">
        <v>5.8971111111111121</v>
      </c>
      <c r="Y119" s="33">
        <v>4.7333333333333334</v>
      </c>
      <c r="Z119" s="33">
        <v>0.19734735973597364</v>
      </c>
      <c r="AA119" s="33">
        <v>0</v>
      </c>
      <c r="AB119" s="33">
        <v>0</v>
      </c>
      <c r="AC119" s="33">
        <v>0</v>
      </c>
      <c r="AD119" s="33">
        <v>0</v>
      </c>
      <c r="AE119" s="33">
        <v>0</v>
      </c>
      <c r="AF119" s="33">
        <v>0</v>
      </c>
      <c r="AG119" s="33">
        <v>0</v>
      </c>
      <c r="AH119" t="s">
        <v>185</v>
      </c>
      <c r="AI119" s="34">
        <v>4</v>
      </c>
    </row>
    <row r="120" spans="1:35" x14ac:dyDescent="0.25">
      <c r="A120" t="s">
        <v>1149</v>
      </c>
      <c r="B120" t="s">
        <v>771</v>
      </c>
      <c r="C120" t="s">
        <v>1010</v>
      </c>
      <c r="D120" t="s">
        <v>1066</v>
      </c>
      <c r="E120" s="33">
        <v>72.833333333333329</v>
      </c>
      <c r="F120" s="33">
        <v>0</v>
      </c>
      <c r="G120" s="33">
        <v>0</v>
      </c>
      <c r="H120" s="33">
        <v>0</v>
      </c>
      <c r="I120" s="33">
        <v>0</v>
      </c>
      <c r="J120" s="33">
        <v>0</v>
      </c>
      <c r="K120" s="33">
        <v>0</v>
      </c>
      <c r="L120" s="33">
        <v>7.6061111111111108</v>
      </c>
      <c r="M120" s="33">
        <v>5.1792222222222231</v>
      </c>
      <c r="N120" s="33">
        <v>0</v>
      </c>
      <c r="O120" s="33">
        <v>7.1110602593440139E-2</v>
      </c>
      <c r="P120" s="33">
        <v>4.7417777777777781</v>
      </c>
      <c r="Q120" s="33">
        <v>9.1110000000000007</v>
      </c>
      <c r="R120" s="33">
        <v>0.19019832189168576</v>
      </c>
      <c r="S120" s="33">
        <v>3.4010000000000016</v>
      </c>
      <c r="T120" s="33">
        <v>3.8817777777777778</v>
      </c>
      <c r="U120" s="33">
        <v>0</v>
      </c>
      <c r="V120" s="33">
        <v>9.9992372234935192E-2</v>
      </c>
      <c r="W120" s="33">
        <v>4.4258888888888883</v>
      </c>
      <c r="X120" s="33">
        <v>3.9674444444444439</v>
      </c>
      <c r="Y120" s="33">
        <v>0</v>
      </c>
      <c r="Z120" s="33">
        <v>0.11524027459954234</v>
      </c>
      <c r="AA120" s="33">
        <v>0</v>
      </c>
      <c r="AB120" s="33">
        <v>0</v>
      </c>
      <c r="AC120" s="33">
        <v>0</v>
      </c>
      <c r="AD120" s="33">
        <v>0</v>
      </c>
      <c r="AE120" s="33">
        <v>0</v>
      </c>
      <c r="AF120" s="33">
        <v>0</v>
      </c>
      <c r="AG120" s="33">
        <v>0</v>
      </c>
      <c r="AH120" t="s">
        <v>358</v>
      </c>
      <c r="AI120" s="34">
        <v>4</v>
      </c>
    </row>
    <row r="121" spans="1:35" x14ac:dyDescent="0.25">
      <c r="A121" t="s">
        <v>1149</v>
      </c>
      <c r="B121" t="s">
        <v>676</v>
      </c>
      <c r="C121" t="s">
        <v>987</v>
      </c>
      <c r="D121" t="s">
        <v>1055</v>
      </c>
      <c r="E121" s="33">
        <v>56.277777777777779</v>
      </c>
      <c r="F121" s="33">
        <v>36.744444444444447</v>
      </c>
      <c r="G121" s="33">
        <v>0</v>
      </c>
      <c r="H121" s="33">
        <v>0</v>
      </c>
      <c r="I121" s="33">
        <v>0</v>
      </c>
      <c r="J121" s="33">
        <v>0</v>
      </c>
      <c r="K121" s="33">
        <v>0</v>
      </c>
      <c r="L121" s="33">
        <v>5.118555555555556</v>
      </c>
      <c r="M121" s="33">
        <v>5.0166666666666693</v>
      </c>
      <c r="N121" s="33">
        <v>0</v>
      </c>
      <c r="O121" s="33">
        <v>8.9141164856860855E-2</v>
      </c>
      <c r="P121" s="33">
        <v>5.9666666666666641</v>
      </c>
      <c r="Q121" s="33">
        <v>5.7868888888888899</v>
      </c>
      <c r="R121" s="33">
        <v>0.2088489634748272</v>
      </c>
      <c r="S121" s="33">
        <v>1.4387777777777775</v>
      </c>
      <c r="T121" s="33">
        <v>4.9777777777777779</v>
      </c>
      <c r="U121" s="33">
        <v>0</v>
      </c>
      <c r="V121" s="33">
        <v>0.11401579466929911</v>
      </c>
      <c r="W121" s="33">
        <v>2.6064444444444441</v>
      </c>
      <c r="X121" s="33">
        <v>5.3424444444444452</v>
      </c>
      <c r="Y121" s="33">
        <v>2.9777777777777779</v>
      </c>
      <c r="Z121" s="33">
        <v>0.19415597235932874</v>
      </c>
      <c r="AA121" s="33">
        <v>0</v>
      </c>
      <c r="AB121" s="33">
        <v>0</v>
      </c>
      <c r="AC121" s="33">
        <v>0</v>
      </c>
      <c r="AD121" s="33">
        <v>0</v>
      </c>
      <c r="AE121" s="33">
        <v>0</v>
      </c>
      <c r="AF121" s="33">
        <v>0</v>
      </c>
      <c r="AG121" s="33">
        <v>0</v>
      </c>
      <c r="AH121" t="s">
        <v>263</v>
      </c>
      <c r="AI121" s="34">
        <v>4</v>
      </c>
    </row>
    <row r="122" spans="1:35" x14ac:dyDescent="0.25">
      <c r="A122" t="s">
        <v>1149</v>
      </c>
      <c r="B122" t="s">
        <v>646</v>
      </c>
      <c r="C122" t="s">
        <v>932</v>
      </c>
      <c r="D122" t="s">
        <v>1079</v>
      </c>
      <c r="E122" s="33">
        <v>68.311111111111117</v>
      </c>
      <c r="F122" s="33">
        <v>8.8111111111111118</v>
      </c>
      <c r="G122" s="33">
        <v>0.18888888888888888</v>
      </c>
      <c r="H122" s="33">
        <v>0.7944444444444444</v>
      </c>
      <c r="I122" s="33">
        <v>6.5333333333333332</v>
      </c>
      <c r="J122" s="33">
        <v>0</v>
      </c>
      <c r="K122" s="33">
        <v>0</v>
      </c>
      <c r="L122" s="33">
        <v>3.2111111111111112</v>
      </c>
      <c r="M122" s="33">
        <v>10.666666666666666</v>
      </c>
      <c r="N122" s="33">
        <v>0</v>
      </c>
      <c r="O122" s="33">
        <v>0.15614834092387767</v>
      </c>
      <c r="P122" s="33">
        <v>4.7722222222222221</v>
      </c>
      <c r="Q122" s="33">
        <v>0</v>
      </c>
      <c r="R122" s="33">
        <v>6.9860117111255685E-2</v>
      </c>
      <c r="S122" s="33">
        <v>11.186111111111112</v>
      </c>
      <c r="T122" s="33">
        <v>8.1</v>
      </c>
      <c r="U122" s="33">
        <v>0</v>
      </c>
      <c r="V122" s="33">
        <v>0.28232758620689652</v>
      </c>
      <c r="W122" s="33">
        <v>12.875</v>
      </c>
      <c r="X122" s="33">
        <v>9.4499999999999993</v>
      </c>
      <c r="Y122" s="33">
        <v>0</v>
      </c>
      <c r="Z122" s="33">
        <v>0.32681359791802206</v>
      </c>
      <c r="AA122" s="33">
        <v>0</v>
      </c>
      <c r="AB122" s="33">
        <v>5.333333333333333</v>
      </c>
      <c r="AC122" s="33">
        <v>4.177777777777778</v>
      </c>
      <c r="AD122" s="33">
        <v>0</v>
      </c>
      <c r="AE122" s="33">
        <v>0</v>
      </c>
      <c r="AF122" s="33">
        <v>0</v>
      </c>
      <c r="AG122" s="33">
        <v>0.24444444444444444</v>
      </c>
      <c r="AH122" t="s">
        <v>233</v>
      </c>
      <c r="AI122" s="34">
        <v>4</v>
      </c>
    </row>
    <row r="123" spans="1:35" x14ac:dyDescent="0.25">
      <c r="A123" t="s">
        <v>1149</v>
      </c>
      <c r="B123" t="s">
        <v>757</v>
      </c>
      <c r="C123" t="s">
        <v>846</v>
      </c>
      <c r="D123" t="s">
        <v>1052</v>
      </c>
      <c r="E123" s="33">
        <v>83.077777777777783</v>
      </c>
      <c r="F123" s="33">
        <v>17.511111111111113</v>
      </c>
      <c r="G123" s="33">
        <v>1.1555555555555554</v>
      </c>
      <c r="H123" s="33">
        <v>0</v>
      </c>
      <c r="I123" s="33">
        <v>5.1555555555555559</v>
      </c>
      <c r="J123" s="33">
        <v>0</v>
      </c>
      <c r="K123" s="33">
        <v>7.1555555555555559</v>
      </c>
      <c r="L123" s="33">
        <v>10.288666666666668</v>
      </c>
      <c r="M123" s="33">
        <v>5.2444444444444445</v>
      </c>
      <c r="N123" s="33">
        <v>0</v>
      </c>
      <c r="O123" s="33">
        <v>6.312692256252507E-2</v>
      </c>
      <c r="P123" s="33">
        <v>11.130222222222219</v>
      </c>
      <c r="Q123" s="33">
        <v>0</v>
      </c>
      <c r="R123" s="33">
        <v>0.1339735187909589</v>
      </c>
      <c r="S123" s="33">
        <v>9.4658888888888875</v>
      </c>
      <c r="T123" s="33">
        <v>10.812777777777777</v>
      </c>
      <c r="U123" s="33">
        <v>0</v>
      </c>
      <c r="V123" s="33">
        <v>0.24409255048816367</v>
      </c>
      <c r="W123" s="33">
        <v>16.230999999999998</v>
      </c>
      <c r="X123" s="33">
        <v>13.912888888888887</v>
      </c>
      <c r="Y123" s="33">
        <v>0</v>
      </c>
      <c r="Z123" s="33">
        <v>0.36283937408051348</v>
      </c>
      <c r="AA123" s="33">
        <v>0</v>
      </c>
      <c r="AB123" s="33">
        <v>0</v>
      </c>
      <c r="AC123" s="33">
        <v>0</v>
      </c>
      <c r="AD123" s="33">
        <v>0</v>
      </c>
      <c r="AE123" s="33">
        <v>0</v>
      </c>
      <c r="AF123" s="33">
        <v>0</v>
      </c>
      <c r="AG123" s="33">
        <v>1.1555555555555554</v>
      </c>
      <c r="AH123" t="s">
        <v>344</v>
      </c>
      <c r="AI123" s="34">
        <v>4</v>
      </c>
    </row>
    <row r="124" spans="1:35" x14ac:dyDescent="0.25">
      <c r="A124" t="s">
        <v>1149</v>
      </c>
      <c r="B124" t="s">
        <v>749</v>
      </c>
      <c r="C124" t="s">
        <v>834</v>
      </c>
      <c r="D124" t="s">
        <v>1084</v>
      </c>
      <c r="E124" s="33">
        <v>52.011111111111113</v>
      </c>
      <c r="F124" s="33">
        <v>5.6888888888888891</v>
      </c>
      <c r="G124" s="33">
        <v>1.0777777777777777</v>
      </c>
      <c r="H124" s="33">
        <v>0.56666666666666665</v>
      </c>
      <c r="I124" s="33">
        <v>0.26666666666666666</v>
      </c>
      <c r="J124" s="33">
        <v>0</v>
      </c>
      <c r="K124" s="33">
        <v>0</v>
      </c>
      <c r="L124" s="33">
        <v>5.1966666666666663</v>
      </c>
      <c r="M124" s="33">
        <v>5.5653333333333332</v>
      </c>
      <c r="N124" s="33">
        <v>0</v>
      </c>
      <c r="O124" s="33">
        <v>0.10700277718436231</v>
      </c>
      <c r="P124" s="33">
        <v>6.072222222222222</v>
      </c>
      <c r="Q124" s="33">
        <v>0</v>
      </c>
      <c r="R124" s="33">
        <v>0.11674855800042724</v>
      </c>
      <c r="S124" s="33">
        <v>3.8507777777777772</v>
      </c>
      <c r="T124" s="33">
        <v>2.7924444444444445</v>
      </c>
      <c r="U124" s="33">
        <v>0</v>
      </c>
      <c r="V124" s="33">
        <v>0.12772698141422772</v>
      </c>
      <c r="W124" s="33">
        <v>5.5614444444444437</v>
      </c>
      <c r="X124" s="33">
        <v>1.0163333333333331</v>
      </c>
      <c r="Y124" s="33">
        <v>2.7555555555555555</v>
      </c>
      <c r="Z124" s="33">
        <v>0.17944883571886347</v>
      </c>
      <c r="AA124" s="33">
        <v>0</v>
      </c>
      <c r="AB124" s="33">
        <v>0</v>
      </c>
      <c r="AC124" s="33">
        <v>0</v>
      </c>
      <c r="AD124" s="33">
        <v>0</v>
      </c>
      <c r="AE124" s="33">
        <v>0</v>
      </c>
      <c r="AF124" s="33">
        <v>0</v>
      </c>
      <c r="AG124" s="33">
        <v>0</v>
      </c>
      <c r="AH124" t="s">
        <v>336</v>
      </c>
      <c r="AI124" s="34">
        <v>4</v>
      </c>
    </row>
    <row r="125" spans="1:35" x14ac:dyDescent="0.25">
      <c r="A125" t="s">
        <v>1149</v>
      </c>
      <c r="B125" t="s">
        <v>507</v>
      </c>
      <c r="C125" t="s">
        <v>935</v>
      </c>
      <c r="D125" t="s">
        <v>1084</v>
      </c>
      <c r="E125" s="33">
        <v>75.13333333333334</v>
      </c>
      <c r="F125" s="33">
        <v>4.8888888888888893</v>
      </c>
      <c r="G125" s="33">
        <v>2.6444444444444444</v>
      </c>
      <c r="H125" s="33">
        <v>0</v>
      </c>
      <c r="I125" s="33">
        <v>0</v>
      </c>
      <c r="J125" s="33">
        <v>0</v>
      </c>
      <c r="K125" s="33">
        <v>0</v>
      </c>
      <c r="L125" s="33">
        <v>5.4931111111111095</v>
      </c>
      <c r="M125" s="33">
        <v>0</v>
      </c>
      <c r="N125" s="33">
        <v>11.045111111111112</v>
      </c>
      <c r="O125" s="33">
        <v>0.14700680272108843</v>
      </c>
      <c r="P125" s="33">
        <v>5.0693333333333328</v>
      </c>
      <c r="Q125" s="33">
        <v>10.349111111111112</v>
      </c>
      <c r="R125" s="33">
        <v>0.20521443359952676</v>
      </c>
      <c r="S125" s="33">
        <v>10.668444444444445</v>
      </c>
      <c r="T125" s="33">
        <v>10.091666666666672</v>
      </c>
      <c r="U125" s="33">
        <v>0</v>
      </c>
      <c r="V125" s="33">
        <v>0.2763102632357291</v>
      </c>
      <c r="W125" s="33">
        <v>5.6774444444444452</v>
      </c>
      <c r="X125" s="33">
        <v>10.258222222222223</v>
      </c>
      <c r="Y125" s="33">
        <v>0</v>
      </c>
      <c r="Z125" s="33">
        <v>0.21209849157054125</v>
      </c>
      <c r="AA125" s="33">
        <v>0</v>
      </c>
      <c r="AB125" s="33">
        <v>0</v>
      </c>
      <c r="AC125" s="33">
        <v>0</v>
      </c>
      <c r="AD125" s="33">
        <v>0</v>
      </c>
      <c r="AE125" s="33">
        <v>0</v>
      </c>
      <c r="AF125" s="33">
        <v>0</v>
      </c>
      <c r="AG125" s="33">
        <v>0</v>
      </c>
      <c r="AH125" t="s">
        <v>93</v>
      </c>
      <c r="AI125" s="34">
        <v>4</v>
      </c>
    </row>
    <row r="126" spans="1:35" x14ac:dyDescent="0.25">
      <c r="A126" t="s">
        <v>1149</v>
      </c>
      <c r="B126" t="s">
        <v>599</v>
      </c>
      <c r="C126" t="s">
        <v>964</v>
      </c>
      <c r="D126" t="s">
        <v>1103</v>
      </c>
      <c r="E126" s="33">
        <v>64.944444444444443</v>
      </c>
      <c r="F126" s="33">
        <v>5.6888888888888891</v>
      </c>
      <c r="G126" s="33">
        <v>0.2</v>
      </c>
      <c r="H126" s="33">
        <v>0.28888888888888886</v>
      </c>
      <c r="I126" s="33">
        <v>0</v>
      </c>
      <c r="J126" s="33">
        <v>0</v>
      </c>
      <c r="K126" s="33">
        <v>0</v>
      </c>
      <c r="L126" s="33">
        <v>3.3027777777777776</v>
      </c>
      <c r="M126" s="33">
        <v>0</v>
      </c>
      <c r="N126" s="33">
        <v>5.8555555555555552</v>
      </c>
      <c r="O126" s="33">
        <v>9.0162532078699745E-2</v>
      </c>
      <c r="P126" s="33">
        <v>4.7416666666666663</v>
      </c>
      <c r="Q126" s="33">
        <v>4.0694444444444446</v>
      </c>
      <c r="R126" s="33">
        <v>0.13567151411462788</v>
      </c>
      <c r="S126" s="33">
        <v>9.65</v>
      </c>
      <c r="T126" s="33">
        <v>3.8666666666666667</v>
      </c>
      <c r="U126" s="33">
        <v>0</v>
      </c>
      <c r="V126" s="33">
        <v>0.20812660393498719</v>
      </c>
      <c r="W126" s="33">
        <v>1.0138888888888888</v>
      </c>
      <c r="X126" s="33">
        <v>4.4805555555555552</v>
      </c>
      <c r="Y126" s="33">
        <v>0</v>
      </c>
      <c r="Z126" s="33">
        <v>8.460222412318219E-2</v>
      </c>
      <c r="AA126" s="33">
        <v>0</v>
      </c>
      <c r="AB126" s="33">
        <v>0</v>
      </c>
      <c r="AC126" s="33">
        <v>0</v>
      </c>
      <c r="AD126" s="33">
        <v>0</v>
      </c>
      <c r="AE126" s="33">
        <v>0</v>
      </c>
      <c r="AF126" s="33">
        <v>0</v>
      </c>
      <c r="AG126" s="33">
        <v>0</v>
      </c>
      <c r="AH126" t="s">
        <v>186</v>
      </c>
      <c r="AI126" s="34">
        <v>4</v>
      </c>
    </row>
    <row r="127" spans="1:35" x14ac:dyDescent="0.25">
      <c r="A127" t="s">
        <v>1149</v>
      </c>
      <c r="B127" t="s">
        <v>767</v>
      </c>
      <c r="C127" t="s">
        <v>827</v>
      </c>
      <c r="D127" t="s">
        <v>1083</v>
      </c>
      <c r="E127" s="33">
        <v>0.94444444444444442</v>
      </c>
      <c r="F127" s="33">
        <v>0</v>
      </c>
      <c r="G127" s="33">
        <v>0.57777777777777772</v>
      </c>
      <c r="H127" s="33">
        <v>0.13333333333333333</v>
      </c>
      <c r="I127" s="33">
        <v>0</v>
      </c>
      <c r="J127" s="33">
        <v>0</v>
      </c>
      <c r="K127" s="33">
        <v>0</v>
      </c>
      <c r="L127" s="33">
        <v>0.14255555555555552</v>
      </c>
      <c r="M127" s="33">
        <v>0.23388888888888887</v>
      </c>
      <c r="N127" s="33">
        <v>0</v>
      </c>
      <c r="O127" s="33">
        <v>0.24764705882352939</v>
      </c>
      <c r="P127" s="33">
        <v>0</v>
      </c>
      <c r="Q127" s="33">
        <v>0</v>
      </c>
      <c r="R127" s="33">
        <v>0</v>
      </c>
      <c r="S127" s="33">
        <v>2.6762222222222225</v>
      </c>
      <c r="T127" s="33">
        <v>0.27033333333333337</v>
      </c>
      <c r="U127" s="33">
        <v>0</v>
      </c>
      <c r="V127" s="33">
        <v>3.1198823529411768</v>
      </c>
      <c r="W127" s="33">
        <v>0.85299999999999976</v>
      </c>
      <c r="X127" s="33">
        <v>0.82677777777777772</v>
      </c>
      <c r="Y127" s="33">
        <v>0</v>
      </c>
      <c r="Z127" s="33">
        <v>1.7785882352941174</v>
      </c>
      <c r="AA127" s="33">
        <v>0</v>
      </c>
      <c r="AB127" s="33">
        <v>0</v>
      </c>
      <c r="AC127" s="33">
        <v>0</v>
      </c>
      <c r="AD127" s="33">
        <v>0</v>
      </c>
      <c r="AE127" s="33">
        <v>0</v>
      </c>
      <c r="AF127" s="33">
        <v>0</v>
      </c>
      <c r="AG127" s="33">
        <v>0.57777777777777772</v>
      </c>
      <c r="AH127" t="s">
        <v>354</v>
      </c>
      <c r="AI127" s="34">
        <v>4</v>
      </c>
    </row>
    <row r="128" spans="1:35" x14ac:dyDescent="0.25">
      <c r="A128" t="s">
        <v>1149</v>
      </c>
      <c r="B128" t="s">
        <v>416</v>
      </c>
      <c r="C128" t="s">
        <v>847</v>
      </c>
      <c r="D128" t="s">
        <v>1053</v>
      </c>
      <c r="E128" s="33">
        <v>75.488888888888894</v>
      </c>
      <c r="F128" s="33">
        <v>5.6</v>
      </c>
      <c r="G128" s="33">
        <v>0.35555555555555557</v>
      </c>
      <c r="H128" s="33">
        <v>0</v>
      </c>
      <c r="I128" s="33">
        <v>7.3777777777777782</v>
      </c>
      <c r="J128" s="33">
        <v>0</v>
      </c>
      <c r="K128" s="33">
        <v>0</v>
      </c>
      <c r="L128" s="33">
        <v>5.5</v>
      </c>
      <c r="M128" s="33">
        <v>3.8222222222222224</v>
      </c>
      <c r="N128" s="33">
        <v>0</v>
      </c>
      <c r="O128" s="33">
        <v>5.0632911392405063E-2</v>
      </c>
      <c r="P128" s="33">
        <v>5.6888888888888891</v>
      </c>
      <c r="Q128" s="33">
        <v>0</v>
      </c>
      <c r="R128" s="33">
        <v>7.5360612304974969E-2</v>
      </c>
      <c r="S128" s="33">
        <v>10.688888888888888</v>
      </c>
      <c r="T128" s="33">
        <v>11.969444444444445</v>
      </c>
      <c r="U128" s="33">
        <v>0</v>
      </c>
      <c r="V128" s="33">
        <v>0.30015454813070352</v>
      </c>
      <c r="W128" s="33">
        <v>11.372222222222222</v>
      </c>
      <c r="X128" s="33">
        <v>14.527777777777779</v>
      </c>
      <c r="Y128" s="33">
        <v>0</v>
      </c>
      <c r="Z128" s="33">
        <v>0.3430968501619075</v>
      </c>
      <c r="AA128" s="33">
        <v>0</v>
      </c>
      <c r="AB128" s="33">
        <v>0</v>
      </c>
      <c r="AC128" s="33">
        <v>0</v>
      </c>
      <c r="AD128" s="33">
        <v>0</v>
      </c>
      <c r="AE128" s="33">
        <v>0</v>
      </c>
      <c r="AF128" s="33">
        <v>0</v>
      </c>
      <c r="AG128" s="33">
        <v>0</v>
      </c>
      <c r="AH128" t="s">
        <v>2</v>
      </c>
      <c r="AI128" s="34">
        <v>4</v>
      </c>
    </row>
    <row r="129" spans="1:35" x14ac:dyDescent="0.25">
      <c r="A129" t="s">
        <v>1149</v>
      </c>
      <c r="B129" t="s">
        <v>474</v>
      </c>
      <c r="C129" t="s">
        <v>921</v>
      </c>
      <c r="D129" t="s">
        <v>1074</v>
      </c>
      <c r="E129" s="33">
        <v>90.6</v>
      </c>
      <c r="F129" s="33">
        <v>5.333333333333333</v>
      </c>
      <c r="G129" s="33">
        <v>1.1555555555555554</v>
      </c>
      <c r="H129" s="33">
        <v>0.35766666666666663</v>
      </c>
      <c r="I129" s="33">
        <v>1.3333333333333333</v>
      </c>
      <c r="J129" s="33">
        <v>0</v>
      </c>
      <c r="K129" s="33">
        <v>0</v>
      </c>
      <c r="L129" s="33">
        <v>4.625</v>
      </c>
      <c r="M129" s="33">
        <v>0</v>
      </c>
      <c r="N129" s="33">
        <v>5.8777777777777782</v>
      </c>
      <c r="O129" s="33">
        <v>6.4876134412558267E-2</v>
      </c>
      <c r="P129" s="33">
        <v>7.1444444444444448</v>
      </c>
      <c r="Q129" s="33">
        <v>0.3</v>
      </c>
      <c r="R129" s="33">
        <v>8.216826097620801E-2</v>
      </c>
      <c r="S129" s="33">
        <v>7.3583333333333334</v>
      </c>
      <c r="T129" s="33">
        <v>10.388888888888889</v>
      </c>
      <c r="U129" s="33">
        <v>0</v>
      </c>
      <c r="V129" s="33">
        <v>0.19588545499141527</v>
      </c>
      <c r="W129" s="33">
        <v>8.1999999999999993</v>
      </c>
      <c r="X129" s="33">
        <v>10.508333333333333</v>
      </c>
      <c r="Y129" s="33">
        <v>0</v>
      </c>
      <c r="Z129" s="33">
        <v>0.20649374540103016</v>
      </c>
      <c r="AA129" s="33">
        <v>0</v>
      </c>
      <c r="AB129" s="33">
        <v>0</v>
      </c>
      <c r="AC129" s="33">
        <v>0</v>
      </c>
      <c r="AD129" s="33">
        <v>0</v>
      </c>
      <c r="AE129" s="33">
        <v>0</v>
      </c>
      <c r="AF129" s="33">
        <v>0</v>
      </c>
      <c r="AG129" s="33">
        <v>0</v>
      </c>
      <c r="AH129" t="s">
        <v>60</v>
      </c>
      <c r="AI129" s="34">
        <v>4</v>
      </c>
    </row>
    <row r="130" spans="1:35" x14ac:dyDescent="0.25">
      <c r="A130" t="s">
        <v>1149</v>
      </c>
      <c r="B130" t="s">
        <v>813</v>
      </c>
      <c r="C130" t="s">
        <v>847</v>
      </c>
      <c r="D130" t="s">
        <v>1053</v>
      </c>
      <c r="E130" s="33">
        <v>16.755555555555556</v>
      </c>
      <c r="F130" s="33">
        <v>4.6222222222222218</v>
      </c>
      <c r="G130" s="33">
        <v>4.4444444444444446E-2</v>
      </c>
      <c r="H130" s="33">
        <v>0.1111111111111111</v>
      </c>
      <c r="I130" s="33">
        <v>0.25555555555555554</v>
      </c>
      <c r="J130" s="33">
        <v>0</v>
      </c>
      <c r="K130" s="33">
        <v>0</v>
      </c>
      <c r="L130" s="33">
        <v>2.4780000000000002</v>
      </c>
      <c r="M130" s="33">
        <v>5.125</v>
      </c>
      <c r="N130" s="33">
        <v>0</v>
      </c>
      <c r="O130" s="33">
        <v>0.30586870026525198</v>
      </c>
      <c r="P130" s="33">
        <v>0</v>
      </c>
      <c r="Q130" s="33">
        <v>0</v>
      </c>
      <c r="R130" s="33">
        <v>0</v>
      </c>
      <c r="S130" s="33">
        <v>2.9010000000000011</v>
      </c>
      <c r="T130" s="33">
        <v>1.6366666666666672</v>
      </c>
      <c r="U130" s="33">
        <v>0</v>
      </c>
      <c r="V130" s="33">
        <v>0.27081564986737411</v>
      </c>
      <c r="W130" s="33">
        <v>4.4466666666666663</v>
      </c>
      <c r="X130" s="33">
        <v>3.1865555555555551</v>
      </c>
      <c r="Y130" s="33">
        <v>0</v>
      </c>
      <c r="Z130" s="33">
        <v>0.4555636604774535</v>
      </c>
      <c r="AA130" s="33">
        <v>0</v>
      </c>
      <c r="AB130" s="33">
        <v>0</v>
      </c>
      <c r="AC130" s="33">
        <v>0</v>
      </c>
      <c r="AD130" s="33">
        <v>0</v>
      </c>
      <c r="AE130" s="33">
        <v>0</v>
      </c>
      <c r="AF130" s="33">
        <v>0</v>
      </c>
      <c r="AG130" s="33">
        <v>0</v>
      </c>
      <c r="AH130" t="s">
        <v>400</v>
      </c>
      <c r="AI130" s="34">
        <v>4</v>
      </c>
    </row>
    <row r="131" spans="1:35" x14ac:dyDescent="0.25">
      <c r="A131" t="s">
        <v>1149</v>
      </c>
      <c r="B131" t="s">
        <v>497</v>
      </c>
      <c r="C131" t="s">
        <v>847</v>
      </c>
      <c r="D131" t="s">
        <v>1053</v>
      </c>
      <c r="E131" s="33">
        <v>81.388888888888886</v>
      </c>
      <c r="F131" s="33">
        <v>6.7222222222222223</v>
      </c>
      <c r="G131" s="33">
        <v>0.14444444444444443</v>
      </c>
      <c r="H131" s="33">
        <v>0.82777777777777772</v>
      </c>
      <c r="I131" s="33">
        <v>6.822222222222222</v>
      </c>
      <c r="J131" s="33">
        <v>0</v>
      </c>
      <c r="K131" s="33">
        <v>0</v>
      </c>
      <c r="L131" s="33">
        <v>8.3114444444444437</v>
      </c>
      <c r="M131" s="33">
        <v>3.2396666666666665</v>
      </c>
      <c r="N131" s="33">
        <v>6.5621111111111112</v>
      </c>
      <c r="O131" s="33">
        <v>0.12043139931740615</v>
      </c>
      <c r="P131" s="33">
        <v>0</v>
      </c>
      <c r="Q131" s="33">
        <v>4.9974444444444419</v>
      </c>
      <c r="R131" s="33">
        <v>6.1402047781569935E-2</v>
      </c>
      <c r="S131" s="33">
        <v>5.6067777777777774</v>
      </c>
      <c r="T131" s="33">
        <v>12.163111111111109</v>
      </c>
      <c r="U131" s="33">
        <v>0</v>
      </c>
      <c r="V131" s="33">
        <v>0.21833310580204776</v>
      </c>
      <c r="W131" s="33">
        <v>8.8372222222222234</v>
      </c>
      <c r="X131" s="33">
        <v>17.032999999999998</v>
      </c>
      <c r="Y131" s="33">
        <v>0</v>
      </c>
      <c r="Z131" s="33">
        <v>0.31785938566552902</v>
      </c>
      <c r="AA131" s="33">
        <v>0</v>
      </c>
      <c r="AB131" s="33">
        <v>0</v>
      </c>
      <c r="AC131" s="33">
        <v>0</v>
      </c>
      <c r="AD131" s="33">
        <v>0</v>
      </c>
      <c r="AE131" s="33">
        <v>0</v>
      </c>
      <c r="AF131" s="33">
        <v>0</v>
      </c>
      <c r="AG131" s="33">
        <v>0</v>
      </c>
      <c r="AH131" t="s">
        <v>83</v>
      </c>
      <c r="AI131" s="34">
        <v>4</v>
      </c>
    </row>
    <row r="132" spans="1:35" x14ac:dyDescent="0.25">
      <c r="A132" t="s">
        <v>1149</v>
      </c>
      <c r="B132" t="s">
        <v>558</v>
      </c>
      <c r="C132" t="s">
        <v>952</v>
      </c>
      <c r="D132" t="s">
        <v>1081</v>
      </c>
      <c r="E132" s="33">
        <v>83.511111111111106</v>
      </c>
      <c r="F132" s="33">
        <v>1.7777777777777777</v>
      </c>
      <c r="G132" s="33">
        <v>0</v>
      </c>
      <c r="H132" s="33">
        <v>0.31666666666666665</v>
      </c>
      <c r="I132" s="33">
        <v>0</v>
      </c>
      <c r="J132" s="33">
        <v>0</v>
      </c>
      <c r="K132" s="33">
        <v>0</v>
      </c>
      <c r="L132" s="33">
        <v>7.9331111111111134</v>
      </c>
      <c r="M132" s="33">
        <v>5.4532222222222222</v>
      </c>
      <c r="N132" s="33">
        <v>0</v>
      </c>
      <c r="O132" s="33">
        <v>6.5299361362426825E-2</v>
      </c>
      <c r="P132" s="33">
        <v>2.7183333333333333</v>
      </c>
      <c r="Q132" s="33">
        <v>2.7264444444444442</v>
      </c>
      <c r="R132" s="33">
        <v>6.5198243746673767E-2</v>
      </c>
      <c r="S132" s="33">
        <v>2.702666666666667</v>
      </c>
      <c r="T132" s="33">
        <v>7.4701111111111134</v>
      </c>
      <c r="U132" s="33">
        <v>3.3777777777777778</v>
      </c>
      <c r="V132" s="33">
        <v>0.16226051091005858</v>
      </c>
      <c r="W132" s="33">
        <v>4.5087777777777767</v>
      </c>
      <c r="X132" s="33">
        <v>12.306444444444443</v>
      </c>
      <c r="Y132" s="33">
        <v>0</v>
      </c>
      <c r="Z132" s="33">
        <v>0.20135311335816919</v>
      </c>
      <c r="AA132" s="33">
        <v>0</v>
      </c>
      <c r="AB132" s="33">
        <v>0</v>
      </c>
      <c r="AC132" s="33">
        <v>0</v>
      </c>
      <c r="AD132" s="33">
        <v>0</v>
      </c>
      <c r="AE132" s="33">
        <v>0</v>
      </c>
      <c r="AF132" s="33">
        <v>0</v>
      </c>
      <c r="AG132" s="33">
        <v>0</v>
      </c>
      <c r="AH132" t="s">
        <v>145</v>
      </c>
      <c r="AI132" s="34">
        <v>4</v>
      </c>
    </row>
    <row r="133" spans="1:35" x14ac:dyDescent="0.25">
      <c r="A133" t="s">
        <v>1149</v>
      </c>
      <c r="B133" t="s">
        <v>801</v>
      </c>
      <c r="C133" t="s">
        <v>898</v>
      </c>
      <c r="D133" t="s">
        <v>1058</v>
      </c>
      <c r="E133" s="33">
        <v>49.866666666666667</v>
      </c>
      <c r="F133" s="33">
        <v>0</v>
      </c>
      <c r="G133" s="33">
        <v>4.1555555555555559</v>
      </c>
      <c r="H133" s="33">
        <v>0.4</v>
      </c>
      <c r="I133" s="33">
        <v>30.255555555555556</v>
      </c>
      <c r="J133" s="33">
        <v>0</v>
      </c>
      <c r="K133" s="33">
        <v>0</v>
      </c>
      <c r="L133" s="33">
        <v>4.5451111111111109</v>
      </c>
      <c r="M133" s="33">
        <v>18.908111111111108</v>
      </c>
      <c r="N133" s="33">
        <v>0</v>
      </c>
      <c r="O133" s="33">
        <v>0.3791733511586452</v>
      </c>
      <c r="P133" s="33">
        <v>5.123333333333334</v>
      </c>
      <c r="Q133" s="33">
        <v>26.215666666666664</v>
      </c>
      <c r="R133" s="33">
        <v>0.62845588235294114</v>
      </c>
      <c r="S133" s="33">
        <v>2.9054444444444445</v>
      </c>
      <c r="T133" s="33">
        <v>1.7205555555555558</v>
      </c>
      <c r="U133" s="33">
        <v>0</v>
      </c>
      <c r="V133" s="33">
        <v>9.2767379679144391E-2</v>
      </c>
      <c r="W133" s="33">
        <v>6.4976666666666665</v>
      </c>
      <c r="X133" s="33">
        <v>5.876000000000003</v>
      </c>
      <c r="Y133" s="33">
        <v>0</v>
      </c>
      <c r="Z133" s="33">
        <v>0.24813502673796795</v>
      </c>
      <c r="AA133" s="33">
        <v>0</v>
      </c>
      <c r="AB133" s="33">
        <v>0</v>
      </c>
      <c r="AC133" s="33">
        <v>0</v>
      </c>
      <c r="AD133" s="33">
        <v>0</v>
      </c>
      <c r="AE133" s="33">
        <v>0</v>
      </c>
      <c r="AF133" s="33">
        <v>0</v>
      </c>
      <c r="AG133" s="33">
        <v>0</v>
      </c>
      <c r="AH133" t="s">
        <v>388</v>
      </c>
      <c r="AI133" s="34">
        <v>4</v>
      </c>
    </row>
    <row r="134" spans="1:35" x14ac:dyDescent="0.25">
      <c r="A134" t="s">
        <v>1149</v>
      </c>
      <c r="B134" t="s">
        <v>442</v>
      </c>
      <c r="C134" t="s">
        <v>846</v>
      </c>
      <c r="D134" t="s">
        <v>1052</v>
      </c>
      <c r="E134" s="33">
        <v>99.611111111111114</v>
      </c>
      <c r="F134" s="33">
        <v>4.4555555555555557</v>
      </c>
      <c r="G134" s="33">
        <v>0</v>
      </c>
      <c r="H134" s="33">
        <v>0.6333333333333333</v>
      </c>
      <c r="I134" s="33">
        <v>0</v>
      </c>
      <c r="J134" s="33">
        <v>0</v>
      </c>
      <c r="K134" s="33">
        <v>0</v>
      </c>
      <c r="L134" s="33">
        <v>0.25177777777777777</v>
      </c>
      <c r="M134" s="33">
        <v>0</v>
      </c>
      <c r="N134" s="33">
        <v>11.405555555555555</v>
      </c>
      <c r="O134" s="33">
        <v>0.11450083658672615</v>
      </c>
      <c r="P134" s="33">
        <v>4.375</v>
      </c>
      <c r="Q134" s="33">
        <v>8.5472222222222225</v>
      </c>
      <c r="R134" s="33">
        <v>0.12972671500278862</v>
      </c>
      <c r="S134" s="33">
        <v>1.5198888888888891</v>
      </c>
      <c r="T134" s="33">
        <v>8.235777777777777</v>
      </c>
      <c r="U134" s="33">
        <v>0</v>
      </c>
      <c r="V134" s="33">
        <v>9.7937534857780256E-2</v>
      </c>
      <c r="W134" s="33">
        <v>5.8792222222222223</v>
      </c>
      <c r="X134" s="33">
        <v>6.8592222222222174</v>
      </c>
      <c r="Y134" s="33">
        <v>0</v>
      </c>
      <c r="Z134" s="33">
        <v>0.12788176240936971</v>
      </c>
      <c r="AA134" s="33">
        <v>0</v>
      </c>
      <c r="AB134" s="33">
        <v>0</v>
      </c>
      <c r="AC134" s="33">
        <v>0</v>
      </c>
      <c r="AD134" s="33">
        <v>0</v>
      </c>
      <c r="AE134" s="33">
        <v>0</v>
      </c>
      <c r="AF134" s="33">
        <v>0</v>
      </c>
      <c r="AG134" s="33">
        <v>0</v>
      </c>
      <c r="AH134" t="s">
        <v>28</v>
      </c>
      <c r="AI134" s="34">
        <v>4</v>
      </c>
    </row>
    <row r="135" spans="1:35" x14ac:dyDescent="0.25">
      <c r="A135" t="s">
        <v>1149</v>
      </c>
      <c r="B135" t="s">
        <v>666</v>
      </c>
      <c r="C135" t="s">
        <v>827</v>
      </c>
      <c r="D135" t="s">
        <v>1083</v>
      </c>
      <c r="E135" s="33">
        <v>61.544444444444444</v>
      </c>
      <c r="F135" s="33">
        <v>5.6888888888888891</v>
      </c>
      <c r="G135" s="33">
        <v>1.6888888888888889</v>
      </c>
      <c r="H135" s="33">
        <v>1.2333333333333334</v>
      </c>
      <c r="I135" s="33">
        <v>0.5444444444444444</v>
      </c>
      <c r="J135" s="33">
        <v>0</v>
      </c>
      <c r="K135" s="33">
        <v>0</v>
      </c>
      <c r="L135" s="33">
        <v>4.6402222222222207</v>
      </c>
      <c r="M135" s="33">
        <v>5.6888888888888891</v>
      </c>
      <c r="N135" s="33">
        <v>0</v>
      </c>
      <c r="O135" s="33">
        <v>9.2435457663838247E-2</v>
      </c>
      <c r="P135" s="33">
        <v>0</v>
      </c>
      <c r="Q135" s="33">
        <v>0</v>
      </c>
      <c r="R135" s="33">
        <v>0</v>
      </c>
      <c r="S135" s="33">
        <v>0</v>
      </c>
      <c r="T135" s="33">
        <v>8.796888888888887</v>
      </c>
      <c r="U135" s="33">
        <v>0</v>
      </c>
      <c r="V135" s="33">
        <v>0.14293554793283983</v>
      </c>
      <c r="W135" s="33">
        <v>5.6684444444444457</v>
      </c>
      <c r="X135" s="33">
        <v>3.9129999999999994</v>
      </c>
      <c r="Y135" s="33">
        <v>0</v>
      </c>
      <c r="Z135" s="33">
        <v>0.15568333634230005</v>
      </c>
      <c r="AA135" s="33">
        <v>0</v>
      </c>
      <c r="AB135" s="33">
        <v>5.5333333333333332</v>
      </c>
      <c r="AC135" s="33">
        <v>0</v>
      </c>
      <c r="AD135" s="33">
        <v>0</v>
      </c>
      <c r="AE135" s="33">
        <v>0</v>
      </c>
      <c r="AF135" s="33">
        <v>0</v>
      </c>
      <c r="AG135" s="33">
        <v>0</v>
      </c>
      <c r="AH135" t="s">
        <v>253</v>
      </c>
      <c r="AI135" s="34">
        <v>4</v>
      </c>
    </row>
    <row r="136" spans="1:35" x14ac:dyDescent="0.25">
      <c r="A136" t="s">
        <v>1149</v>
      </c>
      <c r="B136" t="s">
        <v>713</v>
      </c>
      <c r="C136" t="s">
        <v>1000</v>
      </c>
      <c r="D136" t="s">
        <v>1023</v>
      </c>
      <c r="E136" s="33">
        <v>47.466666666666669</v>
      </c>
      <c r="F136" s="33">
        <v>0</v>
      </c>
      <c r="G136" s="33">
        <v>0</v>
      </c>
      <c r="H136" s="33">
        <v>0</v>
      </c>
      <c r="I136" s="33">
        <v>0</v>
      </c>
      <c r="J136" s="33">
        <v>0</v>
      </c>
      <c r="K136" s="33">
        <v>0</v>
      </c>
      <c r="L136" s="33">
        <v>0</v>
      </c>
      <c r="M136" s="33">
        <v>0</v>
      </c>
      <c r="N136" s="33">
        <v>0</v>
      </c>
      <c r="O136" s="33">
        <v>0</v>
      </c>
      <c r="P136" s="33">
        <v>0</v>
      </c>
      <c r="Q136" s="33">
        <v>0</v>
      </c>
      <c r="R136" s="33">
        <v>0</v>
      </c>
      <c r="S136" s="33">
        <v>0</v>
      </c>
      <c r="T136" s="33">
        <v>0</v>
      </c>
      <c r="U136" s="33">
        <v>0</v>
      </c>
      <c r="V136" s="33">
        <v>0</v>
      </c>
      <c r="W136" s="33">
        <v>0</v>
      </c>
      <c r="X136" s="33">
        <v>0</v>
      </c>
      <c r="Y136" s="33">
        <v>0</v>
      </c>
      <c r="Z136" s="33">
        <v>0</v>
      </c>
      <c r="AA136" s="33">
        <v>0</v>
      </c>
      <c r="AB136" s="33">
        <v>0</v>
      </c>
      <c r="AC136" s="33">
        <v>0</v>
      </c>
      <c r="AD136" s="33">
        <v>0</v>
      </c>
      <c r="AE136" s="33">
        <v>0</v>
      </c>
      <c r="AF136" s="33">
        <v>0</v>
      </c>
      <c r="AG136" s="33">
        <v>0</v>
      </c>
      <c r="AH136" t="s">
        <v>300</v>
      </c>
      <c r="AI136" s="34">
        <v>4</v>
      </c>
    </row>
    <row r="137" spans="1:35" x14ac:dyDescent="0.25">
      <c r="A137" t="s">
        <v>1149</v>
      </c>
      <c r="B137" t="s">
        <v>527</v>
      </c>
      <c r="C137" t="s">
        <v>943</v>
      </c>
      <c r="D137" t="s">
        <v>1076</v>
      </c>
      <c r="E137" s="33">
        <v>106.77777777777777</v>
      </c>
      <c r="F137" s="33">
        <v>5.4222222222222225</v>
      </c>
      <c r="G137" s="33">
        <v>0.55555555555555558</v>
      </c>
      <c r="H137" s="33">
        <v>0.26600000000000007</v>
      </c>
      <c r="I137" s="33">
        <v>0.97777777777777775</v>
      </c>
      <c r="J137" s="33">
        <v>0</v>
      </c>
      <c r="K137" s="33">
        <v>0.44444444444444442</v>
      </c>
      <c r="L137" s="33">
        <v>5.6219999999999999</v>
      </c>
      <c r="M137" s="33">
        <v>6.9333333333333336</v>
      </c>
      <c r="N137" s="33">
        <v>0</v>
      </c>
      <c r="O137" s="33">
        <v>6.4932362122788773E-2</v>
      </c>
      <c r="P137" s="33">
        <v>1.8777777777777778</v>
      </c>
      <c r="Q137" s="33">
        <v>2.1333333333333333</v>
      </c>
      <c r="R137" s="33">
        <v>3.7565036420395423E-2</v>
      </c>
      <c r="S137" s="33">
        <v>9.1731111111111101</v>
      </c>
      <c r="T137" s="33">
        <v>17.566666666666663</v>
      </c>
      <c r="U137" s="33">
        <v>0</v>
      </c>
      <c r="V137" s="33">
        <v>0.25042455775234129</v>
      </c>
      <c r="W137" s="33">
        <v>9.5815555555555534</v>
      </c>
      <c r="X137" s="33">
        <v>18.603666666666673</v>
      </c>
      <c r="Y137" s="33">
        <v>0</v>
      </c>
      <c r="Z137" s="33">
        <v>0.26396149843912597</v>
      </c>
      <c r="AA137" s="33">
        <v>0</v>
      </c>
      <c r="AB137" s="33">
        <v>0</v>
      </c>
      <c r="AC137" s="33">
        <v>1.0666666666666667</v>
      </c>
      <c r="AD137" s="33">
        <v>0</v>
      </c>
      <c r="AE137" s="33">
        <v>0</v>
      </c>
      <c r="AF137" s="33">
        <v>0</v>
      </c>
      <c r="AG137" s="33">
        <v>0</v>
      </c>
      <c r="AH137" t="s">
        <v>113</v>
      </c>
      <c r="AI137" s="34">
        <v>4</v>
      </c>
    </row>
    <row r="138" spans="1:35" x14ac:dyDescent="0.25">
      <c r="A138" t="s">
        <v>1149</v>
      </c>
      <c r="B138" t="s">
        <v>452</v>
      </c>
      <c r="C138" t="s">
        <v>841</v>
      </c>
      <c r="D138" t="s">
        <v>1069</v>
      </c>
      <c r="E138" s="33">
        <v>22.2</v>
      </c>
      <c r="F138" s="33">
        <v>5.1555555555555559</v>
      </c>
      <c r="G138" s="33">
        <v>0.1</v>
      </c>
      <c r="H138" s="33">
        <v>0</v>
      </c>
      <c r="I138" s="33">
        <v>0.76666666666666672</v>
      </c>
      <c r="J138" s="33">
        <v>0</v>
      </c>
      <c r="K138" s="33">
        <v>0</v>
      </c>
      <c r="L138" s="33">
        <v>2.1261111111111113</v>
      </c>
      <c r="M138" s="33">
        <v>4.8444444444444441</v>
      </c>
      <c r="N138" s="33">
        <v>0</v>
      </c>
      <c r="O138" s="33">
        <v>0.21821821821821821</v>
      </c>
      <c r="P138" s="33">
        <v>5.1970000000000001</v>
      </c>
      <c r="Q138" s="33">
        <v>4.9272222222222224</v>
      </c>
      <c r="R138" s="33">
        <v>0.45604604604604609</v>
      </c>
      <c r="S138" s="33">
        <v>4.174666666666667</v>
      </c>
      <c r="T138" s="33">
        <v>2.2270000000000012</v>
      </c>
      <c r="U138" s="33">
        <v>0</v>
      </c>
      <c r="V138" s="33">
        <v>0.28836336336336343</v>
      </c>
      <c r="W138" s="33">
        <v>2.0981111111111108</v>
      </c>
      <c r="X138" s="33">
        <v>3.3875555555555561</v>
      </c>
      <c r="Y138" s="33">
        <v>0</v>
      </c>
      <c r="Z138" s="33">
        <v>0.24710210210210212</v>
      </c>
      <c r="AA138" s="33">
        <v>0</v>
      </c>
      <c r="AB138" s="33">
        <v>0</v>
      </c>
      <c r="AC138" s="33">
        <v>0</v>
      </c>
      <c r="AD138" s="33">
        <v>0</v>
      </c>
      <c r="AE138" s="33">
        <v>0</v>
      </c>
      <c r="AF138" s="33">
        <v>0</v>
      </c>
      <c r="AG138" s="33">
        <v>0</v>
      </c>
      <c r="AH138" t="s">
        <v>38</v>
      </c>
      <c r="AI138" s="34">
        <v>4</v>
      </c>
    </row>
    <row r="139" spans="1:35" x14ac:dyDescent="0.25">
      <c r="A139" t="s">
        <v>1149</v>
      </c>
      <c r="B139" t="s">
        <v>622</v>
      </c>
      <c r="C139" t="s">
        <v>835</v>
      </c>
      <c r="D139" t="s">
        <v>1022</v>
      </c>
      <c r="E139" s="33">
        <v>77.833333333333329</v>
      </c>
      <c r="F139" s="33">
        <v>5.4222222222222225</v>
      </c>
      <c r="G139" s="33">
        <v>0.43333333333333335</v>
      </c>
      <c r="H139" s="33">
        <v>0.39444444444444443</v>
      </c>
      <c r="I139" s="33">
        <v>0.44444444444444442</v>
      </c>
      <c r="J139" s="33">
        <v>0</v>
      </c>
      <c r="K139" s="33">
        <v>0</v>
      </c>
      <c r="L139" s="33">
        <v>4.4233333333333329</v>
      </c>
      <c r="M139" s="33">
        <v>5.6888888888888891</v>
      </c>
      <c r="N139" s="33">
        <v>0</v>
      </c>
      <c r="O139" s="33">
        <v>7.3090649536045688E-2</v>
      </c>
      <c r="P139" s="33">
        <v>4.6638888888888888</v>
      </c>
      <c r="Q139" s="33">
        <v>6.3888888888888884E-2</v>
      </c>
      <c r="R139" s="33">
        <v>6.0742326909350469E-2</v>
      </c>
      <c r="S139" s="33">
        <v>5.2055555555555557</v>
      </c>
      <c r="T139" s="33">
        <v>4.9249999999999998</v>
      </c>
      <c r="U139" s="33">
        <v>0</v>
      </c>
      <c r="V139" s="33">
        <v>0.13015703069236262</v>
      </c>
      <c r="W139" s="33">
        <v>3.3072222222222214</v>
      </c>
      <c r="X139" s="33">
        <v>10.460222222222221</v>
      </c>
      <c r="Y139" s="33">
        <v>0</v>
      </c>
      <c r="Z139" s="33">
        <v>0.17688365453247679</v>
      </c>
      <c r="AA139" s="33">
        <v>0</v>
      </c>
      <c r="AB139" s="33">
        <v>0</v>
      </c>
      <c r="AC139" s="33">
        <v>0</v>
      </c>
      <c r="AD139" s="33">
        <v>0</v>
      </c>
      <c r="AE139" s="33">
        <v>0</v>
      </c>
      <c r="AF139" s="33">
        <v>0</v>
      </c>
      <c r="AG139" s="33">
        <v>0</v>
      </c>
      <c r="AH139" t="s">
        <v>209</v>
      </c>
      <c r="AI139" s="34">
        <v>4</v>
      </c>
    </row>
    <row r="140" spans="1:35" x14ac:dyDescent="0.25">
      <c r="A140" t="s">
        <v>1149</v>
      </c>
      <c r="B140" t="s">
        <v>429</v>
      </c>
      <c r="C140" t="s">
        <v>901</v>
      </c>
      <c r="D140" t="s">
        <v>1060</v>
      </c>
      <c r="E140" s="33">
        <v>135.64444444444445</v>
      </c>
      <c r="F140" s="33">
        <v>5.6888888888888891</v>
      </c>
      <c r="G140" s="33">
        <v>0.76666666666666672</v>
      </c>
      <c r="H140" s="33">
        <v>1.6666666666666667</v>
      </c>
      <c r="I140" s="33">
        <v>2.4</v>
      </c>
      <c r="J140" s="33">
        <v>0</v>
      </c>
      <c r="K140" s="33">
        <v>0</v>
      </c>
      <c r="L140" s="33">
        <v>6.4818888888888901</v>
      </c>
      <c r="M140" s="33">
        <v>6.322222222222222</v>
      </c>
      <c r="N140" s="33">
        <v>0</v>
      </c>
      <c r="O140" s="33">
        <v>4.6608781127129746E-2</v>
      </c>
      <c r="P140" s="33">
        <v>5.5111111111111111</v>
      </c>
      <c r="Q140" s="33">
        <v>13.295777777777776</v>
      </c>
      <c r="R140" s="33">
        <v>0.13864842726081256</v>
      </c>
      <c r="S140" s="33">
        <v>8.4611111111111104</v>
      </c>
      <c r="T140" s="33">
        <v>30.109555555555552</v>
      </c>
      <c r="U140" s="33">
        <v>0</v>
      </c>
      <c r="V140" s="33">
        <v>0.28435124508519</v>
      </c>
      <c r="W140" s="33">
        <v>11.656555555555554</v>
      </c>
      <c r="X140" s="33">
        <v>47.731222222222215</v>
      </c>
      <c r="Y140" s="33">
        <v>8.8555555555555561</v>
      </c>
      <c r="Z140" s="33">
        <v>0.50310452162516373</v>
      </c>
      <c r="AA140" s="33">
        <v>0</v>
      </c>
      <c r="AB140" s="33">
        <v>0</v>
      </c>
      <c r="AC140" s="33">
        <v>0</v>
      </c>
      <c r="AD140" s="33">
        <v>0</v>
      </c>
      <c r="AE140" s="33">
        <v>0</v>
      </c>
      <c r="AF140" s="33">
        <v>0</v>
      </c>
      <c r="AG140" s="33">
        <v>0</v>
      </c>
      <c r="AH140" t="s">
        <v>15</v>
      </c>
      <c r="AI140" s="34">
        <v>4</v>
      </c>
    </row>
    <row r="141" spans="1:35" x14ac:dyDescent="0.25">
      <c r="A141" t="s">
        <v>1149</v>
      </c>
      <c r="B141" t="s">
        <v>540</v>
      </c>
      <c r="C141" t="s">
        <v>871</v>
      </c>
      <c r="D141" t="s">
        <v>1091</v>
      </c>
      <c r="E141" s="33">
        <v>67.611111111111114</v>
      </c>
      <c r="F141" s="33">
        <v>5.5777777777777775</v>
      </c>
      <c r="G141" s="33">
        <v>1.1555555555555554</v>
      </c>
      <c r="H141" s="33">
        <v>0</v>
      </c>
      <c r="I141" s="33">
        <v>0</v>
      </c>
      <c r="J141" s="33">
        <v>1.0777777777777777</v>
      </c>
      <c r="K141" s="33">
        <v>1.7333333333333334</v>
      </c>
      <c r="L141" s="33">
        <v>2.5331111111111118</v>
      </c>
      <c r="M141" s="33">
        <v>0</v>
      </c>
      <c r="N141" s="33">
        <v>0</v>
      </c>
      <c r="O141" s="33">
        <v>0</v>
      </c>
      <c r="P141" s="33">
        <v>5.4300000000000015</v>
      </c>
      <c r="Q141" s="33">
        <v>3.183333333333334</v>
      </c>
      <c r="R141" s="33">
        <v>0.1273952341824158</v>
      </c>
      <c r="S141" s="33">
        <v>4.8392222222222232</v>
      </c>
      <c r="T141" s="33">
        <v>0.48088888888888892</v>
      </c>
      <c r="U141" s="33">
        <v>0</v>
      </c>
      <c r="V141" s="33">
        <v>7.8686935086277748E-2</v>
      </c>
      <c r="W141" s="33">
        <v>1.6208888888888888</v>
      </c>
      <c r="X141" s="33">
        <v>6.4127777777777784</v>
      </c>
      <c r="Y141" s="33">
        <v>0</v>
      </c>
      <c r="Z141" s="33">
        <v>0.11882169268693508</v>
      </c>
      <c r="AA141" s="33">
        <v>0</v>
      </c>
      <c r="AB141" s="33">
        <v>0</v>
      </c>
      <c r="AC141" s="33">
        <v>0</v>
      </c>
      <c r="AD141" s="33">
        <v>0</v>
      </c>
      <c r="AE141" s="33">
        <v>0</v>
      </c>
      <c r="AF141" s="33">
        <v>0</v>
      </c>
      <c r="AG141" s="33">
        <v>0</v>
      </c>
      <c r="AH141" t="s">
        <v>127</v>
      </c>
      <c r="AI141" s="34">
        <v>4</v>
      </c>
    </row>
    <row r="142" spans="1:35" x14ac:dyDescent="0.25">
      <c r="A142" t="s">
        <v>1149</v>
      </c>
      <c r="B142" t="s">
        <v>510</v>
      </c>
      <c r="C142" t="s">
        <v>936</v>
      </c>
      <c r="D142" t="s">
        <v>1085</v>
      </c>
      <c r="E142" s="33">
        <v>79.400000000000006</v>
      </c>
      <c r="F142" s="33">
        <v>5.6888888888888891</v>
      </c>
      <c r="G142" s="33">
        <v>0.13333333333333333</v>
      </c>
      <c r="H142" s="33">
        <v>0.46666666666666667</v>
      </c>
      <c r="I142" s="33">
        <v>1.288888888888889</v>
      </c>
      <c r="J142" s="33">
        <v>0</v>
      </c>
      <c r="K142" s="33">
        <v>0</v>
      </c>
      <c r="L142" s="33">
        <v>2.6027777777777779</v>
      </c>
      <c r="M142" s="33">
        <v>0</v>
      </c>
      <c r="N142" s="33">
        <v>4.9638888888888886</v>
      </c>
      <c r="O142" s="33">
        <v>6.2517492303386504E-2</v>
      </c>
      <c r="P142" s="33">
        <v>0</v>
      </c>
      <c r="Q142" s="33">
        <v>12.861111111111111</v>
      </c>
      <c r="R142" s="33">
        <v>0.16197872935908197</v>
      </c>
      <c r="S142" s="33">
        <v>4.1277777777777782</v>
      </c>
      <c r="T142" s="33">
        <v>3.8666666666666667</v>
      </c>
      <c r="U142" s="33">
        <v>0</v>
      </c>
      <c r="V142" s="33">
        <v>0.10068569829275119</v>
      </c>
      <c r="W142" s="33">
        <v>9.4333333333333336</v>
      </c>
      <c r="X142" s="33">
        <v>0.29166666666666669</v>
      </c>
      <c r="Y142" s="33">
        <v>0</v>
      </c>
      <c r="Z142" s="33">
        <v>0.12248110831234256</v>
      </c>
      <c r="AA142" s="33">
        <v>0</v>
      </c>
      <c r="AB142" s="33">
        <v>0</v>
      </c>
      <c r="AC142" s="33">
        <v>0</v>
      </c>
      <c r="AD142" s="33">
        <v>0</v>
      </c>
      <c r="AE142" s="33">
        <v>0</v>
      </c>
      <c r="AF142" s="33">
        <v>0</v>
      </c>
      <c r="AG142" s="33">
        <v>0</v>
      </c>
      <c r="AH142" t="s">
        <v>96</v>
      </c>
      <c r="AI142" s="34">
        <v>4</v>
      </c>
    </row>
    <row r="143" spans="1:35" x14ac:dyDescent="0.25">
      <c r="A143" t="s">
        <v>1149</v>
      </c>
      <c r="B143" t="s">
        <v>721</v>
      </c>
      <c r="C143" t="s">
        <v>898</v>
      </c>
      <c r="D143" t="s">
        <v>1058</v>
      </c>
      <c r="E143" s="33">
        <v>84.688888888888883</v>
      </c>
      <c r="F143" s="33">
        <v>5.6888888888888891</v>
      </c>
      <c r="G143" s="33">
        <v>4.2666666666666666</v>
      </c>
      <c r="H143" s="33">
        <v>0.33111111111111124</v>
      </c>
      <c r="I143" s="33">
        <v>1.9888888888888889</v>
      </c>
      <c r="J143" s="33">
        <v>0</v>
      </c>
      <c r="K143" s="33">
        <v>0</v>
      </c>
      <c r="L143" s="33">
        <v>3.5393333333333343</v>
      </c>
      <c r="M143" s="33">
        <v>5.9594444444444443</v>
      </c>
      <c r="N143" s="33">
        <v>0</v>
      </c>
      <c r="O143" s="33">
        <v>7.0368669640514303E-2</v>
      </c>
      <c r="P143" s="33">
        <v>4.8036666666666674</v>
      </c>
      <c r="Q143" s="33">
        <v>5.0818888888888898</v>
      </c>
      <c r="R143" s="33">
        <v>0.11672789294148521</v>
      </c>
      <c r="S143" s="33">
        <v>4.15688888888889</v>
      </c>
      <c r="T143" s="33">
        <v>4.0400000000000009</v>
      </c>
      <c r="U143" s="33">
        <v>0</v>
      </c>
      <c r="V143" s="33">
        <v>9.6788244555234881E-2</v>
      </c>
      <c r="W143" s="33">
        <v>4.7955555555555565</v>
      </c>
      <c r="X143" s="33">
        <v>10.158333333333331</v>
      </c>
      <c r="Y143" s="33">
        <v>0</v>
      </c>
      <c r="Z143" s="33">
        <v>0.17657438992390448</v>
      </c>
      <c r="AA143" s="33">
        <v>0</v>
      </c>
      <c r="AB143" s="33">
        <v>0</v>
      </c>
      <c r="AC143" s="33">
        <v>0</v>
      </c>
      <c r="AD143" s="33">
        <v>0</v>
      </c>
      <c r="AE143" s="33">
        <v>0.1111111111111111</v>
      </c>
      <c r="AF143" s="33">
        <v>0</v>
      </c>
      <c r="AG143" s="33">
        <v>0</v>
      </c>
      <c r="AH143" t="s">
        <v>308</v>
      </c>
      <c r="AI143" s="34">
        <v>4</v>
      </c>
    </row>
    <row r="144" spans="1:35" x14ac:dyDescent="0.25">
      <c r="A144" t="s">
        <v>1149</v>
      </c>
      <c r="B144" t="s">
        <v>705</v>
      </c>
      <c r="C144" t="s">
        <v>996</v>
      </c>
      <c r="D144" t="s">
        <v>1067</v>
      </c>
      <c r="E144" s="33">
        <v>27.166666666666668</v>
      </c>
      <c r="F144" s="33">
        <v>0</v>
      </c>
      <c r="G144" s="33">
        <v>0</v>
      </c>
      <c r="H144" s="33">
        <v>0</v>
      </c>
      <c r="I144" s="33">
        <v>0</v>
      </c>
      <c r="J144" s="33">
        <v>0</v>
      </c>
      <c r="K144" s="33">
        <v>0</v>
      </c>
      <c r="L144" s="33">
        <v>0</v>
      </c>
      <c r="M144" s="33">
        <v>0</v>
      </c>
      <c r="N144" s="33">
        <v>0</v>
      </c>
      <c r="O144" s="33">
        <v>0</v>
      </c>
      <c r="P144" s="33">
        <v>0</v>
      </c>
      <c r="Q144" s="33">
        <v>0</v>
      </c>
      <c r="R144" s="33">
        <v>0</v>
      </c>
      <c r="S144" s="33">
        <v>0</v>
      </c>
      <c r="T144" s="33">
        <v>0</v>
      </c>
      <c r="U144" s="33">
        <v>0</v>
      </c>
      <c r="V144" s="33">
        <v>0</v>
      </c>
      <c r="W144" s="33">
        <v>0</v>
      </c>
      <c r="X144" s="33">
        <v>0</v>
      </c>
      <c r="Y144" s="33">
        <v>0</v>
      </c>
      <c r="Z144" s="33">
        <v>0</v>
      </c>
      <c r="AA144" s="33">
        <v>0</v>
      </c>
      <c r="AB144" s="33">
        <v>0</v>
      </c>
      <c r="AC144" s="33">
        <v>0</v>
      </c>
      <c r="AD144" s="33">
        <v>0</v>
      </c>
      <c r="AE144" s="33">
        <v>0</v>
      </c>
      <c r="AF144" s="33">
        <v>0</v>
      </c>
      <c r="AG144" s="33">
        <v>0</v>
      </c>
      <c r="AH144" t="s">
        <v>292</v>
      </c>
      <c r="AI144" s="34">
        <v>4</v>
      </c>
    </row>
    <row r="145" spans="1:35" x14ac:dyDescent="0.25">
      <c r="A145" t="s">
        <v>1149</v>
      </c>
      <c r="B145" t="s">
        <v>619</v>
      </c>
      <c r="C145" t="s">
        <v>863</v>
      </c>
      <c r="D145" t="s">
        <v>1067</v>
      </c>
      <c r="E145" s="33">
        <v>73.233333333333334</v>
      </c>
      <c r="F145" s="33">
        <v>0</v>
      </c>
      <c r="G145" s="33">
        <v>0</v>
      </c>
      <c r="H145" s="33">
        <v>0</v>
      </c>
      <c r="I145" s="33">
        <v>0</v>
      </c>
      <c r="J145" s="33">
        <v>0</v>
      </c>
      <c r="K145" s="33">
        <v>0</v>
      </c>
      <c r="L145" s="33">
        <v>0</v>
      </c>
      <c r="M145" s="33">
        <v>0</v>
      </c>
      <c r="N145" s="33">
        <v>0</v>
      </c>
      <c r="O145" s="33">
        <v>0</v>
      </c>
      <c r="P145" s="33">
        <v>0</v>
      </c>
      <c r="Q145" s="33">
        <v>0</v>
      </c>
      <c r="R145" s="33">
        <v>0</v>
      </c>
      <c r="S145" s="33">
        <v>0</v>
      </c>
      <c r="T145" s="33">
        <v>0</v>
      </c>
      <c r="U145" s="33">
        <v>0</v>
      </c>
      <c r="V145" s="33">
        <v>0</v>
      </c>
      <c r="W145" s="33">
        <v>0</v>
      </c>
      <c r="X145" s="33">
        <v>0</v>
      </c>
      <c r="Y145" s="33">
        <v>0</v>
      </c>
      <c r="Z145" s="33">
        <v>0</v>
      </c>
      <c r="AA145" s="33">
        <v>0</v>
      </c>
      <c r="AB145" s="33">
        <v>0</v>
      </c>
      <c r="AC145" s="33">
        <v>0</v>
      </c>
      <c r="AD145" s="33">
        <v>0</v>
      </c>
      <c r="AE145" s="33">
        <v>0</v>
      </c>
      <c r="AF145" s="33">
        <v>0</v>
      </c>
      <c r="AG145" s="33">
        <v>0</v>
      </c>
      <c r="AH145" t="s">
        <v>206</v>
      </c>
      <c r="AI145" s="34">
        <v>4</v>
      </c>
    </row>
    <row r="146" spans="1:35" x14ac:dyDescent="0.25">
      <c r="A146" t="s">
        <v>1149</v>
      </c>
      <c r="B146" t="s">
        <v>521</v>
      </c>
      <c r="C146" t="s">
        <v>839</v>
      </c>
      <c r="D146" t="s">
        <v>1075</v>
      </c>
      <c r="E146" s="33">
        <v>106.47777777777777</v>
      </c>
      <c r="F146" s="33">
        <v>5.6888888888888891</v>
      </c>
      <c r="G146" s="33">
        <v>0</v>
      </c>
      <c r="H146" s="33">
        <v>0</v>
      </c>
      <c r="I146" s="33">
        <v>4.9777777777777779</v>
      </c>
      <c r="J146" s="33">
        <v>0</v>
      </c>
      <c r="K146" s="33">
        <v>0</v>
      </c>
      <c r="L146" s="33">
        <v>0</v>
      </c>
      <c r="M146" s="33">
        <v>5.9027777777777777</v>
      </c>
      <c r="N146" s="33">
        <v>0</v>
      </c>
      <c r="O146" s="33">
        <v>5.5436710842116245E-2</v>
      </c>
      <c r="P146" s="33">
        <v>0.36666666666666664</v>
      </c>
      <c r="Q146" s="33">
        <v>19.675000000000001</v>
      </c>
      <c r="R146" s="33">
        <v>0.18822393822393824</v>
      </c>
      <c r="S146" s="33">
        <v>12.225</v>
      </c>
      <c r="T146" s="33">
        <v>0</v>
      </c>
      <c r="U146" s="33">
        <v>0</v>
      </c>
      <c r="V146" s="33">
        <v>0.11481268913701347</v>
      </c>
      <c r="W146" s="33">
        <v>9.1833333333333336</v>
      </c>
      <c r="X146" s="33">
        <v>15.986111111111111</v>
      </c>
      <c r="Y146" s="33">
        <v>0</v>
      </c>
      <c r="Z146" s="33">
        <v>0.23638213503078367</v>
      </c>
      <c r="AA146" s="33">
        <v>0</v>
      </c>
      <c r="AB146" s="33">
        <v>0</v>
      </c>
      <c r="AC146" s="33">
        <v>0</v>
      </c>
      <c r="AD146" s="33">
        <v>0</v>
      </c>
      <c r="AE146" s="33">
        <v>0</v>
      </c>
      <c r="AF146" s="33">
        <v>0</v>
      </c>
      <c r="AG146" s="33">
        <v>0</v>
      </c>
      <c r="AH146" t="s">
        <v>107</v>
      </c>
      <c r="AI146" s="34">
        <v>4</v>
      </c>
    </row>
    <row r="147" spans="1:35" x14ac:dyDescent="0.25">
      <c r="A147" t="s">
        <v>1149</v>
      </c>
      <c r="B147" t="s">
        <v>695</v>
      </c>
      <c r="C147" t="s">
        <v>411</v>
      </c>
      <c r="D147" t="s">
        <v>1058</v>
      </c>
      <c r="E147" s="33">
        <v>62.011111111111113</v>
      </c>
      <c r="F147" s="33">
        <v>4.7111111111111112</v>
      </c>
      <c r="G147" s="33">
        <v>0.23333333333333334</v>
      </c>
      <c r="H147" s="33">
        <v>0</v>
      </c>
      <c r="I147" s="33">
        <v>0.67777777777777781</v>
      </c>
      <c r="J147" s="33">
        <v>0</v>
      </c>
      <c r="K147" s="33">
        <v>0</v>
      </c>
      <c r="L147" s="33">
        <v>3.5568888888888872</v>
      </c>
      <c r="M147" s="33">
        <v>0</v>
      </c>
      <c r="N147" s="33">
        <v>10.199999999999999</v>
      </c>
      <c r="O147" s="33">
        <v>0.1644866511377889</v>
      </c>
      <c r="P147" s="33">
        <v>5.4</v>
      </c>
      <c r="Q147" s="33">
        <v>6.291666666666667</v>
      </c>
      <c r="R147" s="33">
        <v>0.18854148002150151</v>
      </c>
      <c r="S147" s="33">
        <v>4.5481111111111101</v>
      </c>
      <c r="T147" s="33">
        <v>0.41333333333333339</v>
      </c>
      <c r="U147" s="33">
        <v>0</v>
      </c>
      <c r="V147" s="33">
        <v>8.0008958967926869E-2</v>
      </c>
      <c r="W147" s="33">
        <v>3.2250000000000019</v>
      </c>
      <c r="X147" s="33">
        <v>5.7596666666666669</v>
      </c>
      <c r="Y147" s="33">
        <v>0</v>
      </c>
      <c r="Z147" s="33">
        <v>0.14488801290091385</v>
      </c>
      <c r="AA147" s="33">
        <v>0</v>
      </c>
      <c r="AB147" s="33">
        <v>0</v>
      </c>
      <c r="AC147" s="33">
        <v>0</v>
      </c>
      <c r="AD147" s="33">
        <v>6.9888888888888889</v>
      </c>
      <c r="AE147" s="33">
        <v>0</v>
      </c>
      <c r="AF147" s="33">
        <v>0</v>
      </c>
      <c r="AG147" s="33">
        <v>0</v>
      </c>
      <c r="AH147" t="s">
        <v>282</v>
      </c>
      <c r="AI147" s="34">
        <v>4</v>
      </c>
    </row>
    <row r="148" spans="1:35" x14ac:dyDescent="0.25">
      <c r="A148" t="s">
        <v>1149</v>
      </c>
      <c r="B148" t="s">
        <v>717</v>
      </c>
      <c r="C148" t="s">
        <v>915</v>
      </c>
      <c r="D148" t="s">
        <v>1072</v>
      </c>
      <c r="E148" s="33">
        <v>52.6</v>
      </c>
      <c r="F148" s="33">
        <v>11.377777777777778</v>
      </c>
      <c r="G148" s="33">
        <v>0</v>
      </c>
      <c r="H148" s="33">
        <v>0.2294444444444444</v>
      </c>
      <c r="I148" s="33">
        <v>0.73333333333333328</v>
      </c>
      <c r="J148" s="33">
        <v>0</v>
      </c>
      <c r="K148" s="33">
        <v>0</v>
      </c>
      <c r="L148" s="33">
        <v>4.6805555555555562</v>
      </c>
      <c r="M148" s="33">
        <v>3.2649999999999997</v>
      </c>
      <c r="N148" s="33">
        <v>0</v>
      </c>
      <c r="O148" s="33">
        <v>6.2072243346007597E-2</v>
      </c>
      <c r="P148" s="33">
        <v>0</v>
      </c>
      <c r="Q148" s="33">
        <v>5.8509999999999982</v>
      </c>
      <c r="R148" s="33">
        <v>0.11123574144486688</v>
      </c>
      <c r="S148" s="33">
        <v>1.2148888888888889</v>
      </c>
      <c r="T148" s="33">
        <v>9.5055555555555546</v>
      </c>
      <c r="U148" s="33">
        <v>0</v>
      </c>
      <c r="V148" s="33">
        <v>0.20381073088297419</v>
      </c>
      <c r="W148" s="33">
        <v>5.5528888888888899</v>
      </c>
      <c r="X148" s="33">
        <v>4.8170000000000011</v>
      </c>
      <c r="Y148" s="33">
        <v>0</v>
      </c>
      <c r="Z148" s="33">
        <v>0.19714617659484582</v>
      </c>
      <c r="AA148" s="33">
        <v>0</v>
      </c>
      <c r="AB148" s="33">
        <v>0</v>
      </c>
      <c r="AC148" s="33">
        <v>0</v>
      </c>
      <c r="AD148" s="33">
        <v>0</v>
      </c>
      <c r="AE148" s="33">
        <v>0.61111111111111116</v>
      </c>
      <c r="AF148" s="33">
        <v>0</v>
      </c>
      <c r="AG148" s="33">
        <v>0</v>
      </c>
      <c r="AH148" t="s">
        <v>304</v>
      </c>
      <c r="AI148" s="34">
        <v>4</v>
      </c>
    </row>
    <row r="149" spans="1:35" x14ac:dyDescent="0.25">
      <c r="A149" t="s">
        <v>1149</v>
      </c>
      <c r="B149" t="s">
        <v>634</v>
      </c>
      <c r="C149" t="s">
        <v>869</v>
      </c>
      <c r="D149" t="s">
        <v>1019</v>
      </c>
      <c r="E149" s="33">
        <v>118.22222222222223</v>
      </c>
      <c r="F149" s="33">
        <v>5.6</v>
      </c>
      <c r="G149" s="33">
        <v>0</v>
      </c>
      <c r="H149" s="33">
        <v>0.72222222222222221</v>
      </c>
      <c r="I149" s="33">
        <v>0.26666666666666666</v>
      </c>
      <c r="J149" s="33">
        <v>0</v>
      </c>
      <c r="K149" s="33">
        <v>0</v>
      </c>
      <c r="L149" s="33">
        <v>7.7381111111111105</v>
      </c>
      <c r="M149" s="33">
        <v>6.2138888888888886</v>
      </c>
      <c r="N149" s="33">
        <v>0</v>
      </c>
      <c r="O149" s="33">
        <v>5.2561090225563906E-2</v>
      </c>
      <c r="P149" s="33">
        <v>2.963888888888889</v>
      </c>
      <c r="Q149" s="33">
        <v>6.0135555555555555</v>
      </c>
      <c r="R149" s="33">
        <v>7.593703007518797E-2</v>
      </c>
      <c r="S149" s="33">
        <v>7.9242222222222232</v>
      </c>
      <c r="T149" s="33">
        <v>11.242444444444445</v>
      </c>
      <c r="U149" s="33">
        <v>0</v>
      </c>
      <c r="V149" s="33">
        <v>0.16212406015037595</v>
      </c>
      <c r="W149" s="33">
        <v>8.2832222222222214</v>
      </c>
      <c r="X149" s="33">
        <v>7.8633333333333351</v>
      </c>
      <c r="Y149" s="33">
        <v>4.9666666666666668</v>
      </c>
      <c r="Z149" s="33">
        <v>0.17858928571428576</v>
      </c>
      <c r="AA149" s="33">
        <v>0</v>
      </c>
      <c r="AB149" s="33">
        <v>0</v>
      </c>
      <c r="AC149" s="33">
        <v>0</v>
      </c>
      <c r="AD149" s="33">
        <v>0</v>
      </c>
      <c r="AE149" s="33">
        <v>0</v>
      </c>
      <c r="AF149" s="33">
        <v>0</v>
      </c>
      <c r="AG149" s="33">
        <v>0</v>
      </c>
      <c r="AH149" t="s">
        <v>221</v>
      </c>
      <c r="AI149" s="34">
        <v>4</v>
      </c>
    </row>
    <row r="150" spans="1:35" x14ac:dyDescent="0.25">
      <c r="A150" t="s">
        <v>1149</v>
      </c>
      <c r="B150" t="s">
        <v>488</v>
      </c>
      <c r="C150" t="s">
        <v>830</v>
      </c>
      <c r="D150" t="s">
        <v>1055</v>
      </c>
      <c r="E150" s="33">
        <v>37.544444444444444</v>
      </c>
      <c r="F150" s="33">
        <v>5.6888888888888891</v>
      </c>
      <c r="G150" s="33">
        <v>0.1111111111111111</v>
      </c>
      <c r="H150" s="33">
        <v>0.40277777777777779</v>
      </c>
      <c r="I150" s="33">
        <v>2.9333333333333331</v>
      </c>
      <c r="J150" s="33">
        <v>0</v>
      </c>
      <c r="K150" s="33">
        <v>0</v>
      </c>
      <c r="L150" s="33">
        <v>2.2189999999999994</v>
      </c>
      <c r="M150" s="33">
        <v>5.5111111111111111</v>
      </c>
      <c r="N150" s="33">
        <v>0</v>
      </c>
      <c r="O150" s="33">
        <v>0.14678899082568808</v>
      </c>
      <c r="P150" s="33">
        <v>0</v>
      </c>
      <c r="Q150" s="33">
        <v>5.0492222222222232</v>
      </c>
      <c r="R150" s="33">
        <v>0.13448653447765613</v>
      </c>
      <c r="S150" s="33">
        <v>2.8967777777777775</v>
      </c>
      <c r="T150" s="33">
        <v>2.1117777777777791</v>
      </c>
      <c r="U150" s="33">
        <v>0</v>
      </c>
      <c r="V150" s="33">
        <v>0.13340337377922465</v>
      </c>
      <c r="W150" s="33">
        <v>6.0678888888888887</v>
      </c>
      <c r="X150" s="33">
        <v>2.688111111111112</v>
      </c>
      <c r="Y150" s="33">
        <v>0</v>
      </c>
      <c r="Z150" s="33">
        <v>0.23321692808523231</v>
      </c>
      <c r="AA150" s="33">
        <v>0</v>
      </c>
      <c r="AB150" s="33">
        <v>5.0222222222222221</v>
      </c>
      <c r="AC150" s="33">
        <v>0</v>
      </c>
      <c r="AD150" s="33">
        <v>0</v>
      </c>
      <c r="AE150" s="33">
        <v>0</v>
      </c>
      <c r="AF150" s="33">
        <v>0</v>
      </c>
      <c r="AG150" s="33">
        <v>0</v>
      </c>
      <c r="AH150" t="s">
        <v>74</v>
      </c>
      <c r="AI150" s="34">
        <v>4</v>
      </c>
    </row>
    <row r="151" spans="1:35" x14ac:dyDescent="0.25">
      <c r="A151" t="s">
        <v>1149</v>
      </c>
      <c r="B151" t="s">
        <v>738</v>
      </c>
      <c r="C151" t="s">
        <v>830</v>
      </c>
      <c r="D151" t="s">
        <v>1055</v>
      </c>
      <c r="E151" s="33">
        <v>15.388888888888889</v>
      </c>
      <c r="F151" s="33">
        <v>5.3555555555555552</v>
      </c>
      <c r="G151" s="33">
        <v>0.1111111111111111</v>
      </c>
      <c r="H151" s="33">
        <v>0.25833333333333336</v>
      </c>
      <c r="I151" s="33">
        <v>7.7</v>
      </c>
      <c r="J151" s="33">
        <v>0</v>
      </c>
      <c r="K151" s="33">
        <v>0</v>
      </c>
      <c r="L151" s="33">
        <v>0.92844444444444429</v>
      </c>
      <c r="M151" s="33">
        <v>5.333333333333333</v>
      </c>
      <c r="N151" s="33">
        <v>0</v>
      </c>
      <c r="O151" s="33">
        <v>0.34657039711191334</v>
      </c>
      <c r="P151" s="33">
        <v>0.75</v>
      </c>
      <c r="Q151" s="33">
        <v>6.4851111111111104</v>
      </c>
      <c r="R151" s="33">
        <v>0.47015162454873638</v>
      </c>
      <c r="S151" s="33">
        <v>1.7044444444444444</v>
      </c>
      <c r="T151" s="33">
        <v>2.0156666666666667</v>
      </c>
      <c r="U151" s="33">
        <v>0</v>
      </c>
      <c r="V151" s="33">
        <v>0.24174007220216606</v>
      </c>
      <c r="W151" s="33">
        <v>2.0412222222222223</v>
      </c>
      <c r="X151" s="33">
        <v>4.0531111111111118</v>
      </c>
      <c r="Y151" s="33">
        <v>0</v>
      </c>
      <c r="Z151" s="33">
        <v>0.39602166064981953</v>
      </c>
      <c r="AA151" s="33">
        <v>0</v>
      </c>
      <c r="AB151" s="33">
        <v>1.6888888888888889</v>
      </c>
      <c r="AC151" s="33">
        <v>0</v>
      </c>
      <c r="AD151" s="33">
        <v>0</v>
      </c>
      <c r="AE151" s="33">
        <v>0</v>
      </c>
      <c r="AF151" s="33">
        <v>0</v>
      </c>
      <c r="AG151" s="33">
        <v>0</v>
      </c>
      <c r="AH151" t="s">
        <v>325</v>
      </c>
      <c r="AI151" s="34">
        <v>4</v>
      </c>
    </row>
    <row r="152" spans="1:35" x14ac:dyDescent="0.25">
      <c r="A152" t="s">
        <v>1149</v>
      </c>
      <c r="B152" t="s">
        <v>629</v>
      </c>
      <c r="C152" t="s">
        <v>925</v>
      </c>
      <c r="D152" t="s">
        <v>1050</v>
      </c>
      <c r="E152" s="33">
        <v>91.8</v>
      </c>
      <c r="F152" s="33">
        <v>5.6888888888888891</v>
      </c>
      <c r="G152" s="33">
        <v>0.71111111111111114</v>
      </c>
      <c r="H152" s="33">
        <v>0.30155555555555552</v>
      </c>
      <c r="I152" s="33">
        <v>1.9777777777777779</v>
      </c>
      <c r="J152" s="33">
        <v>0</v>
      </c>
      <c r="K152" s="33">
        <v>0</v>
      </c>
      <c r="L152" s="33">
        <v>3.8734444444444427</v>
      </c>
      <c r="M152" s="33">
        <v>5.613888888888888</v>
      </c>
      <c r="N152" s="33">
        <v>0</v>
      </c>
      <c r="O152" s="33">
        <v>6.1153473735173075E-2</v>
      </c>
      <c r="P152" s="33">
        <v>5.8786666666666667</v>
      </c>
      <c r="Q152" s="33">
        <v>0</v>
      </c>
      <c r="R152" s="33">
        <v>6.4037763253449537E-2</v>
      </c>
      <c r="S152" s="33">
        <v>1.0727777777777776</v>
      </c>
      <c r="T152" s="33">
        <v>8.115444444444444</v>
      </c>
      <c r="U152" s="33">
        <v>0</v>
      </c>
      <c r="V152" s="33">
        <v>0.10008956669087389</v>
      </c>
      <c r="W152" s="33">
        <v>4.6238888888888896</v>
      </c>
      <c r="X152" s="33">
        <v>10.578888888888887</v>
      </c>
      <c r="Y152" s="33">
        <v>0</v>
      </c>
      <c r="Z152" s="33">
        <v>0.16560760106511738</v>
      </c>
      <c r="AA152" s="33">
        <v>0</v>
      </c>
      <c r="AB152" s="33">
        <v>0</v>
      </c>
      <c r="AC152" s="33">
        <v>0</v>
      </c>
      <c r="AD152" s="33">
        <v>0</v>
      </c>
      <c r="AE152" s="33">
        <v>0.26666666666666666</v>
      </c>
      <c r="AF152" s="33">
        <v>0</v>
      </c>
      <c r="AG152" s="33">
        <v>0</v>
      </c>
      <c r="AH152" t="s">
        <v>216</v>
      </c>
      <c r="AI152" s="34">
        <v>4</v>
      </c>
    </row>
    <row r="153" spans="1:35" x14ac:dyDescent="0.25">
      <c r="A153" t="s">
        <v>1149</v>
      </c>
      <c r="B153" t="s">
        <v>628</v>
      </c>
      <c r="C153" t="s">
        <v>898</v>
      </c>
      <c r="D153" t="s">
        <v>1058</v>
      </c>
      <c r="E153" s="33">
        <v>56.733333333333334</v>
      </c>
      <c r="F153" s="33">
        <v>5.6888888888888891</v>
      </c>
      <c r="G153" s="33">
        <v>0</v>
      </c>
      <c r="H153" s="33">
        <v>0.4</v>
      </c>
      <c r="I153" s="33">
        <v>0.82222222222222219</v>
      </c>
      <c r="J153" s="33">
        <v>0</v>
      </c>
      <c r="K153" s="33">
        <v>0</v>
      </c>
      <c r="L153" s="33">
        <v>3.9374444444444445</v>
      </c>
      <c r="M153" s="33">
        <v>10.488888888888889</v>
      </c>
      <c r="N153" s="33">
        <v>0</v>
      </c>
      <c r="O153" s="33">
        <v>0.18488053270661967</v>
      </c>
      <c r="P153" s="33">
        <v>11.035555555555556</v>
      </c>
      <c r="Q153" s="33">
        <v>0</v>
      </c>
      <c r="R153" s="33">
        <v>0.1945162553858206</v>
      </c>
      <c r="S153" s="33">
        <v>12.18744444444445</v>
      </c>
      <c r="T153" s="33">
        <v>10.584111111111111</v>
      </c>
      <c r="U153" s="33">
        <v>0</v>
      </c>
      <c r="V153" s="33">
        <v>0.40137877007442235</v>
      </c>
      <c r="W153" s="33">
        <v>9.7243333333333357</v>
      </c>
      <c r="X153" s="33">
        <v>12.171666666666667</v>
      </c>
      <c r="Y153" s="33">
        <v>0</v>
      </c>
      <c r="Z153" s="33">
        <v>0.38594594594594595</v>
      </c>
      <c r="AA153" s="33">
        <v>0</v>
      </c>
      <c r="AB153" s="33">
        <v>3.2888888888888888</v>
      </c>
      <c r="AC153" s="33">
        <v>0</v>
      </c>
      <c r="AD153" s="33">
        <v>0</v>
      </c>
      <c r="AE153" s="33">
        <v>0</v>
      </c>
      <c r="AF153" s="33">
        <v>0</v>
      </c>
      <c r="AG153" s="33">
        <v>0</v>
      </c>
      <c r="AH153" t="s">
        <v>215</v>
      </c>
      <c r="AI153" s="34">
        <v>4</v>
      </c>
    </row>
    <row r="154" spans="1:35" x14ac:dyDescent="0.25">
      <c r="A154" t="s">
        <v>1149</v>
      </c>
      <c r="B154" t="s">
        <v>719</v>
      </c>
      <c r="C154" t="s">
        <v>990</v>
      </c>
      <c r="D154" t="s">
        <v>1057</v>
      </c>
      <c r="E154" s="33">
        <v>67.944444444444443</v>
      </c>
      <c r="F154" s="33">
        <v>5.6888888888888891</v>
      </c>
      <c r="G154" s="33">
        <v>3.3333333333333333E-2</v>
      </c>
      <c r="H154" s="33">
        <v>0.48888888888888887</v>
      </c>
      <c r="I154" s="33">
        <v>1.2555555555555555</v>
      </c>
      <c r="J154" s="33">
        <v>0</v>
      </c>
      <c r="K154" s="33">
        <v>0</v>
      </c>
      <c r="L154" s="33">
        <v>8.9905555555555594</v>
      </c>
      <c r="M154" s="33">
        <v>11.111111111111111</v>
      </c>
      <c r="N154" s="33">
        <v>0</v>
      </c>
      <c r="O154" s="33">
        <v>0.16353229762878169</v>
      </c>
      <c r="P154" s="33">
        <v>4.5557777777777781</v>
      </c>
      <c r="Q154" s="33">
        <v>0</v>
      </c>
      <c r="R154" s="33">
        <v>6.7051512673753075E-2</v>
      </c>
      <c r="S154" s="33">
        <v>8.0472222222222225</v>
      </c>
      <c r="T154" s="33">
        <v>4.6670000000000007</v>
      </c>
      <c r="U154" s="33">
        <v>0</v>
      </c>
      <c r="V154" s="33">
        <v>0.18712673753066231</v>
      </c>
      <c r="W154" s="33">
        <v>11.380444444444443</v>
      </c>
      <c r="X154" s="33">
        <v>3.2208888888888887</v>
      </c>
      <c r="Y154" s="33">
        <v>0</v>
      </c>
      <c r="Z154" s="33">
        <v>0.21490106295993455</v>
      </c>
      <c r="AA154" s="33">
        <v>0</v>
      </c>
      <c r="AB154" s="33">
        <v>0</v>
      </c>
      <c r="AC154" s="33">
        <v>0</v>
      </c>
      <c r="AD154" s="33">
        <v>0</v>
      </c>
      <c r="AE154" s="33">
        <v>0</v>
      </c>
      <c r="AF154" s="33">
        <v>0</v>
      </c>
      <c r="AG154" s="33">
        <v>0</v>
      </c>
      <c r="AH154" t="s">
        <v>306</v>
      </c>
      <c r="AI154" s="34">
        <v>4</v>
      </c>
    </row>
    <row r="155" spans="1:35" x14ac:dyDescent="0.25">
      <c r="A155" t="s">
        <v>1149</v>
      </c>
      <c r="B155" t="s">
        <v>500</v>
      </c>
      <c r="C155" t="s">
        <v>867</v>
      </c>
      <c r="D155" t="s">
        <v>1062</v>
      </c>
      <c r="E155" s="33">
        <v>64.311111111111117</v>
      </c>
      <c r="F155" s="33">
        <v>5.6</v>
      </c>
      <c r="G155" s="33">
        <v>3.3333333333333333E-2</v>
      </c>
      <c r="H155" s="33">
        <v>0.42222222222222222</v>
      </c>
      <c r="I155" s="33">
        <v>0.4</v>
      </c>
      <c r="J155" s="33">
        <v>0</v>
      </c>
      <c r="K155" s="33">
        <v>0</v>
      </c>
      <c r="L155" s="33">
        <v>4.3017777777777786</v>
      </c>
      <c r="M155" s="33">
        <v>5.6888888888888891</v>
      </c>
      <c r="N155" s="33">
        <v>0</v>
      </c>
      <c r="O155" s="33">
        <v>8.8458880442294399E-2</v>
      </c>
      <c r="P155" s="33">
        <v>4.822222222222222</v>
      </c>
      <c r="Q155" s="33">
        <v>8.0083333333333329</v>
      </c>
      <c r="R155" s="33">
        <v>0.199507601935038</v>
      </c>
      <c r="S155" s="33">
        <v>5.4653333333333336</v>
      </c>
      <c r="T155" s="33">
        <v>5.4444444444444441E-2</v>
      </c>
      <c r="U155" s="33">
        <v>0</v>
      </c>
      <c r="V155" s="33">
        <v>8.5829302004146499E-2</v>
      </c>
      <c r="W155" s="33">
        <v>5.5134444444444446</v>
      </c>
      <c r="X155" s="33">
        <v>3.002555555555555</v>
      </c>
      <c r="Y155" s="33">
        <v>0</v>
      </c>
      <c r="Z155" s="33">
        <v>0.13241879751209398</v>
      </c>
      <c r="AA155" s="33">
        <v>0</v>
      </c>
      <c r="AB155" s="33">
        <v>0</v>
      </c>
      <c r="AC155" s="33">
        <v>0</v>
      </c>
      <c r="AD155" s="33">
        <v>0</v>
      </c>
      <c r="AE155" s="33">
        <v>0</v>
      </c>
      <c r="AF155" s="33">
        <v>0</v>
      </c>
      <c r="AG155" s="33">
        <v>0</v>
      </c>
      <c r="AH155" t="s">
        <v>86</v>
      </c>
      <c r="AI155" s="34">
        <v>4</v>
      </c>
    </row>
    <row r="156" spans="1:35" x14ac:dyDescent="0.25">
      <c r="A156" t="s">
        <v>1149</v>
      </c>
      <c r="B156" t="s">
        <v>526</v>
      </c>
      <c r="C156" t="s">
        <v>887</v>
      </c>
      <c r="D156" t="s">
        <v>1064</v>
      </c>
      <c r="E156" s="33">
        <v>44.077777777777776</v>
      </c>
      <c r="F156" s="33">
        <v>0</v>
      </c>
      <c r="G156" s="33">
        <v>0</v>
      </c>
      <c r="H156" s="33">
        <v>0</v>
      </c>
      <c r="I156" s="33">
        <v>0</v>
      </c>
      <c r="J156" s="33">
        <v>0</v>
      </c>
      <c r="K156" s="33">
        <v>0</v>
      </c>
      <c r="L156" s="33">
        <v>10.512111111111111</v>
      </c>
      <c r="M156" s="33">
        <v>0</v>
      </c>
      <c r="N156" s="33">
        <v>0</v>
      </c>
      <c r="O156" s="33">
        <v>0</v>
      </c>
      <c r="P156" s="33">
        <v>5.6788888888888884</v>
      </c>
      <c r="Q156" s="33">
        <v>3.2305555555555556</v>
      </c>
      <c r="R156" s="33">
        <v>0.20213007310310058</v>
      </c>
      <c r="S156" s="33">
        <v>3.0822222222222213</v>
      </c>
      <c r="T156" s="33">
        <v>4.7960000000000003</v>
      </c>
      <c r="U156" s="33">
        <v>0</v>
      </c>
      <c r="V156" s="33">
        <v>0.17873456012099823</v>
      </c>
      <c r="W156" s="33">
        <v>4.0388888888888905</v>
      </c>
      <c r="X156" s="33">
        <v>4.5141111111111112</v>
      </c>
      <c r="Y156" s="33">
        <v>0</v>
      </c>
      <c r="Z156" s="33">
        <v>0.19404335770103356</v>
      </c>
      <c r="AA156" s="33">
        <v>0</v>
      </c>
      <c r="AB156" s="33">
        <v>0</v>
      </c>
      <c r="AC156" s="33">
        <v>0</v>
      </c>
      <c r="AD156" s="33">
        <v>0</v>
      </c>
      <c r="AE156" s="33">
        <v>0</v>
      </c>
      <c r="AF156" s="33">
        <v>0</v>
      </c>
      <c r="AG156" s="33">
        <v>0</v>
      </c>
      <c r="AH156" t="s">
        <v>112</v>
      </c>
      <c r="AI156" s="34">
        <v>4</v>
      </c>
    </row>
    <row r="157" spans="1:35" x14ac:dyDescent="0.25">
      <c r="A157" t="s">
        <v>1149</v>
      </c>
      <c r="B157" t="s">
        <v>659</v>
      </c>
      <c r="C157" t="s">
        <v>981</v>
      </c>
      <c r="D157" t="s">
        <v>1046</v>
      </c>
      <c r="E157" s="33">
        <v>48.411111111111111</v>
      </c>
      <c r="F157" s="33">
        <v>4.9333333333333336</v>
      </c>
      <c r="G157" s="33">
        <v>2.2222222222222223E-2</v>
      </c>
      <c r="H157" s="33">
        <v>0.32222222222222224</v>
      </c>
      <c r="I157" s="33">
        <v>0</v>
      </c>
      <c r="J157" s="33">
        <v>0</v>
      </c>
      <c r="K157" s="33">
        <v>0</v>
      </c>
      <c r="L157" s="33">
        <v>2.8267777777777781</v>
      </c>
      <c r="M157" s="33">
        <v>0</v>
      </c>
      <c r="N157" s="33">
        <v>4.8922222222222222</v>
      </c>
      <c r="O157" s="33">
        <v>0.10105577232040394</v>
      </c>
      <c r="P157" s="33">
        <v>5.644444444444443</v>
      </c>
      <c r="Q157" s="33">
        <v>0</v>
      </c>
      <c r="R157" s="33">
        <v>0.11659398668808811</v>
      </c>
      <c r="S157" s="33">
        <v>0.84599999999999997</v>
      </c>
      <c r="T157" s="33">
        <v>0.93333333333333335</v>
      </c>
      <c r="U157" s="33">
        <v>0</v>
      </c>
      <c r="V157" s="33">
        <v>3.675464769336699E-2</v>
      </c>
      <c r="W157" s="33">
        <v>0.27477777777777773</v>
      </c>
      <c r="X157" s="33">
        <v>0.1381111111111111</v>
      </c>
      <c r="Y157" s="33">
        <v>0</v>
      </c>
      <c r="Z157" s="33">
        <v>8.5288042230892806E-3</v>
      </c>
      <c r="AA157" s="33">
        <v>0</v>
      </c>
      <c r="AB157" s="33">
        <v>0</v>
      </c>
      <c r="AC157" s="33">
        <v>0</v>
      </c>
      <c r="AD157" s="33">
        <v>0</v>
      </c>
      <c r="AE157" s="33">
        <v>0</v>
      </c>
      <c r="AF157" s="33">
        <v>0</v>
      </c>
      <c r="AG157" s="33">
        <v>0</v>
      </c>
      <c r="AH157" t="s">
        <v>246</v>
      </c>
      <c r="AI157" s="34">
        <v>4</v>
      </c>
    </row>
    <row r="158" spans="1:35" x14ac:dyDescent="0.25">
      <c r="A158" t="s">
        <v>1149</v>
      </c>
      <c r="B158" t="s">
        <v>522</v>
      </c>
      <c r="C158" t="s">
        <v>940</v>
      </c>
      <c r="D158" t="s">
        <v>1042</v>
      </c>
      <c r="E158" s="33">
        <v>100.13333333333334</v>
      </c>
      <c r="F158" s="33">
        <v>5.5111111111111111</v>
      </c>
      <c r="G158" s="33">
        <v>0.14444444444444443</v>
      </c>
      <c r="H158" s="33">
        <v>1.4111111111111112</v>
      </c>
      <c r="I158" s="33">
        <v>2.088888888888889</v>
      </c>
      <c r="J158" s="33">
        <v>0</v>
      </c>
      <c r="K158" s="33">
        <v>0</v>
      </c>
      <c r="L158" s="33">
        <v>10.305444444444445</v>
      </c>
      <c r="M158" s="33">
        <v>5.2157777777777774</v>
      </c>
      <c r="N158" s="33">
        <v>0</v>
      </c>
      <c r="O158" s="33">
        <v>5.2088326675543715E-2</v>
      </c>
      <c r="P158" s="33">
        <v>5.876222222222224</v>
      </c>
      <c r="Q158" s="33">
        <v>7.581666666666667</v>
      </c>
      <c r="R158" s="33">
        <v>0.13439968930315138</v>
      </c>
      <c r="S158" s="33">
        <v>7.1775555555555535</v>
      </c>
      <c r="T158" s="33">
        <v>19.883888888888894</v>
      </c>
      <c r="U158" s="33">
        <v>0</v>
      </c>
      <c r="V158" s="33">
        <v>0.27025410563692853</v>
      </c>
      <c r="W158" s="33">
        <v>8.4413333333333362</v>
      </c>
      <c r="X158" s="33">
        <v>28.729444444444429</v>
      </c>
      <c r="Y158" s="33">
        <v>0.87777777777777777</v>
      </c>
      <c r="Z158" s="33">
        <v>0.37997891699955599</v>
      </c>
      <c r="AA158" s="33">
        <v>0</v>
      </c>
      <c r="AB158" s="33">
        <v>0</v>
      </c>
      <c r="AC158" s="33">
        <v>0</v>
      </c>
      <c r="AD158" s="33">
        <v>0</v>
      </c>
      <c r="AE158" s="33">
        <v>0.1</v>
      </c>
      <c r="AF158" s="33">
        <v>0</v>
      </c>
      <c r="AG158" s="33">
        <v>0</v>
      </c>
      <c r="AH158" t="s">
        <v>108</v>
      </c>
      <c r="AI158" s="34">
        <v>4</v>
      </c>
    </row>
    <row r="159" spans="1:35" x14ac:dyDescent="0.25">
      <c r="A159" t="s">
        <v>1149</v>
      </c>
      <c r="B159" t="s">
        <v>650</v>
      </c>
      <c r="C159" t="s">
        <v>977</v>
      </c>
      <c r="D159" t="s">
        <v>1029</v>
      </c>
      <c r="E159" s="33">
        <v>49.266666666666666</v>
      </c>
      <c r="F159" s="33">
        <v>5.0888888888888886</v>
      </c>
      <c r="G159" s="33">
        <v>0.44444444444444442</v>
      </c>
      <c r="H159" s="33">
        <v>0.51333333333333342</v>
      </c>
      <c r="I159" s="33">
        <v>0.35555555555555557</v>
      </c>
      <c r="J159" s="33">
        <v>0</v>
      </c>
      <c r="K159" s="33">
        <v>0</v>
      </c>
      <c r="L159" s="33">
        <v>5.2</v>
      </c>
      <c r="M159" s="33">
        <v>5.2994444444444442</v>
      </c>
      <c r="N159" s="33">
        <v>0</v>
      </c>
      <c r="O159" s="33">
        <v>0.10756653134866936</v>
      </c>
      <c r="P159" s="33">
        <v>3.9694444444444446</v>
      </c>
      <c r="Q159" s="33">
        <v>2.8</v>
      </c>
      <c r="R159" s="33">
        <v>0.137404149751917</v>
      </c>
      <c r="S159" s="33">
        <v>0.71533333333333327</v>
      </c>
      <c r="T159" s="33">
        <v>4.7808888888888887</v>
      </c>
      <c r="U159" s="33">
        <v>0</v>
      </c>
      <c r="V159" s="33">
        <v>0.11156066756878666</v>
      </c>
      <c r="W159" s="33">
        <v>3.9632222222222211</v>
      </c>
      <c r="X159" s="33">
        <v>4.3892222222222221</v>
      </c>
      <c r="Y159" s="33">
        <v>4.2888888888888888</v>
      </c>
      <c r="Z159" s="33">
        <v>0.25658998646820025</v>
      </c>
      <c r="AA159" s="33">
        <v>0</v>
      </c>
      <c r="AB159" s="33">
        <v>0</v>
      </c>
      <c r="AC159" s="33">
        <v>0</v>
      </c>
      <c r="AD159" s="33">
        <v>0</v>
      </c>
      <c r="AE159" s="33">
        <v>0</v>
      </c>
      <c r="AF159" s="33">
        <v>0</v>
      </c>
      <c r="AG159" s="33">
        <v>0</v>
      </c>
      <c r="AH159" t="s">
        <v>237</v>
      </c>
      <c r="AI159" s="34">
        <v>4</v>
      </c>
    </row>
    <row r="160" spans="1:35" x14ac:dyDescent="0.25">
      <c r="A160" t="s">
        <v>1149</v>
      </c>
      <c r="B160" t="s">
        <v>601</v>
      </c>
      <c r="C160" t="s">
        <v>965</v>
      </c>
      <c r="D160" t="s">
        <v>1105</v>
      </c>
      <c r="E160" s="33">
        <v>74.188888888888883</v>
      </c>
      <c r="F160" s="33">
        <v>5.1111111111111107</v>
      </c>
      <c r="G160" s="33">
        <v>0.3888888888888889</v>
      </c>
      <c r="H160" s="33">
        <v>0.55000000000000004</v>
      </c>
      <c r="I160" s="33">
        <v>0.5444444444444444</v>
      </c>
      <c r="J160" s="33">
        <v>0</v>
      </c>
      <c r="K160" s="33">
        <v>0</v>
      </c>
      <c r="L160" s="33">
        <v>4.4346666666666659</v>
      </c>
      <c r="M160" s="33">
        <v>4.5333333333333332</v>
      </c>
      <c r="N160" s="33">
        <v>0</v>
      </c>
      <c r="O160" s="33">
        <v>6.1105286805451554E-2</v>
      </c>
      <c r="P160" s="33">
        <v>4.8441111111111113</v>
      </c>
      <c r="Q160" s="33">
        <v>4.1592222222222226</v>
      </c>
      <c r="R160" s="33">
        <v>0.1213568968099446</v>
      </c>
      <c r="S160" s="33">
        <v>4.0636666666666663</v>
      </c>
      <c r="T160" s="33">
        <v>7.3284444444444423</v>
      </c>
      <c r="U160" s="33">
        <v>0</v>
      </c>
      <c r="V160" s="33">
        <v>0.15355548899206228</v>
      </c>
      <c r="W160" s="33">
        <v>2.3521111111111113</v>
      </c>
      <c r="X160" s="33">
        <v>8.4867777777777782</v>
      </c>
      <c r="Y160" s="33">
        <v>5.0444444444444443</v>
      </c>
      <c r="Z160" s="33">
        <v>0.21409315560880637</v>
      </c>
      <c r="AA160" s="33">
        <v>0</v>
      </c>
      <c r="AB160" s="33">
        <v>0</v>
      </c>
      <c r="AC160" s="33">
        <v>0</v>
      </c>
      <c r="AD160" s="33">
        <v>0</v>
      </c>
      <c r="AE160" s="33">
        <v>0</v>
      </c>
      <c r="AF160" s="33">
        <v>0</v>
      </c>
      <c r="AG160" s="33">
        <v>0</v>
      </c>
      <c r="AH160" t="s">
        <v>188</v>
      </c>
      <c r="AI160" s="34">
        <v>4</v>
      </c>
    </row>
    <row r="161" spans="1:35" x14ac:dyDescent="0.25">
      <c r="A161" t="s">
        <v>1149</v>
      </c>
      <c r="B161" t="s">
        <v>658</v>
      </c>
      <c r="C161" t="s">
        <v>880</v>
      </c>
      <c r="D161" t="s">
        <v>1030</v>
      </c>
      <c r="E161" s="33">
        <v>100.46666666666667</v>
      </c>
      <c r="F161" s="33">
        <v>0</v>
      </c>
      <c r="G161" s="33">
        <v>0</v>
      </c>
      <c r="H161" s="33">
        <v>0.89444444444444449</v>
      </c>
      <c r="I161" s="33">
        <v>1.0333333333333334</v>
      </c>
      <c r="J161" s="33">
        <v>0</v>
      </c>
      <c r="K161" s="33">
        <v>0</v>
      </c>
      <c r="L161" s="33">
        <v>5.6115555555555545</v>
      </c>
      <c r="M161" s="33">
        <v>5.4222222222222225</v>
      </c>
      <c r="N161" s="33">
        <v>0</v>
      </c>
      <c r="O161" s="33">
        <v>5.397036053970361E-2</v>
      </c>
      <c r="P161" s="33">
        <v>5.6960000000000015</v>
      </c>
      <c r="Q161" s="33">
        <v>5.2172222222222224</v>
      </c>
      <c r="R161" s="33">
        <v>0.10862530413625306</v>
      </c>
      <c r="S161" s="33">
        <v>5.0005555555555548</v>
      </c>
      <c r="T161" s="33">
        <v>22.086111111111112</v>
      </c>
      <c r="U161" s="33">
        <v>0</v>
      </c>
      <c r="V161" s="33">
        <v>0.26960849369608492</v>
      </c>
      <c r="W161" s="33">
        <v>4.3666666666666663</v>
      </c>
      <c r="X161" s="33">
        <v>14.807333333333334</v>
      </c>
      <c r="Y161" s="33">
        <v>1.2</v>
      </c>
      <c r="Z161" s="33">
        <v>0.20279362972793627</v>
      </c>
      <c r="AA161" s="33">
        <v>0</v>
      </c>
      <c r="AB161" s="33">
        <v>0</v>
      </c>
      <c r="AC161" s="33">
        <v>0</v>
      </c>
      <c r="AD161" s="33">
        <v>0</v>
      </c>
      <c r="AE161" s="33">
        <v>0</v>
      </c>
      <c r="AF161" s="33">
        <v>0</v>
      </c>
      <c r="AG161" s="33">
        <v>0.14444444444444443</v>
      </c>
      <c r="AH161" t="s">
        <v>245</v>
      </c>
      <c r="AI161" s="34">
        <v>4</v>
      </c>
    </row>
    <row r="162" spans="1:35" x14ac:dyDescent="0.25">
      <c r="A162" t="s">
        <v>1149</v>
      </c>
      <c r="B162" t="s">
        <v>477</v>
      </c>
      <c r="C162" t="s">
        <v>830</v>
      </c>
      <c r="D162" t="s">
        <v>1055</v>
      </c>
      <c r="E162" s="33">
        <v>72.955555555555549</v>
      </c>
      <c r="F162" s="33">
        <v>4.2</v>
      </c>
      <c r="G162" s="33">
        <v>2.088888888888889</v>
      </c>
      <c r="H162" s="33">
        <v>0.5805555555555556</v>
      </c>
      <c r="I162" s="33">
        <v>2.4888888888888889</v>
      </c>
      <c r="J162" s="33">
        <v>0</v>
      </c>
      <c r="K162" s="33">
        <v>0</v>
      </c>
      <c r="L162" s="33">
        <v>1.8260000000000003</v>
      </c>
      <c r="M162" s="33">
        <v>5.3722222222222218</v>
      </c>
      <c r="N162" s="33">
        <v>0</v>
      </c>
      <c r="O162" s="33">
        <v>7.3636917453548584E-2</v>
      </c>
      <c r="P162" s="33">
        <v>6.0333333333333332</v>
      </c>
      <c r="Q162" s="33">
        <v>3.277222222222222</v>
      </c>
      <c r="R162" s="33">
        <v>0.12761955528480051</v>
      </c>
      <c r="S162" s="33">
        <v>4.2815555555555562</v>
      </c>
      <c r="T162" s="33">
        <v>7.5517777777777786</v>
      </c>
      <c r="U162" s="33">
        <v>0</v>
      </c>
      <c r="V162" s="33">
        <v>0.16219920804142557</v>
      </c>
      <c r="W162" s="33">
        <v>3.9162222222222227</v>
      </c>
      <c r="X162" s="33">
        <v>9.4372222222222231</v>
      </c>
      <c r="Y162" s="33">
        <v>0.27777777777777779</v>
      </c>
      <c r="Z162" s="33">
        <v>0.18684282668291202</v>
      </c>
      <c r="AA162" s="33">
        <v>0</v>
      </c>
      <c r="AB162" s="33">
        <v>0</v>
      </c>
      <c r="AC162" s="33">
        <v>0</v>
      </c>
      <c r="AD162" s="33">
        <v>0</v>
      </c>
      <c r="AE162" s="33">
        <v>0</v>
      </c>
      <c r="AF162" s="33">
        <v>0</v>
      </c>
      <c r="AG162" s="33">
        <v>0</v>
      </c>
      <c r="AH162" t="s">
        <v>63</v>
      </c>
      <c r="AI162" s="34">
        <v>4</v>
      </c>
    </row>
    <row r="163" spans="1:35" x14ac:dyDescent="0.25">
      <c r="A163" t="s">
        <v>1149</v>
      </c>
      <c r="B163" t="s">
        <v>728</v>
      </c>
      <c r="C163" t="s">
        <v>830</v>
      </c>
      <c r="D163" t="s">
        <v>1055</v>
      </c>
      <c r="E163" s="33">
        <v>97.055555555555557</v>
      </c>
      <c r="F163" s="33">
        <v>5.3666666666666663</v>
      </c>
      <c r="G163" s="33">
        <v>0</v>
      </c>
      <c r="H163" s="33">
        <v>0</v>
      </c>
      <c r="I163" s="33">
        <v>0</v>
      </c>
      <c r="J163" s="33">
        <v>0</v>
      </c>
      <c r="K163" s="33">
        <v>0</v>
      </c>
      <c r="L163" s="33">
        <v>4.9723333333333333</v>
      </c>
      <c r="M163" s="33">
        <v>5.1238888888888869</v>
      </c>
      <c r="N163" s="33">
        <v>5.0641111111111119</v>
      </c>
      <c r="O163" s="33">
        <v>0.10497080709788208</v>
      </c>
      <c r="P163" s="33">
        <v>4.9499999999999993</v>
      </c>
      <c r="Q163" s="33">
        <v>0</v>
      </c>
      <c r="R163" s="33">
        <v>5.1001717229536343E-2</v>
      </c>
      <c r="S163" s="33">
        <v>10.46777777777778</v>
      </c>
      <c r="T163" s="33">
        <v>10.866555555555554</v>
      </c>
      <c r="U163" s="33">
        <v>0</v>
      </c>
      <c r="V163" s="33">
        <v>0.21981568402976531</v>
      </c>
      <c r="W163" s="33">
        <v>15.538444444444441</v>
      </c>
      <c r="X163" s="33">
        <v>10.96077777777778</v>
      </c>
      <c r="Y163" s="33">
        <v>0</v>
      </c>
      <c r="Z163" s="33">
        <v>0.27303148254149973</v>
      </c>
      <c r="AA163" s="33">
        <v>0</v>
      </c>
      <c r="AB163" s="33">
        <v>3.2222222222222223</v>
      </c>
      <c r="AC163" s="33">
        <v>0</v>
      </c>
      <c r="AD163" s="33">
        <v>0</v>
      </c>
      <c r="AE163" s="33">
        <v>0</v>
      </c>
      <c r="AF163" s="33">
        <v>0</v>
      </c>
      <c r="AG163" s="33">
        <v>0</v>
      </c>
      <c r="AH163" t="s">
        <v>315</v>
      </c>
      <c r="AI163" s="34">
        <v>4</v>
      </c>
    </row>
    <row r="164" spans="1:35" x14ac:dyDescent="0.25">
      <c r="A164" t="s">
        <v>1149</v>
      </c>
      <c r="B164" t="s">
        <v>495</v>
      </c>
      <c r="C164" t="s">
        <v>930</v>
      </c>
      <c r="D164" t="s">
        <v>1078</v>
      </c>
      <c r="E164" s="33">
        <v>98.822222222222223</v>
      </c>
      <c r="F164" s="33">
        <v>7.7777777777777777</v>
      </c>
      <c r="G164" s="33">
        <v>0</v>
      </c>
      <c r="H164" s="33">
        <v>0.70277777777777772</v>
      </c>
      <c r="I164" s="33">
        <v>0</v>
      </c>
      <c r="J164" s="33">
        <v>0</v>
      </c>
      <c r="K164" s="33">
        <v>0</v>
      </c>
      <c r="L164" s="33">
        <v>5.2586666666666648</v>
      </c>
      <c r="M164" s="33">
        <v>4.2027777777777775</v>
      </c>
      <c r="N164" s="33">
        <v>0</v>
      </c>
      <c r="O164" s="33">
        <v>4.2528671014166852E-2</v>
      </c>
      <c r="P164" s="33">
        <v>0</v>
      </c>
      <c r="Q164" s="33">
        <v>8.714777777777778</v>
      </c>
      <c r="R164" s="33">
        <v>8.8186417809759388E-2</v>
      </c>
      <c r="S164" s="33">
        <v>5.0518888888888887</v>
      </c>
      <c r="T164" s="33">
        <v>6.823555555555556</v>
      </c>
      <c r="U164" s="33">
        <v>0</v>
      </c>
      <c r="V164" s="33">
        <v>0.12016977737800764</v>
      </c>
      <c r="W164" s="33">
        <v>4.5968888888888895</v>
      </c>
      <c r="X164" s="33">
        <v>0.83944444444444444</v>
      </c>
      <c r="Y164" s="33">
        <v>0.36666666666666664</v>
      </c>
      <c r="Z164" s="33">
        <v>5.8721610074207328E-2</v>
      </c>
      <c r="AA164" s="33">
        <v>0</v>
      </c>
      <c r="AB164" s="33">
        <v>0</v>
      </c>
      <c r="AC164" s="33">
        <v>0</v>
      </c>
      <c r="AD164" s="33">
        <v>0</v>
      </c>
      <c r="AE164" s="33">
        <v>0</v>
      </c>
      <c r="AF164" s="33">
        <v>0</v>
      </c>
      <c r="AG164" s="33">
        <v>0</v>
      </c>
      <c r="AH164" t="s">
        <v>81</v>
      </c>
      <c r="AI164" s="34">
        <v>4</v>
      </c>
    </row>
    <row r="165" spans="1:35" x14ac:dyDescent="0.25">
      <c r="A165" t="s">
        <v>1149</v>
      </c>
      <c r="B165" t="s">
        <v>741</v>
      </c>
      <c r="C165" t="s">
        <v>972</v>
      </c>
      <c r="D165" t="s">
        <v>1085</v>
      </c>
      <c r="E165" s="33">
        <v>80.733333333333334</v>
      </c>
      <c r="F165" s="33">
        <v>5.2444444444444445</v>
      </c>
      <c r="G165" s="33">
        <v>0</v>
      </c>
      <c r="H165" s="33">
        <v>0.7</v>
      </c>
      <c r="I165" s="33">
        <v>0.48888888888888887</v>
      </c>
      <c r="J165" s="33">
        <v>0</v>
      </c>
      <c r="K165" s="33">
        <v>0</v>
      </c>
      <c r="L165" s="33">
        <v>0.49144444444444446</v>
      </c>
      <c r="M165" s="33">
        <v>5.1808888888888891</v>
      </c>
      <c r="N165" s="33">
        <v>0</v>
      </c>
      <c r="O165" s="33">
        <v>6.417285989540325E-2</v>
      </c>
      <c r="P165" s="33">
        <v>0</v>
      </c>
      <c r="Q165" s="33">
        <v>11.385777777777777</v>
      </c>
      <c r="R165" s="33">
        <v>0.14102945224332508</v>
      </c>
      <c r="S165" s="33">
        <v>4.7106666666666666</v>
      </c>
      <c r="T165" s="33">
        <v>5.5615555555555565</v>
      </c>
      <c r="U165" s="33">
        <v>0</v>
      </c>
      <c r="V165" s="33">
        <v>0.12723644371043213</v>
      </c>
      <c r="W165" s="33">
        <v>4.916666666666667</v>
      </c>
      <c r="X165" s="33">
        <v>9.0386666666666677</v>
      </c>
      <c r="Y165" s="33">
        <v>3.9888888888888889</v>
      </c>
      <c r="Z165" s="33">
        <v>0.22226534544453619</v>
      </c>
      <c r="AA165" s="33">
        <v>0</v>
      </c>
      <c r="AB165" s="33">
        <v>0</v>
      </c>
      <c r="AC165" s="33">
        <v>0</v>
      </c>
      <c r="AD165" s="33">
        <v>0</v>
      </c>
      <c r="AE165" s="33">
        <v>0</v>
      </c>
      <c r="AF165" s="33">
        <v>0</v>
      </c>
      <c r="AG165" s="33">
        <v>6.6666666666666666E-2</v>
      </c>
      <c r="AH165" t="s">
        <v>328</v>
      </c>
      <c r="AI165" s="34">
        <v>4</v>
      </c>
    </row>
    <row r="166" spans="1:35" x14ac:dyDescent="0.25">
      <c r="A166" t="s">
        <v>1149</v>
      </c>
      <c r="B166" t="s">
        <v>696</v>
      </c>
      <c r="C166" t="s">
        <v>832</v>
      </c>
      <c r="D166" t="s">
        <v>1046</v>
      </c>
      <c r="E166" s="33">
        <v>80.211111111111109</v>
      </c>
      <c r="F166" s="33">
        <v>5.2444444444444445</v>
      </c>
      <c r="G166" s="33">
        <v>2.1222222222222222</v>
      </c>
      <c r="H166" s="33">
        <v>0</v>
      </c>
      <c r="I166" s="33">
        <v>2.8333333333333335</v>
      </c>
      <c r="J166" s="33">
        <v>0.37777777777777777</v>
      </c>
      <c r="K166" s="33">
        <v>0</v>
      </c>
      <c r="L166" s="33">
        <v>5.1942222222222219</v>
      </c>
      <c r="M166" s="33">
        <v>3.0222222222222221</v>
      </c>
      <c r="N166" s="33">
        <v>5.5287777777777771</v>
      </c>
      <c r="O166" s="33">
        <v>0.10660617814101675</v>
      </c>
      <c r="P166" s="33">
        <v>5.2802222222222222</v>
      </c>
      <c r="Q166" s="33">
        <v>11.117666666666668</v>
      </c>
      <c r="R166" s="33">
        <v>0.20443413215126752</v>
      </c>
      <c r="S166" s="33">
        <v>3.629111111111111</v>
      </c>
      <c r="T166" s="33">
        <v>10.735777777777779</v>
      </c>
      <c r="U166" s="33">
        <v>0</v>
      </c>
      <c r="V166" s="33">
        <v>0.17908851641501594</v>
      </c>
      <c r="W166" s="33">
        <v>2.4111111111111111E-2</v>
      </c>
      <c r="X166" s="33">
        <v>6.4898888888888893</v>
      </c>
      <c r="Y166" s="33">
        <v>0</v>
      </c>
      <c r="Z166" s="33">
        <v>8.1210694001939338E-2</v>
      </c>
      <c r="AA166" s="33">
        <v>0</v>
      </c>
      <c r="AB166" s="33">
        <v>0</v>
      </c>
      <c r="AC166" s="33">
        <v>0</v>
      </c>
      <c r="AD166" s="33">
        <v>0</v>
      </c>
      <c r="AE166" s="33">
        <v>0</v>
      </c>
      <c r="AF166" s="33">
        <v>0</v>
      </c>
      <c r="AG166" s="33">
        <v>0</v>
      </c>
      <c r="AH166" t="s">
        <v>283</v>
      </c>
      <c r="AI166" s="34">
        <v>4</v>
      </c>
    </row>
    <row r="167" spans="1:35" x14ac:dyDescent="0.25">
      <c r="A167" t="s">
        <v>1149</v>
      </c>
      <c r="B167" t="s">
        <v>693</v>
      </c>
      <c r="C167" t="s">
        <v>889</v>
      </c>
      <c r="D167" t="s">
        <v>1071</v>
      </c>
      <c r="E167" s="33">
        <v>57.944444444444443</v>
      </c>
      <c r="F167" s="33">
        <v>5.6</v>
      </c>
      <c r="G167" s="33">
        <v>0.17777777777777778</v>
      </c>
      <c r="H167" s="33">
        <v>0.31588888888888905</v>
      </c>
      <c r="I167" s="33">
        <v>2.0222222222222221</v>
      </c>
      <c r="J167" s="33">
        <v>0</v>
      </c>
      <c r="K167" s="33">
        <v>0</v>
      </c>
      <c r="L167" s="33">
        <v>10.487333333333332</v>
      </c>
      <c r="M167" s="33">
        <v>0</v>
      </c>
      <c r="N167" s="33">
        <v>5.1555555555555559</v>
      </c>
      <c r="O167" s="33">
        <v>8.8974113135186966E-2</v>
      </c>
      <c r="P167" s="33">
        <v>0</v>
      </c>
      <c r="Q167" s="33">
        <v>0</v>
      </c>
      <c r="R167" s="33">
        <v>0</v>
      </c>
      <c r="S167" s="33">
        <v>3.2154444444444437</v>
      </c>
      <c r="T167" s="33">
        <v>7.8352222222222219</v>
      </c>
      <c r="U167" s="33">
        <v>0</v>
      </c>
      <c r="V167" s="33">
        <v>0.19071140939597311</v>
      </c>
      <c r="W167" s="33">
        <v>5.6191111111111107</v>
      </c>
      <c r="X167" s="33">
        <v>10.56088888888889</v>
      </c>
      <c r="Y167" s="33">
        <v>0</v>
      </c>
      <c r="Z167" s="33">
        <v>0.27923298178331735</v>
      </c>
      <c r="AA167" s="33">
        <v>0</v>
      </c>
      <c r="AB167" s="33">
        <v>0</v>
      </c>
      <c r="AC167" s="33">
        <v>0</v>
      </c>
      <c r="AD167" s="33">
        <v>0</v>
      </c>
      <c r="AE167" s="33">
        <v>0</v>
      </c>
      <c r="AF167" s="33">
        <v>0</v>
      </c>
      <c r="AG167" s="33">
        <v>0</v>
      </c>
      <c r="AH167" t="s">
        <v>280</v>
      </c>
      <c r="AI167" s="34">
        <v>4</v>
      </c>
    </row>
    <row r="168" spans="1:35" x14ac:dyDescent="0.25">
      <c r="A168" t="s">
        <v>1149</v>
      </c>
      <c r="B168" t="s">
        <v>677</v>
      </c>
      <c r="C168" t="s">
        <v>830</v>
      </c>
      <c r="D168" t="s">
        <v>1055</v>
      </c>
      <c r="E168" s="33">
        <v>83.833333333333329</v>
      </c>
      <c r="F168" s="33">
        <v>5.1555555555555559</v>
      </c>
      <c r="G168" s="33">
        <v>1.2</v>
      </c>
      <c r="H168" s="33">
        <v>0</v>
      </c>
      <c r="I168" s="33">
        <v>2.8333333333333335</v>
      </c>
      <c r="J168" s="33">
        <v>4.3555555555555552</v>
      </c>
      <c r="K168" s="33">
        <v>1.5</v>
      </c>
      <c r="L168" s="33">
        <v>10.336</v>
      </c>
      <c r="M168" s="33">
        <v>0</v>
      </c>
      <c r="N168" s="33">
        <v>15.591999999999997</v>
      </c>
      <c r="O168" s="33">
        <v>0.18598807157057651</v>
      </c>
      <c r="P168" s="33">
        <v>0</v>
      </c>
      <c r="Q168" s="33">
        <v>6.926444444444444</v>
      </c>
      <c r="R168" s="33">
        <v>8.2621603711066929E-2</v>
      </c>
      <c r="S168" s="33">
        <v>4.218222222222221</v>
      </c>
      <c r="T168" s="33">
        <v>6.8621111111111102</v>
      </c>
      <c r="U168" s="33">
        <v>0</v>
      </c>
      <c r="V168" s="33">
        <v>0.13217097415506956</v>
      </c>
      <c r="W168" s="33">
        <v>6.31</v>
      </c>
      <c r="X168" s="33">
        <v>7.1625555555555547</v>
      </c>
      <c r="Y168" s="33">
        <v>0</v>
      </c>
      <c r="Z168" s="33">
        <v>0.1607064280980782</v>
      </c>
      <c r="AA168" s="33">
        <v>0.5</v>
      </c>
      <c r="AB168" s="33">
        <v>0</v>
      </c>
      <c r="AC168" s="33">
        <v>0</v>
      </c>
      <c r="AD168" s="33">
        <v>0</v>
      </c>
      <c r="AE168" s="33">
        <v>8.8888888888888892E-2</v>
      </c>
      <c r="AF168" s="33">
        <v>0</v>
      </c>
      <c r="AG168" s="33">
        <v>0</v>
      </c>
      <c r="AH168" t="s">
        <v>264</v>
      </c>
      <c r="AI168" s="34">
        <v>4</v>
      </c>
    </row>
    <row r="169" spans="1:35" x14ac:dyDescent="0.25">
      <c r="A169" t="s">
        <v>1149</v>
      </c>
      <c r="B169" t="s">
        <v>751</v>
      </c>
      <c r="C169" t="s">
        <v>1006</v>
      </c>
      <c r="D169" t="s">
        <v>1047</v>
      </c>
      <c r="E169" s="33">
        <v>90.911111111111111</v>
      </c>
      <c r="F169" s="33">
        <v>5.6888888888888891</v>
      </c>
      <c r="G169" s="33">
        <v>0.71111111111111114</v>
      </c>
      <c r="H169" s="33">
        <v>1.0111111111111111</v>
      </c>
      <c r="I169" s="33">
        <v>0.8</v>
      </c>
      <c r="J169" s="33">
        <v>4.7666666666666666</v>
      </c>
      <c r="K169" s="33">
        <v>0</v>
      </c>
      <c r="L169" s="33">
        <v>8.8198888888888867</v>
      </c>
      <c r="M169" s="33">
        <v>5.5070000000000014</v>
      </c>
      <c r="N169" s="33">
        <v>0</v>
      </c>
      <c r="O169" s="33">
        <v>6.0575653874358364E-2</v>
      </c>
      <c r="P169" s="33">
        <v>4.6451111111111114</v>
      </c>
      <c r="Q169" s="33">
        <v>5.2606666666666664</v>
      </c>
      <c r="R169" s="33">
        <v>0.10896113419701785</v>
      </c>
      <c r="S169" s="33">
        <v>5.6924444444444466</v>
      </c>
      <c r="T169" s="33">
        <v>17.506444444444448</v>
      </c>
      <c r="U169" s="33">
        <v>0</v>
      </c>
      <c r="V169" s="33">
        <v>0.25518210706428751</v>
      </c>
      <c r="W169" s="33">
        <v>8.0679999999999978</v>
      </c>
      <c r="X169" s="33">
        <v>19.748999999999995</v>
      </c>
      <c r="Y169" s="33">
        <v>0</v>
      </c>
      <c r="Z169" s="33">
        <v>0.30598020043999014</v>
      </c>
      <c r="AA169" s="33">
        <v>0</v>
      </c>
      <c r="AB169" s="33">
        <v>0</v>
      </c>
      <c r="AC169" s="33">
        <v>0</v>
      </c>
      <c r="AD169" s="33">
        <v>0</v>
      </c>
      <c r="AE169" s="33">
        <v>0</v>
      </c>
      <c r="AF169" s="33">
        <v>0</v>
      </c>
      <c r="AG169" s="33">
        <v>0.25555555555555554</v>
      </c>
      <c r="AH169" t="s">
        <v>338</v>
      </c>
      <c r="AI169" s="34">
        <v>4</v>
      </c>
    </row>
    <row r="170" spans="1:35" x14ac:dyDescent="0.25">
      <c r="A170" t="s">
        <v>1149</v>
      </c>
      <c r="B170" t="s">
        <v>569</v>
      </c>
      <c r="C170" t="s">
        <v>883</v>
      </c>
      <c r="D170" t="s">
        <v>1050</v>
      </c>
      <c r="E170" s="33">
        <v>111.38888888888889</v>
      </c>
      <c r="F170" s="33">
        <v>5.6888888888888891</v>
      </c>
      <c r="G170" s="33">
        <v>0.43333333333333335</v>
      </c>
      <c r="H170" s="33">
        <v>1.4111111111111112</v>
      </c>
      <c r="I170" s="33">
        <v>1.0444444444444445</v>
      </c>
      <c r="J170" s="33">
        <v>0</v>
      </c>
      <c r="K170" s="33">
        <v>0</v>
      </c>
      <c r="L170" s="33">
        <v>7.126777777777777</v>
      </c>
      <c r="M170" s="33">
        <v>4.9777777777777779</v>
      </c>
      <c r="N170" s="33">
        <v>0</v>
      </c>
      <c r="O170" s="33">
        <v>4.468827930174564E-2</v>
      </c>
      <c r="P170" s="33">
        <v>5.046333333333334</v>
      </c>
      <c r="Q170" s="33">
        <v>5.3054444444444444</v>
      </c>
      <c r="R170" s="33">
        <v>9.2933665835411475E-2</v>
      </c>
      <c r="S170" s="33">
        <v>14.051222222222226</v>
      </c>
      <c r="T170" s="33">
        <v>23.397555555555559</v>
      </c>
      <c r="U170" s="33">
        <v>0</v>
      </c>
      <c r="V170" s="33">
        <v>0.33619850374064847</v>
      </c>
      <c r="W170" s="33">
        <v>5.7636666666666656</v>
      </c>
      <c r="X170" s="33">
        <v>28.618555555555567</v>
      </c>
      <c r="Y170" s="33">
        <v>0</v>
      </c>
      <c r="Z170" s="33">
        <v>0.30866832917705744</v>
      </c>
      <c r="AA170" s="33">
        <v>0</v>
      </c>
      <c r="AB170" s="33">
        <v>0</v>
      </c>
      <c r="AC170" s="33">
        <v>0</v>
      </c>
      <c r="AD170" s="33">
        <v>0</v>
      </c>
      <c r="AE170" s="33">
        <v>0</v>
      </c>
      <c r="AF170" s="33">
        <v>0</v>
      </c>
      <c r="AG170" s="33">
        <v>0</v>
      </c>
      <c r="AH170" t="s">
        <v>156</v>
      </c>
      <c r="AI170" s="34">
        <v>4</v>
      </c>
    </row>
    <row r="171" spans="1:35" x14ac:dyDescent="0.25">
      <c r="A171" t="s">
        <v>1149</v>
      </c>
      <c r="B171" t="s">
        <v>445</v>
      </c>
      <c r="C171" t="s">
        <v>905</v>
      </c>
      <c r="D171" t="s">
        <v>1058</v>
      </c>
      <c r="E171" s="33">
        <v>39.733333333333334</v>
      </c>
      <c r="F171" s="33">
        <v>5.6</v>
      </c>
      <c r="G171" s="33">
        <v>0.17777777777777778</v>
      </c>
      <c r="H171" s="33">
        <v>1.1111111111111112E-2</v>
      </c>
      <c r="I171" s="33">
        <v>0.36666666666666664</v>
      </c>
      <c r="J171" s="33">
        <v>0</v>
      </c>
      <c r="K171" s="33">
        <v>0</v>
      </c>
      <c r="L171" s="33">
        <v>2.3760000000000003</v>
      </c>
      <c r="M171" s="33">
        <v>5.5111111111111111</v>
      </c>
      <c r="N171" s="33">
        <v>0</v>
      </c>
      <c r="O171" s="33">
        <v>0.13870246085011184</v>
      </c>
      <c r="P171" s="33">
        <v>5.4222222222222225</v>
      </c>
      <c r="Q171" s="33">
        <v>0</v>
      </c>
      <c r="R171" s="33">
        <v>0.13646532438478748</v>
      </c>
      <c r="S171" s="33">
        <v>4.4496666666666664</v>
      </c>
      <c r="T171" s="33">
        <v>0.17044444444444445</v>
      </c>
      <c r="U171" s="33">
        <v>0</v>
      </c>
      <c r="V171" s="33">
        <v>0.11627796420581656</v>
      </c>
      <c r="W171" s="33">
        <v>5.694222222222221</v>
      </c>
      <c r="X171" s="33">
        <v>4.0407777777777785</v>
      </c>
      <c r="Y171" s="33">
        <v>0</v>
      </c>
      <c r="Z171" s="33">
        <v>0.24500838926174495</v>
      </c>
      <c r="AA171" s="33">
        <v>0</v>
      </c>
      <c r="AB171" s="33">
        <v>0</v>
      </c>
      <c r="AC171" s="33">
        <v>0</v>
      </c>
      <c r="AD171" s="33">
        <v>0</v>
      </c>
      <c r="AE171" s="33">
        <v>0</v>
      </c>
      <c r="AF171" s="33">
        <v>0</v>
      </c>
      <c r="AG171" s="33">
        <v>0</v>
      </c>
      <c r="AH171" t="s">
        <v>31</v>
      </c>
      <c r="AI171" s="34">
        <v>4</v>
      </c>
    </row>
    <row r="172" spans="1:35" x14ac:dyDescent="0.25">
      <c r="A172" t="s">
        <v>1149</v>
      </c>
      <c r="B172" t="s">
        <v>648</v>
      </c>
      <c r="C172" t="s">
        <v>832</v>
      </c>
      <c r="D172" t="s">
        <v>1046</v>
      </c>
      <c r="E172" s="33">
        <v>75.933333333333337</v>
      </c>
      <c r="F172" s="33">
        <v>5.6888888888888891</v>
      </c>
      <c r="G172" s="33">
        <v>0.35555555555555557</v>
      </c>
      <c r="H172" s="33">
        <v>0.58888888888888891</v>
      </c>
      <c r="I172" s="33">
        <v>0.8666666666666667</v>
      </c>
      <c r="J172" s="33">
        <v>0</v>
      </c>
      <c r="K172" s="33">
        <v>0</v>
      </c>
      <c r="L172" s="33">
        <v>4.4035555555555552</v>
      </c>
      <c r="M172" s="33">
        <v>5.4833333333333334</v>
      </c>
      <c r="N172" s="33">
        <v>0</v>
      </c>
      <c r="O172" s="33">
        <v>7.2212467076382791E-2</v>
      </c>
      <c r="P172" s="33">
        <v>5.177777777777778</v>
      </c>
      <c r="Q172" s="33">
        <v>11.133333333333333</v>
      </c>
      <c r="R172" s="33">
        <v>0.21480831138425516</v>
      </c>
      <c r="S172" s="33">
        <v>4.198666666666667</v>
      </c>
      <c r="T172" s="33">
        <v>7.5256666666666669</v>
      </c>
      <c r="U172" s="33">
        <v>0</v>
      </c>
      <c r="V172" s="33">
        <v>0.15440298507462685</v>
      </c>
      <c r="W172" s="33">
        <v>4.1452222222222224</v>
      </c>
      <c r="X172" s="33">
        <v>8.3893333333333349</v>
      </c>
      <c r="Y172" s="33">
        <v>0</v>
      </c>
      <c r="Z172" s="33">
        <v>0.16507316359379573</v>
      </c>
      <c r="AA172" s="33">
        <v>0</v>
      </c>
      <c r="AB172" s="33">
        <v>0</v>
      </c>
      <c r="AC172" s="33">
        <v>0</v>
      </c>
      <c r="AD172" s="33">
        <v>0</v>
      </c>
      <c r="AE172" s="33">
        <v>0</v>
      </c>
      <c r="AF172" s="33">
        <v>0</v>
      </c>
      <c r="AG172" s="33">
        <v>0</v>
      </c>
      <c r="AH172" t="s">
        <v>235</v>
      </c>
      <c r="AI172" s="34">
        <v>4</v>
      </c>
    </row>
    <row r="173" spans="1:35" x14ac:dyDescent="0.25">
      <c r="A173" t="s">
        <v>1149</v>
      </c>
      <c r="B173" t="s">
        <v>415</v>
      </c>
      <c r="C173" t="s">
        <v>846</v>
      </c>
      <c r="D173" t="s">
        <v>1052</v>
      </c>
      <c r="E173" s="33">
        <v>74.12222222222222</v>
      </c>
      <c r="F173" s="33">
        <v>17.066666666666666</v>
      </c>
      <c r="G173" s="33">
        <v>0</v>
      </c>
      <c r="H173" s="33">
        <v>6.6472222222222221</v>
      </c>
      <c r="I173" s="33">
        <v>5.1555555555555559</v>
      </c>
      <c r="J173" s="33">
        <v>0</v>
      </c>
      <c r="K173" s="33">
        <v>0</v>
      </c>
      <c r="L173" s="33">
        <v>19.261111111111113</v>
      </c>
      <c r="M173" s="33">
        <v>10.855555555555556</v>
      </c>
      <c r="N173" s="33">
        <v>4.9138888888888888</v>
      </c>
      <c r="O173" s="33">
        <v>0.21274921301154251</v>
      </c>
      <c r="P173" s="33">
        <v>5.2888888888888888</v>
      </c>
      <c r="Q173" s="33">
        <v>8.3555555555555561</v>
      </c>
      <c r="R173" s="33">
        <v>0.18408034777394697</v>
      </c>
      <c r="S173" s="33">
        <v>21.591666666666665</v>
      </c>
      <c r="T173" s="33">
        <v>22.958333333333332</v>
      </c>
      <c r="U173" s="33">
        <v>0</v>
      </c>
      <c r="V173" s="33">
        <v>0.60103432768700338</v>
      </c>
      <c r="W173" s="33">
        <v>24.177777777777777</v>
      </c>
      <c r="X173" s="33">
        <v>20.086111111111112</v>
      </c>
      <c r="Y173" s="33">
        <v>6.9333333333333336</v>
      </c>
      <c r="Z173" s="33">
        <v>0.69071353620146902</v>
      </c>
      <c r="AA173" s="33">
        <v>0</v>
      </c>
      <c r="AB173" s="33">
        <v>0</v>
      </c>
      <c r="AC173" s="33">
        <v>0</v>
      </c>
      <c r="AD173" s="33">
        <v>0</v>
      </c>
      <c r="AE173" s="33">
        <v>0</v>
      </c>
      <c r="AF173" s="33">
        <v>0</v>
      </c>
      <c r="AG173" s="33">
        <v>0</v>
      </c>
      <c r="AH173" t="s">
        <v>1</v>
      </c>
      <c r="AI173" s="34">
        <v>4</v>
      </c>
    </row>
    <row r="174" spans="1:35" x14ac:dyDescent="0.25">
      <c r="A174" t="s">
        <v>1149</v>
      </c>
      <c r="B174" t="s">
        <v>800</v>
      </c>
      <c r="C174" t="s">
        <v>888</v>
      </c>
      <c r="D174" t="s">
        <v>1057</v>
      </c>
      <c r="E174" s="33">
        <v>200.44444444444446</v>
      </c>
      <c r="F174" s="33">
        <v>5.6888888888888891</v>
      </c>
      <c r="G174" s="33">
        <v>0</v>
      </c>
      <c r="H174" s="33">
        <v>0.37688888888888888</v>
      </c>
      <c r="I174" s="33">
        <v>3.2222222222222223</v>
      </c>
      <c r="J174" s="33">
        <v>0</v>
      </c>
      <c r="K174" s="33">
        <v>0</v>
      </c>
      <c r="L174" s="33">
        <v>16.06111111111111</v>
      </c>
      <c r="M174" s="33">
        <v>4.9833333333333334</v>
      </c>
      <c r="N174" s="33">
        <v>6.0555555555555554</v>
      </c>
      <c r="O174" s="33">
        <v>5.5072062084257196E-2</v>
      </c>
      <c r="P174" s="33">
        <v>5.0944444444444441</v>
      </c>
      <c r="Q174" s="33">
        <v>6.1861111111111109</v>
      </c>
      <c r="R174" s="33">
        <v>5.6277716186252769E-2</v>
      </c>
      <c r="S174" s="33">
        <v>22.511111111111113</v>
      </c>
      <c r="T174" s="33">
        <v>35.544444444444444</v>
      </c>
      <c r="U174" s="33">
        <v>0</v>
      </c>
      <c r="V174" s="33">
        <v>0.28963414634146339</v>
      </c>
      <c r="W174" s="33">
        <v>28.041666666666668</v>
      </c>
      <c r="X174" s="33">
        <v>32.797222222222224</v>
      </c>
      <c r="Y174" s="33">
        <v>0</v>
      </c>
      <c r="Z174" s="33">
        <v>0.30351995565410195</v>
      </c>
      <c r="AA174" s="33">
        <v>0</v>
      </c>
      <c r="AB174" s="33">
        <v>0</v>
      </c>
      <c r="AC174" s="33">
        <v>0</v>
      </c>
      <c r="AD174" s="33">
        <v>0</v>
      </c>
      <c r="AE174" s="33">
        <v>0</v>
      </c>
      <c r="AF174" s="33">
        <v>0</v>
      </c>
      <c r="AG174" s="33">
        <v>0</v>
      </c>
      <c r="AH174" t="s">
        <v>387</v>
      </c>
      <c r="AI174" s="34">
        <v>4</v>
      </c>
    </row>
    <row r="175" spans="1:35" x14ac:dyDescent="0.25">
      <c r="A175" t="s">
        <v>1149</v>
      </c>
      <c r="B175" t="s">
        <v>699</v>
      </c>
      <c r="C175" t="s">
        <v>993</v>
      </c>
      <c r="D175" t="s">
        <v>1057</v>
      </c>
      <c r="E175" s="33">
        <v>94.977777777777774</v>
      </c>
      <c r="F175" s="33">
        <v>0</v>
      </c>
      <c r="G175" s="33">
        <v>0.26666666666666666</v>
      </c>
      <c r="H175" s="33">
        <v>0</v>
      </c>
      <c r="I175" s="33">
        <v>12.088888888888889</v>
      </c>
      <c r="J175" s="33">
        <v>0</v>
      </c>
      <c r="K175" s="33">
        <v>0</v>
      </c>
      <c r="L175" s="33">
        <v>5.6127777777777776</v>
      </c>
      <c r="M175" s="33">
        <v>6.2021111111111118</v>
      </c>
      <c r="N175" s="33">
        <v>0</v>
      </c>
      <c r="O175" s="33">
        <v>6.5300655124005624E-2</v>
      </c>
      <c r="P175" s="33">
        <v>5.4475555555555557</v>
      </c>
      <c r="Q175" s="33">
        <v>5.6277777777777782</v>
      </c>
      <c r="R175" s="33">
        <v>0.11660973327094057</v>
      </c>
      <c r="S175" s="33">
        <v>5.0731111111111113</v>
      </c>
      <c r="T175" s="33">
        <v>9.9004444444444442</v>
      </c>
      <c r="U175" s="33">
        <v>0</v>
      </c>
      <c r="V175" s="33">
        <v>0.15765325222274218</v>
      </c>
      <c r="W175" s="33">
        <v>16.854000000000003</v>
      </c>
      <c r="X175" s="33">
        <v>10.290666666666668</v>
      </c>
      <c r="Y175" s="33">
        <v>0</v>
      </c>
      <c r="Z175" s="33">
        <v>0.28580018717828737</v>
      </c>
      <c r="AA175" s="33">
        <v>0</v>
      </c>
      <c r="AB175" s="33">
        <v>0</v>
      </c>
      <c r="AC175" s="33">
        <v>0</v>
      </c>
      <c r="AD175" s="33">
        <v>0</v>
      </c>
      <c r="AE175" s="33">
        <v>0</v>
      </c>
      <c r="AF175" s="33">
        <v>0</v>
      </c>
      <c r="AG175" s="33">
        <v>0</v>
      </c>
      <c r="AH175" t="s">
        <v>286</v>
      </c>
      <c r="AI175" s="34">
        <v>4</v>
      </c>
    </row>
    <row r="176" spans="1:35" x14ac:dyDescent="0.25">
      <c r="A176" t="s">
        <v>1149</v>
      </c>
      <c r="B176" t="s">
        <v>804</v>
      </c>
      <c r="C176" t="s">
        <v>963</v>
      </c>
      <c r="D176" t="s">
        <v>1044</v>
      </c>
      <c r="E176" s="33">
        <v>24.8</v>
      </c>
      <c r="F176" s="33">
        <v>5.6888888888888891</v>
      </c>
      <c r="G176" s="33">
        <v>0</v>
      </c>
      <c r="H176" s="33">
        <v>0.18333333333333332</v>
      </c>
      <c r="I176" s="33">
        <v>0</v>
      </c>
      <c r="J176" s="33">
        <v>0</v>
      </c>
      <c r="K176" s="33">
        <v>1.8666666666666667</v>
      </c>
      <c r="L176" s="33">
        <v>3.9293333333333331</v>
      </c>
      <c r="M176" s="33">
        <v>2.2222222222222223</v>
      </c>
      <c r="N176" s="33">
        <v>5.6888888888888891</v>
      </c>
      <c r="O176" s="33">
        <v>0.31899641577060933</v>
      </c>
      <c r="P176" s="33">
        <v>5.1222222222222218</v>
      </c>
      <c r="Q176" s="33">
        <v>17.516666666666666</v>
      </c>
      <c r="R176" s="33">
        <v>0.91285842293906794</v>
      </c>
      <c r="S176" s="33">
        <v>2.9301111111111116</v>
      </c>
      <c r="T176" s="33">
        <v>5.4406666666666679</v>
      </c>
      <c r="U176" s="33">
        <v>0</v>
      </c>
      <c r="V176" s="33">
        <v>0.33753136200716849</v>
      </c>
      <c r="W176" s="33">
        <v>2.6073333333333339</v>
      </c>
      <c r="X176" s="33">
        <v>6.0975555555555552</v>
      </c>
      <c r="Y176" s="33">
        <v>0</v>
      </c>
      <c r="Z176" s="33">
        <v>0.35100358422939065</v>
      </c>
      <c r="AA176" s="33">
        <v>0</v>
      </c>
      <c r="AB176" s="33">
        <v>0</v>
      </c>
      <c r="AC176" s="33">
        <v>0</v>
      </c>
      <c r="AD176" s="33">
        <v>0</v>
      </c>
      <c r="AE176" s="33">
        <v>0</v>
      </c>
      <c r="AF176" s="33">
        <v>0</v>
      </c>
      <c r="AG176" s="33">
        <v>1.1555555555555554</v>
      </c>
      <c r="AH176" t="s">
        <v>391</v>
      </c>
      <c r="AI176" s="34">
        <v>4</v>
      </c>
    </row>
    <row r="177" spans="1:35" x14ac:dyDescent="0.25">
      <c r="A177" t="s">
        <v>1149</v>
      </c>
      <c r="B177" t="s">
        <v>674</v>
      </c>
      <c r="C177" t="s">
        <v>897</v>
      </c>
      <c r="D177" t="s">
        <v>1056</v>
      </c>
      <c r="E177" s="33">
        <v>89.37777777777778</v>
      </c>
      <c r="F177" s="33">
        <v>7.0222222222222221</v>
      </c>
      <c r="G177" s="33">
        <v>0.73333333333333328</v>
      </c>
      <c r="H177" s="33">
        <v>0.3918888888888889</v>
      </c>
      <c r="I177" s="33">
        <v>1.8111111111111111</v>
      </c>
      <c r="J177" s="33">
        <v>0</v>
      </c>
      <c r="K177" s="33">
        <v>0</v>
      </c>
      <c r="L177" s="33">
        <v>5.4204444444444437</v>
      </c>
      <c r="M177" s="33">
        <v>6.1146666666666682</v>
      </c>
      <c r="N177" s="33">
        <v>0</v>
      </c>
      <c r="O177" s="33">
        <v>6.8413724515166599E-2</v>
      </c>
      <c r="P177" s="33">
        <v>0</v>
      </c>
      <c r="Q177" s="33">
        <v>8.9941111111111134</v>
      </c>
      <c r="R177" s="33">
        <v>0.10063028344107411</v>
      </c>
      <c r="S177" s="33">
        <v>4.0841111111111115</v>
      </c>
      <c r="T177" s="33">
        <v>3.5919999999999996</v>
      </c>
      <c r="U177" s="33">
        <v>0</v>
      </c>
      <c r="V177" s="33">
        <v>8.5883888612630535E-2</v>
      </c>
      <c r="W177" s="33">
        <v>3.5344444444444445</v>
      </c>
      <c r="X177" s="33">
        <v>4.8793333333333351</v>
      </c>
      <c r="Y177" s="33">
        <v>0</v>
      </c>
      <c r="Z177" s="33">
        <v>9.4137245151665855E-2</v>
      </c>
      <c r="AA177" s="33">
        <v>0</v>
      </c>
      <c r="AB177" s="33">
        <v>0</v>
      </c>
      <c r="AC177" s="33">
        <v>0</v>
      </c>
      <c r="AD177" s="33">
        <v>0</v>
      </c>
      <c r="AE177" s="33">
        <v>0.5</v>
      </c>
      <c r="AF177" s="33">
        <v>0</v>
      </c>
      <c r="AG177" s="33">
        <v>0</v>
      </c>
      <c r="AH177" t="s">
        <v>261</v>
      </c>
      <c r="AI177" s="34">
        <v>4</v>
      </c>
    </row>
    <row r="178" spans="1:35" x14ac:dyDescent="0.25">
      <c r="A178" t="s">
        <v>1149</v>
      </c>
      <c r="B178" t="s">
        <v>815</v>
      </c>
      <c r="C178" t="s">
        <v>912</v>
      </c>
      <c r="D178" t="s">
        <v>1056</v>
      </c>
      <c r="E178" s="33">
        <v>85.13333333333334</v>
      </c>
      <c r="F178" s="33">
        <v>6</v>
      </c>
      <c r="G178" s="33">
        <v>0</v>
      </c>
      <c r="H178" s="33">
        <v>0</v>
      </c>
      <c r="I178" s="33">
        <v>0</v>
      </c>
      <c r="J178" s="33">
        <v>0</v>
      </c>
      <c r="K178" s="33">
        <v>0</v>
      </c>
      <c r="L178" s="33">
        <v>12.544333333333329</v>
      </c>
      <c r="M178" s="33">
        <v>6.0585555555555564</v>
      </c>
      <c r="N178" s="33">
        <v>3.1701111111111118</v>
      </c>
      <c r="O178" s="33">
        <v>0.1084025058731402</v>
      </c>
      <c r="P178" s="33">
        <v>0</v>
      </c>
      <c r="Q178" s="33">
        <v>5.5710000000000015</v>
      </c>
      <c r="R178" s="33">
        <v>6.5438527799530161E-2</v>
      </c>
      <c r="S178" s="33">
        <v>15.968777777777774</v>
      </c>
      <c r="T178" s="33">
        <v>29.868555555555556</v>
      </c>
      <c r="U178" s="33">
        <v>0</v>
      </c>
      <c r="V178" s="33">
        <v>0.53841816758026617</v>
      </c>
      <c r="W178" s="33">
        <v>22.337555555555554</v>
      </c>
      <c r="X178" s="33">
        <v>29.814444444444437</v>
      </c>
      <c r="Y178" s="33">
        <v>0</v>
      </c>
      <c r="Z178" s="33">
        <v>0.61259201252936546</v>
      </c>
      <c r="AA178" s="33">
        <v>0</v>
      </c>
      <c r="AB178" s="33">
        <v>4.9444444444444446</v>
      </c>
      <c r="AC178" s="33">
        <v>0</v>
      </c>
      <c r="AD178" s="33">
        <v>0</v>
      </c>
      <c r="AE178" s="33">
        <v>0</v>
      </c>
      <c r="AF178" s="33">
        <v>0</v>
      </c>
      <c r="AG178" s="33">
        <v>0</v>
      </c>
      <c r="AH178" t="s">
        <v>402</v>
      </c>
      <c r="AI178" s="34">
        <v>4</v>
      </c>
    </row>
    <row r="179" spans="1:35" x14ac:dyDescent="0.25">
      <c r="A179" t="s">
        <v>1149</v>
      </c>
      <c r="B179" t="s">
        <v>456</v>
      </c>
      <c r="C179" t="s">
        <v>912</v>
      </c>
      <c r="D179" t="s">
        <v>1056</v>
      </c>
      <c r="E179" s="33">
        <v>56.277777777777779</v>
      </c>
      <c r="F179" s="33">
        <v>7.6444444444444448</v>
      </c>
      <c r="G179" s="33">
        <v>4.0888888888888886</v>
      </c>
      <c r="H179" s="33">
        <v>1.2055555555555555</v>
      </c>
      <c r="I179" s="33">
        <v>0</v>
      </c>
      <c r="J179" s="33">
        <v>0</v>
      </c>
      <c r="K179" s="33">
        <v>0</v>
      </c>
      <c r="L179" s="33">
        <v>2.8348888888888886</v>
      </c>
      <c r="M179" s="33">
        <v>0</v>
      </c>
      <c r="N179" s="33">
        <v>0</v>
      </c>
      <c r="O179" s="33">
        <v>0</v>
      </c>
      <c r="P179" s="33">
        <v>4.6222222222222218</v>
      </c>
      <c r="Q179" s="33">
        <v>1.5777777777777777</v>
      </c>
      <c r="R179" s="33">
        <v>0.11016781836130304</v>
      </c>
      <c r="S179" s="33">
        <v>2.6944444444444446</v>
      </c>
      <c r="T179" s="33">
        <v>2.7523333333333335</v>
      </c>
      <c r="U179" s="33">
        <v>0</v>
      </c>
      <c r="V179" s="33">
        <v>9.6783810463968417E-2</v>
      </c>
      <c r="W179" s="33">
        <v>4.7836666666666661</v>
      </c>
      <c r="X179" s="33">
        <v>0.27455555555555555</v>
      </c>
      <c r="Y179" s="33">
        <v>0</v>
      </c>
      <c r="Z179" s="33">
        <v>8.9879565646594259E-2</v>
      </c>
      <c r="AA179" s="33">
        <v>0.91111111111111109</v>
      </c>
      <c r="AB179" s="33">
        <v>0</v>
      </c>
      <c r="AC179" s="33">
        <v>0</v>
      </c>
      <c r="AD179" s="33">
        <v>0</v>
      </c>
      <c r="AE179" s="33">
        <v>0</v>
      </c>
      <c r="AF179" s="33">
        <v>0</v>
      </c>
      <c r="AG179" s="33">
        <v>0</v>
      </c>
      <c r="AH179" t="s">
        <v>42</v>
      </c>
      <c r="AI179" s="34">
        <v>4</v>
      </c>
    </row>
    <row r="180" spans="1:35" x14ac:dyDescent="0.25">
      <c r="A180" t="s">
        <v>1149</v>
      </c>
      <c r="B180" t="s">
        <v>772</v>
      </c>
      <c r="C180" t="s">
        <v>903</v>
      </c>
      <c r="D180" t="s">
        <v>1061</v>
      </c>
      <c r="E180" s="33">
        <v>50.366666666666667</v>
      </c>
      <c r="F180" s="33">
        <v>0</v>
      </c>
      <c r="G180" s="33">
        <v>0</v>
      </c>
      <c r="H180" s="33">
        <v>0.39166666666666666</v>
      </c>
      <c r="I180" s="33">
        <v>0</v>
      </c>
      <c r="J180" s="33">
        <v>0</v>
      </c>
      <c r="K180" s="33">
        <v>0</v>
      </c>
      <c r="L180" s="33">
        <v>0.18200000000000002</v>
      </c>
      <c r="M180" s="33">
        <v>0</v>
      </c>
      <c r="N180" s="33">
        <v>5.1677777777777782</v>
      </c>
      <c r="O180" s="33">
        <v>0.10260313258327819</v>
      </c>
      <c r="P180" s="33">
        <v>4.66</v>
      </c>
      <c r="Q180" s="33">
        <v>0</v>
      </c>
      <c r="R180" s="33">
        <v>9.2521508934480481E-2</v>
      </c>
      <c r="S180" s="33">
        <v>4.437666666666666</v>
      </c>
      <c r="T180" s="33">
        <v>0</v>
      </c>
      <c r="U180" s="33">
        <v>0</v>
      </c>
      <c r="V180" s="33">
        <v>8.8107213765718048E-2</v>
      </c>
      <c r="W180" s="33">
        <v>9.6167777777777772</v>
      </c>
      <c r="X180" s="33">
        <v>4.5153333333333334</v>
      </c>
      <c r="Y180" s="33">
        <v>0</v>
      </c>
      <c r="Z180" s="33">
        <v>0.28058460180895656</v>
      </c>
      <c r="AA180" s="33">
        <v>0</v>
      </c>
      <c r="AB180" s="33">
        <v>0</v>
      </c>
      <c r="AC180" s="33">
        <v>0</v>
      </c>
      <c r="AD180" s="33">
        <v>0</v>
      </c>
      <c r="AE180" s="33">
        <v>0</v>
      </c>
      <c r="AF180" s="33">
        <v>0</v>
      </c>
      <c r="AG180" s="33">
        <v>0</v>
      </c>
      <c r="AH180" t="s">
        <v>359</v>
      </c>
      <c r="AI180" s="34">
        <v>4</v>
      </c>
    </row>
    <row r="181" spans="1:35" x14ac:dyDescent="0.25">
      <c r="A181" t="s">
        <v>1149</v>
      </c>
      <c r="B181" t="s">
        <v>612</v>
      </c>
      <c r="C181" t="s">
        <v>920</v>
      </c>
      <c r="D181" t="s">
        <v>1073</v>
      </c>
      <c r="E181" s="33">
        <v>29.633333333333333</v>
      </c>
      <c r="F181" s="33">
        <v>0</v>
      </c>
      <c r="G181" s="33">
        <v>0</v>
      </c>
      <c r="H181" s="33">
        <v>0</v>
      </c>
      <c r="I181" s="33">
        <v>0</v>
      </c>
      <c r="J181" s="33">
        <v>0</v>
      </c>
      <c r="K181" s="33">
        <v>0</v>
      </c>
      <c r="L181" s="33">
        <v>1.5</v>
      </c>
      <c r="M181" s="33">
        <v>0</v>
      </c>
      <c r="N181" s="33">
        <v>0</v>
      </c>
      <c r="O181" s="33">
        <v>0</v>
      </c>
      <c r="P181" s="33">
        <v>5.0333333333333332</v>
      </c>
      <c r="Q181" s="33">
        <v>0</v>
      </c>
      <c r="R181" s="33">
        <v>0.16985376827896512</v>
      </c>
      <c r="S181" s="33">
        <v>10.216666666666667</v>
      </c>
      <c r="T181" s="33">
        <v>16.06111111111111</v>
      </c>
      <c r="U181" s="33">
        <v>0</v>
      </c>
      <c r="V181" s="33">
        <v>0.8867641544806899</v>
      </c>
      <c r="W181" s="33">
        <v>4.6694444444444443</v>
      </c>
      <c r="X181" s="33">
        <v>13.636444444444445</v>
      </c>
      <c r="Y181" s="33">
        <v>0</v>
      </c>
      <c r="Z181" s="33">
        <v>0.61774653168353955</v>
      </c>
      <c r="AA181" s="33">
        <v>0</v>
      </c>
      <c r="AB181" s="33">
        <v>0</v>
      </c>
      <c r="AC181" s="33">
        <v>0</v>
      </c>
      <c r="AD181" s="33">
        <v>0</v>
      </c>
      <c r="AE181" s="33">
        <v>0</v>
      </c>
      <c r="AF181" s="33">
        <v>0</v>
      </c>
      <c r="AG181" s="33">
        <v>0</v>
      </c>
      <c r="AH181" t="s">
        <v>199</v>
      </c>
      <c r="AI181" s="34">
        <v>4</v>
      </c>
    </row>
    <row r="182" spans="1:35" x14ac:dyDescent="0.25">
      <c r="A182" t="s">
        <v>1149</v>
      </c>
      <c r="B182" t="s">
        <v>435</v>
      </c>
      <c r="C182" t="s">
        <v>828</v>
      </c>
      <c r="D182" t="s">
        <v>1051</v>
      </c>
      <c r="E182" s="33">
        <v>124.72222222222223</v>
      </c>
      <c r="F182" s="33">
        <v>4.8888888888888893</v>
      </c>
      <c r="G182" s="33">
        <v>0.58888888888888891</v>
      </c>
      <c r="H182" s="33">
        <v>0.73888888888888893</v>
      </c>
      <c r="I182" s="33">
        <v>0.53333333333333333</v>
      </c>
      <c r="J182" s="33">
        <v>0</v>
      </c>
      <c r="K182" s="33">
        <v>0</v>
      </c>
      <c r="L182" s="33">
        <v>7.2414444444444435</v>
      </c>
      <c r="M182" s="33">
        <v>9.3454444444444444</v>
      </c>
      <c r="N182" s="33">
        <v>0</v>
      </c>
      <c r="O182" s="33">
        <v>7.4930066815144761E-2</v>
      </c>
      <c r="P182" s="33">
        <v>0</v>
      </c>
      <c r="Q182" s="33">
        <v>13.988888888888889</v>
      </c>
      <c r="R182" s="33">
        <v>0.11216035634743875</v>
      </c>
      <c r="S182" s="33">
        <v>5.0981111111111126</v>
      </c>
      <c r="T182" s="33">
        <v>4.6740000000000004</v>
      </c>
      <c r="U182" s="33">
        <v>0</v>
      </c>
      <c r="V182" s="33">
        <v>7.8351002227171493E-2</v>
      </c>
      <c r="W182" s="33">
        <v>4.6341111111111113</v>
      </c>
      <c r="X182" s="33">
        <v>5.1111111111111116</v>
      </c>
      <c r="Y182" s="33">
        <v>4.8777777777777782</v>
      </c>
      <c r="Z182" s="33">
        <v>0.1172445434298441</v>
      </c>
      <c r="AA182" s="33">
        <v>0</v>
      </c>
      <c r="AB182" s="33">
        <v>0</v>
      </c>
      <c r="AC182" s="33">
        <v>0</v>
      </c>
      <c r="AD182" s="33">
        <v>0</v>
      </c>
      <c r="AE182" s="33">
        <v>0</v>
      </c>
      <c r="AF182" s="33">
        <v>0</v>
      </c>
      <c r="AG182" s="33">
        <v>0</v>
      </c>
      <c r="AH182" t="s">
        <v>21</v>
      </c>
      <c r="AI182" s="34">
        <v>4</v>
      </c>
    </row>
    <row r="183" spans="1:35" x14ac:dyDescent="0.25">
      <c r="A183" t="s">
        <v>1149</v>
      </c>
      <c r="B183" t="s">
        <v>457</v>
      </c>
      <c r="C183" t="s">
        <v>851</v>
      </c>
      <c r="D183" t="s">
        <v>1031</v>
      </c>
      <c r="E183" s="33">
        <v>43.12222222222222</v>
      </c>
      <c r="F183" s="33">
        <v>4.8</v>
      </c>
      <c r="G183" s="33">
        <v>2.3111111111111109</v>
      </c>
      <c r="H183" s="33">
        <v>1.0777777777777777</v>
      </c>
      <c r="I183" s="33">
        <v>0</v>
      </c>
      <c r="J183" s="33">
        <v>0</v>
      </c>
      <c r="K183" s="33">
        <v>0</v>
      </c>
      <c r="L183" s="33">
        <v>1.4799999999999995</v>
      </c>
      <c r="M183" s="33">
        <v>0</v>
      </c>
      <c r="N183" s="33">
        <v>0</v>
      </c>
      <c r="O183" s="33">
        <v>0</v>
      </c>
      <c r="P183" s="33">
        <v>3.6542222222222223</v>
      </c>
      <c r="Q183" s="33">
        <v>0</v>
      </c>
      <c r="R183" s="33">
        <v>8.474104612213347E-2</v>
      </c>
      <c r="S183" s="33">
        <v>1.6552222222222226</v>
      </c>
      <c r="T183" s="33">
        <v>7.8656666666666677</v>
      </c>
      <c r="U183" s="33">
        <v>0</v>
      </c>
      <c r="V183" s="33">
        <v>0.22078845658335486</v>
      </c>
      <c r="W183" s="33">
        <v>5.0305555555555559</v>
      </c>
      <c r="X183" s="33">
        <v>1.4991111111111113</v>
      </c>
      <c r="Y183" s="33">
        <v>0</v>
      </c>
      <c r="Z183" s="33">
        <v>0.15142231383664007</v>
      </c>
      <c r="AA183" s="33">
        <v>0.57777777777777772</v>
      </c>
      <c r="AB183" s="33">
        <v>0</v>
      </c>
      <c r="AC183" s="33">
        <v>0</v>
      </c>
      <c r="AD183" s="33">
        <v>0</v>
      </c>
      <c r="AE183" s="33">
        <v>0</v>
      </c>
      <c r="AF183" s="33">
        <v>0</v>
      </c>
      <c r="AG183" s="33">
        <v>0</v>
      </c>
      <c r="AH183" t="s">
        <v>43</v>
      </c>
      <c r="AI183" s="34">
        <v>4</v>
      </c>
    </row>
    <row r="184" spans="1:35" x14ac:dyDescent="0.25">
      <c r="A184" t="s">
        <v>1149</v>
      </c>
      <c r="B184" t="s">
        <v>490</v>
      </c>
      <c r="C184" t="s">
        <v>928</v>
      </c>
      <c r="D184" t="s">
        <v>1077</v>
      </c>
      <c r="E184" s="33">
        <v>52.955555555555556</v>
      </c>
      <c r="F184" s="33">
        <v>5.333333333333333</v>
      </c>
      <c r="G184" s="33">
        <v>0.2</v>
      </c>
      <c r="H184" s="33">
        <v>0.26544444444444437</v>
      </c>
      <c r="I184" s="33">
        <v>0.57777777777777772</v>
      </c>
      <c r="J184" s="33">
        <v>0</v>
      </c>
      <c r="K184" s="33">
        <v>0</v>
      </c>
      <c r="L184" s="33">
        <v>3.6885555555555558</v>
      </c>
      <c r="M184" s="33">
        <v>5.4222222222222225</v>
      </c>
      <c r="N184" s="33">
        <v>0</v>
      </c>
      <c r="O184" s="33">
        <v>0.10239194292908099</v>
      </c>
      <c r="P184" s="33">
        <v>0</v>
      </c>
      <c r="Q184" s="33">
        <v>0</v>
      </c>
      <c r="R184" s="33">
        <v>0</v>
      </c>
      <c r="S184" s="33">
        <v>1.9598888888888895</v>
      </c>
      <c r="T184" s="33">
        <v>11.961333333333336</v>
      </c>
      <c r="U184" s="33">
        <v>0</v>
      </c>
      <c r="V184" s="33">
        <v>0.26288501888376004</v>
      </c>
      <c r="W184" s="33">
        <v>1.1186666666666665</v>
      </c>
      <c r="X184" s="33">
        <v>7.1892222222222228</v>
      </c>
      <c r="Y184" s="33">
        <v>0</v>
      </c>
      <c r="Z184" s="33">
        <v>0.15688417960553924</v>
      </c>
      <c r="AA184" s="33">
        <v>0</v>
      </c>
      <c r="AB184" s="33">
        <v>0</v>
      </c>
      <c r="AC184" s="33">
        <v>0</v>
      </c>
      <c r="AD184" s="33">
        <v>0</v>
      </c>
      <c r="AE184" s="33">
        <v>0</v>
      </c>
      <c r="AF184" s="33">
        <v>0</v>
      </c>
      <c r="AG184" s="33">
        <v>0</v>
      </c>
      <c r="AH184" t="s">
        <v>76</v>
      </c>
      <c r="AI184" s="34">
        <v>4</v>
      </c>
    </row>
    <row r="185" spans="1:35" x14ac:dyDescent="0.25">
      <c r="A185" t="s">
        <v>1149</v>
      </c>
      <c r="B185" t="s">
        <v>623</v>
      </c>
      <c r="C185" t="s">
        <v>872</v>
      </c>
      <c r="D185" t="s">
        <v>1112</v>
      </c>
      <c r="E185" s="33">
        <v>69.644444444444446</v>
      </c>
      <c r="F185" s="33">
        <v>5.2444444444444445</v>
      </c>
      <c r="G185" s="33">
        <v>0</v>
      </c>
      <c r="H185" s="33">
        <v>0.46944444444444444</v>
      </c>
      <c r="I185" s="33">
        <v>0</v>
      </c>
      <c r="J185" s="33">
        <v>0</v>
      </c>
      <c r="K185" s="33">
        <v>0</v>
      </c>
      <c r="L185" s="33">
        <v>0</v>
      </c>
      <c r="M185" s="33">
        <v>6.1947777777777775</v>
      </c>
      <c r="N185" s="33">
        <v>0</v>
      </c>
      <c r="O185" s="33">
        <v>8.8948627951499673E-2</v>
      </c>
      <c r="P185" s="33">
        <v>5.9444444444444446</v>
      </c>
      <c r="Q185" s="33">
        <v>5.3453333333333335</v>
      </c>
      <c r="R185" s="33">
        <v>0.1621059349074665</v>
      </c>
      <c r="S185" s="33">
        <v>0</v>
      </c>
      <c r="T185" s="33">
        <v>0</v>
      </c>
      <c r="U185" s="33">
        <v>0</v>
      </c>
      <c r="V185" s="33">
        <v>0</v>
      </c>
      <c r="W185" s="33">
        <v>0</v>
      </c>
      <c r="X185" s="33">
        <v>0</v>
      </c>
      <c r="Y185" s="33">
        <v>0</v>
      </c>
      <c r="Z185" s="33">
        <v>0</v>
      </c>
      <c r="AA185" s="33">
        <v>0</v>
      </c>
      <c r="AB185" s="33">
        <v>0</v>
      </c>
      <c r="AC185" s="33">
        <v>0</v>
      </c>
      <c r="AD185" s="33">
        <v>0</v>
      </c>
      <c r="AE185" s="33">
        <v>0</v>
      </c>
      <c r="AF185" s="33">
        <v>0</v>
      </c>
      <c r="AG185" s="33">
        <v>1.1000000000000001</v>
      </c>
      <c r="AH185" t="s">
        <v>210</v>
      </c>
      <c r="AI185" s="34">
        <v>4</v>
      </c>
    </row>
    <row r="186" spans="1:35" x14ac:dyDescent="0.25">
      <c r="A186" t="s">
        <v>1149</v>
      </c>
      <c r="B186" t="s">
        <v>588</v>
      </c>
      <c r="C186" t="s">
        <v>830</v>
      </c>
      <c r="D186" t="s">
        <v>1055</v>
      </c>
      <c r="E186" s="33">
        <v>19.255555555555556</v>
      </c>
      <c r="F186" s="33">
        <v>5.6888888888888891</v>
      </c>
      <c r="G186" s="33">
        <v>0</v>
      </c>
      <c r="H186" s="33">
        <v>0.22577777777777783</v>
      </c>
      <c r="I186" s="33">
        <v>1.9333333333333333</v>
      </c>
      <c r="J186" s="33">
        <v>0</v>
      </c>
      <c r="K186" s="33">
        <v>8.8888888888888892E-2</v>
      </c>
      <c r="L186" s="33">
        <v>4.4911111111111097</v>
      </c>
      <c r="M186" s="33">
        <v>4.6913333333333327</v>
      </c>
      <c r="N186" s="33">
        <v>0</v>
      </c>
      <c r="O186" s="33">
        <v>0.24363531448355449</v>
      </c>
      <c r="P186" s="33">
        <v>6.0503333333333345</v>
      </c>
      <c r="Q186" s="33">
        <v>0</v>
      </c>
      <c r="R186" s="33">
        <v>0.31421234852856322</v>
      </c>
      <c r="S186" s="33">
        <v>0.78277777777777779</v>
      </c>
      <c r="T186" s="33">
        <v>4.0226666666666659</v>
      </c>
      <c r="U186" s="33">
        <v>0</v>
      </c>
      <c r="V186" s="33">
        <v>0.24956145412579336</v>
      </c>
      <c r="W186" s="33">
        <v>0.6326666666666666</v>
      </c>
      <c r="X186" s="33">
        <v>3.86</v>
      </c>
      <c r="Y186" s="33">
        <v>2.8555555555555556</v>
      </c>
      <c r="Z186" s="33">
        <v>0.38161569532602424</v>
      </c>
      <c r="AA186" s="33">
        <v>0</v>
      </c>
      <c r="AB186" s="33">
        <v>0</v>
      </c>
      <c r="AC186" s="33">
        <v>0.13333333333333333</v>
      </c>
      <c r="AD186" s="33">
        <v>0</v>
      </c>
      <c r="AE186" s="33">
        <v>44.866666666666667</v>
      </c>
      <c r="AF186" s="33">
        <v>0</v>
      </c>
      <c r="AG186" s="33">
        <v>0.26666666666666666</v>
      </c>
      <c r="AH186" t="s">
        <v>175</v>
      </c>
      <c r="AI186" s="34">
        <v>4</v>
      </c>
    </row>
    <row r="187" spans="1:35" x14ac:dyDescent="0.25">
      <c r="A187" t="s">
        <v>1149</v>
      </c>
      <c r="B187" t="s">
        <v>758</v>
      </c>
      <c r="C187" t="s">
        <v>1008</v>
      </c>
      <c r="D187" t="s">
        <v>1031</v>
      </c>
      <c r="E187" s="33">
        <v>94.233333333333334</v>
      </c>
      <c r="F187" s="33">
        <v>5.822222222222222</v>
      </c>
      <c r="G187" s="33">
        <v>0</v>
      </c>
      <c r="H187" s="33">
        <v>0</v>
      </c>
      <c r="I187" s="33">
        <v>0.62222222222222223</v>
      </c>
      <c r="J187" s="33">
        <v>0</v>
      </c>
      <c r="K187" s="33">
        <v>0</v>
      </c>
      <c r="L187" s="33">
        <v>5.6971111111111084</v>
      </c>
      <c r="M187" s="33">
        <v>6.8444444444444441</v>
      </c>
      <c r="N187" s="33">
        <v>0</v>
      </c>
      <c r="O187" s="33">
        <v>7.2632944228274959E-2</v>
      </c>
      <c r="P187" s="33">
        <v>2.1916666666666669</v>
      </c>
      <c r="Q187" s="33">
        <v>6.5638888888888891</v>
      </c>
      <c r="R187" s="33">
        <v>9.2913571512793308E-2</v>
      </c>
      <c r="S187" s="33">
        <v>9.1428888888888871</v>
      </c>
      <c r="T187" s="33">
        <v>11.712333333333332</v>
      </c>
      <c r="U187" s="33">
        <v>0</v>
      </c>
      <c r="V187" s="33">
        <v>0.22131470345478121</v>
      </c>
      <c r="W187" s="33">
        <v>10.38466666666667</v>
      </c>
      <c r="X187" s="33">
        <v>4.5946666666666669</v>
      </c>
      <c r="Y187" s="33">
        <v>4.5777777777777775</v>
      </c>
      <c r="Z187" s="33">
        <v>0.20753920528239594</v>
      </c>
      <c r="AA187" s="33">
        <v>0</v>
      </c>
      <c r="AB187" s="33">
        <v>0</v>
      </c>
      <c r="AC187" s="33">
        <v>0</v>
      </c>
      <c r="AD187" s="33">
        <v>0</v>
      </c>
      <c r="AE187" s="33">
        <v>0</v>
      </c>
      <c r="AF187" s="33">
        <v>0</v>
      </c>
      <c r="AG187" s="33">
        <v>0</v>
      </c>
      <c r="AH187" t="s">
        <v>345</v>
      </c>
      <c r="AI187" s="34">
        <v>4</v>
      </c>
    </row>
    <row r="188" spans="1:35" x14ac:dyDescent="0.25">
      <c r="A188" t="s">
        <v>1149</v>
      </c>
      <c r="B188" t="s">
        <v>481</v>
      </c>
      <c r="C188" t="s">
        <v>925</v>
      </c>
      <c r="D188" t="s">
        <v>1050</v>
      </c>
      <c r="E188" s="33">
        <v>74.2</v>
      </c>
      <c r="F188" s="33">
        <v>5.6888888888888891</v>
      </c>
      <c r="G188" s="33">
        <v>0</v>
      </c>
      <c r="H188" s="33">
        <v>0</v>
      </c>
      <c r="I188" s="33">
        <v>0</v>
      </c>
      <c r="J188" s="33">
        <v>0</v>
      </c>
      <c r="K188" s="33">
        <v>0</v>
      </c>
      <c r="L188" s="33">
        <v>4.6073333333333313</v>
      </c>
      <c r="M188" s="33">
        <v>5.177777777777778</v>
      </c>
      <c r="N188" s="33">
        <v>0</v>
      </c>
      <c r="O188" s="33">
        <v>6.9781371668164116E-2</v>
      </c>
      <c r="P188" s="33">
        <v>4.2527777777777782</v>
      </c>
      <c r="Q188" s="33">
        <v>0</v>
      </c>
      <c r="R188" s="33">
        <v>5.7315064390536095E-2</v>
      </c>
      <c r="S188" s="33">
        <v>1.7712222222222218</v>
      </c>
      <c r="T188" s="33">
        <v>10.07666666666667</v>
      </c>
      <c r="U188" s="33">
        <v>0</v>
      </c>
      <c r="V188" s="33">
        <v>0.15967505241090152</v>
      </c>
      <c r="W188" s="33">
        <v>1.8054444444444449</v>
      </c>
      <c r="X188" s="33">
        <v>10.575888888888892</v>
      </c>
      <c r="Y188" s="33">
        <v>4.2111111111111112</v>
      </c>
      <c r="Z188" s="33">
        <v>0.22361784965558557</v>
      </c>
      <c r="AA188" s="33">
        <v>0</v>
      </c>
      <c r="AB188" s="33">
        <v>0</v>
      </c>
      <c r="AC188" s="33">
        <v>0</v>
      </c>
      <c r="AD188" s="33">
        <v>0</v>
      </c>
      <c r="AE188" s="33">
        <v>0</v>
      </c>
      <c r="AF188" s="33">
        <v>0</v>
      </c>
      <c r="AG188" s="33">
        <v>0</v>
      </c>
      <c r="AH188" t="s">
        <v>67</v>
      </c>
      <c r="AI188" s="34">
        <v>4</v>
      </c>
    </row>
    <row r="189" spans="1:35" x14ac:dyDescent="0.25">
      <c r="A189" t="s">
        <v>1149</v>
      </c>
      <c r="B189" t="s">
        <v>701</v>
      </c>
      <c r="C189" t="s">
        <v>870</v>
      </c>
      <c r="D189" t="s">
        <v>1059</v>
      </c>
      <c r="E189" s="33">
        <v>86.588888888888889</v>
      </c>
      <c r="F189" s="33">
        <v>5.3444444444444441</v>
      </c>
      <c r="G189" s="33">
        <v>0</v>
      </c>
      <c r="H189" s="33">
        <v>0</v>
      </c>
      <c r="I189" s="33">
        <v>0</v>
      </c>
      <c r="J189" s="33">
        <v>0</v>
      </c>
      <c r="K189" s="33">
        <v>0</v>
      </c>
      <c r="L189" s="33">
        <v>1.6004444444444443</v>
      </c>
      <c r="M189" s="33">
        <v>4.8516666666666666</v>
      </c>
      <c r="N189" s="33">
        <v>0</v>
      </c>
      <c r="O189" s="33">
        <v>5.6031053509559864E-2</v>
      </c>
      <c r="P189" s="33">
        <v>5.495444444444443</v>
      </c>
      <c r="Q189" s="33">
        <v>0</v>
      </c>
      <c r="R189" s="33">
        <v>6.3465930963685344E-2</v>
      </c>
      <c r="S189" s="33">
        <v>7.2928888888888928</v>
      </c>
      <c r="T189" s="33">
        <v>9.9573333333333363</v>
      </c>
      <c r="U189" s="33">
        <v>0</v>
      </c>
      <c r="V189" s="33">
        <v>0.1992198126523804</v>
      </c>
      <c r="W189" s="33">
        <v>12.077999999999999</v>
      </c>
      <c r="X189" s="33">
        <v>10.344888888888891</v>
      </c>
      <c r="Y189" s="33">
        <v>0</v>
      </c>
      <c r="Z189" s="33">
        <v>0.25895803926600797</v>
      </c>
      <c r="AA189" s="33">
        <v>0</v>
      </c>
      <c r="AB189" s="33">
        <v>5.4222222222222225</v>
      </c>
      <c r="AC189" s="33">
        <v>0</v>
      </c>
      <c r="AD189" s="33">
        <v>0</v>
      </c>
      <c r="AE189" s="33">
        <v>0</v>
      </c>
      <c r="AF189" s="33">
        <v>0</v>
      </c>
      <c r="AG189" s="33">
        <v>0</v>
      </c>
      <c r="AH189" t="s">
        <v>288</v>
      </c>
      <c r="AI189" s="34">
        <v>4</v>
      </c>
    </row>
    <row r="190" spans="1:35" x14ac:dyDescent="0.25">
      <c r="A190" t="s">
        <v>1149</v>
      </c>
      <c r="B190" t="s">
        <v>537</v>
      </c>
      <c r="C190" t="s">
        <v>946</v>
      </c>
      <c r="D190" t="s">
        <v>1087</v>
      </c>
      <c r="E190" s="33">
        <v>84.544444444444451</v>
      </c>
      <c r="F190" s="33">
        <v>5.6333333333333337</v>
      </c>
      <c r="G190" s="33">
        <v>0.13333333333333333</v>
      </c>
      <c r="H190" s="33">
        <v>1.4055555555555554</v>
      </c>
      <c r="I190" s="33">
        <v>0</v>
      </c>
      <c r="J190" s="33">
        <v>0</v>
      </c>
      <c r="K190" s="33">
        <v>0</v>
      </c>
      <c r="L190" s="33">
        <v>4.1625555555555565</v>
      </c>
      <c r="M190" s="33">
        <v>0</v>
      </c>
      <c r="N190" s="33">
        <v>5.9044444444444446</v>
      </c>
      <c r="O190" s="33">
        <v>6.9838349323169929E-2</v>
      </c>
      <c r="P190" s="33">
        <v>4.6566666666666654</v>
      </c>
      <c r="Q190" s="33">
        <v>1.3266666666666669</v>
      </c>
      <c r="R190" s="33">
        <v>7.0771454856091459E-2</v>
      </c>
      <c r="S190" s="33">
        <v>5.2711111111111109</v>
      </c>
      <c r="T190" s="33">
        <v>13.939444444444446</v>
      </c>
      <c r="U190" s="33">
        <v>0</v>
      </c>
      <c r="V190" s="33">
        <v>0.22722433959784466</v>
      </c>
      <c r="W190" s="33">
        <v>4.9668888888888887</v>
      </c>
      <c r="X190" s="33">
        <v>9.3968888888888866</v>
      </c>
      <c r="Y190" s="33">
        <v>0</v>
      </c>
      <c r="Z190" s="33">
        <v>0.16989617558154813</v>
      </c>
      <c r="AA190" s="33">
        <v>0</v>
      </c>
      <c r="AB190" s="33">
        <v>0</v>
      </c>
      <c r="AC190" s="33">
        <v>0</v>
      </c>
      <c r="AD190" s="33">
        <v>0</v>
      </c>
      <c r="AE190" s="33">
        <v>0</v>
      </c>
      <c r="AF190" s="33">
        <v>0</v>
      </c>
      <c r="AG190" s="33">
        <v>0</v>
      </c>
      <c r="AH190" t="s">
        <v>124</v>
      </c>
      <c r="AI190" s="34">
        <v>4</v>
      </c>
    </row>
    <row r="191" spans="1:35" x14ac:dyDescent="0.25">
      <c r="A191" t="s">
        <v>1149</v>
      </c>
      <c r="B191" t="s">
        <v>664</v>
      </c>
      <c r="C191" t="s">
        <v>843</v>
      </c>
      <c r="D191" t="s">
        <v>1106</v>
      </c>
      <c r="E191" s="33">
        <v>78.74444444444444</v>
      </c>
      <c r="F191" s="33">
        <v>5.5555555555555554</v>
      </c>
      <c r="G191" s="33">
        <v>0</v>
      </c>
      <c r="H191" s="33">
        <v>0</v>
      </c>
      <c r="I191" s="33">
        <v>0</v>
      </c>
      <c r="J191" s="33">
        <v>0</v>
      </c>
      <c r="K191" s="33">
        <v>0</v>
      </c>
      <c r="L191" s="33">
        <v>3.4316666666666662</v>
      </c>
      <c r="M191" s="33">
        <v>0</v>
      </c>
      <c r="N191" s="33">
        <v>3.3311111111111114</v>
      </c>
      <c r="O191" s="33">
        <v>4.2302807958233393E-2</v>
      </c>
      <c r="P191" s="33">
        <v>6.4099999999999984</v>
      </c>
      <c r="Q191" s="33">
        <v>0</v>
      </c>
      <c r="R191" s="33">
        <v>8.1402568082404383E-2</v>
      </c>
      <c r="S191" s="33">
        <v>5.6486666666666663</v>
      </c>
      <c r="T191" s="33">
        <v>10.700111111111113</v>
      </c>
      <c r="U191" s="33">
        <v>0</v>
      </c>
      <c r="V191" s="33">
        <v>0.20761817412163119</v>
      </c>
      <c r="W191" s="33">
        <v>3.4348888888888895</v>
      </c>
      <c r="X191" s="33">
        <v>5.1560000000000015</v>
      </c>
      <c r="Y191" s="33">
        <v>0</v>
      </c>
      <c r="Z191" s="33">
        <v>0.10909834908988292</v>
      </c>
      <c r="AA191" s="33">
        <v>0</v>
      </c>
      <c r="AB191" s="33">
        <v>0</v>
      </c>
      <c r="AC191" s="33">
        <v>0</v>
      </c>
      <c r="AD191" s="33">
        <v>0</v>
      </c>
      <c r="AE191" s="33">
        <v>0</v>
      </c>
      <c r="AF191" s="33">
        <v>0</v>
      </c>
      <c r="AG191" s="33">
        <v>0</v>
      </c>
      <c r="AH191" t="s">
        <v>251</v>
      </c>
      <c r="AI191" s="34">
        <v>4</v>
      </c>
    </row>
    <row r="192" spans="1:35" x14ac:dyDescent="0.25">
      <c r="A192" t="s">
        <v>1149</v>
      </c>
      <c r="B192" t="s">
        <v>759</v>
      </c>
      <c r="C192" t="s">
        <v>844</v>
      </c>
      <c r="D192" t="s">
        <v>1049</v>
      </c>
      <c r="E192" s="33">
        <v>81.466666666666669</v>
      </c>
      <c r="F192" s="33">
        <v>5.4888888888888889</v>
      </c>
      <c r="G192" s="33">
        <v>1.0666666666666667</v>
      </c>
      <c r="H192" s="33">
        <v>0.53333333333333333</v>
      </c>
      <c r="I192" s="33">
        <v>0</v>
      </c>
      <c r="J192" s="33">
        <v>0</v>
      </c>
      <c r="K192" s="33">
        <v>0</v>
      </c>
      <c r="L192" s="33">
        <v>2.9904444444444449</v>
      </c>
      <c r="M192" s="33">
        <v>0</v>
      </c>
      <c r="N192" s="33">
        <v>5.3755555555555556</v>
      </c>
      <c r="O192" s="33">
        <v>6.5984724495362787E-2</v>
      </c>
      <c r="P192" s="33">
        <v>5.5533333333333346</v>
      </c>
      <c r="Q192" s="33">
        <v>0</v>
      </c>
      <c r="R192" s="33">
        <v>6.8166939443535204E-2</v>
      </c>
      <c r="S192" s="33">
        <v>4.6943333333333337</v>
      </c>
      <c r="T192" s="33">
        <v>9.4785555555555554</v>
      </c>
      <c r="U192" s="33">
        <v>0</v>
      </c>
      <c r="V192" s="33">
        <v>0.17397163120567374</v>
      </c>
      <c r="W192" s="33">
        <v>5.6003333333333334</v>
      </c>
      <c r="X192" s="33">
        <v>13.185666666666663</v>
      </c>
      <c r="Y192" s="33">
        <v>0</v>
      </c>
      <c r="Z192" s="33">
        <v>0.23059738134206212</v>
      </c>
      <c r="AA192" s="33">
        <v>0</v>
      </c>
      <c r="AB192" s="33">
        <v>0</v>
      </c>
      <c r="AC192" s="33">
        <v>0</v>
      </c>
      <c r="AD192" s="33">
        <v>0</v>
      </c>
      <c r="AE192" s="33">
        <v>0</v>
      </c>
      <c r="AF192" s="33">
        <v>0</v>
      </c>
      <c r="AG192" s="33">
        <v>0</v>
      </c>
      <c r="AH192" t="s">
        <v>346</v>
      </c>
      <c r="AI192" s="34">
        <v>4</v>
      </c>
    </row>
    <row r="193" spans="1:35" x14ac:dyDescent="0.25">
      <c r="A193" t="s">
        <v>1149</v>
      </c>
      <c r="B193" t="s">
        <v>773</v>
      </c>
      <c r="C193" t="s">
        <v>831</v>
      </c>
      <c r="D193" t="s">
        <v>1086</v>
      </c>
      <c r="E193" s="33">
        <v>93.655555555555551</v>
      </c>
      <c r="F193" s="33">
        <v>5.9666666666666668</v>
      </c>
      <c r="G193" s="33">
        <v>0</v>
      </c>
      <c r="H193" s="33">
        <v>0</v>
      </c>
      <c r="I193" s="33">
        <v>0</v>
      </c>
      <c r="J193" s="33">
        <v>0</v>
      </c>
      <c r="K193" s="33">
        <v>0</v>
      </c>
      <c r="L193" s="33">
        <v>0</v>
      </c>
      <c r="M193" s="33">
        <v>0</v>
      </c>
      <c r="N193" s="33">
        <v>0.47333333333333333</v>
      </c>
      <c r="O193" s="33">
        <v>5.0539803060861317E-3</v>
      </c>
      <c r="P193" s="33">
        <v>4.5888888888888877</v>
      </c>
      <c r="Q193" s="33">
        <v>0</v>
      </c>
      <c r="R193" s="33">
        <v>4.8997508601257553E-2</v>
      </c>
      <c r="S193" s="33">
        <v>0</v>
      </c>
      <c r="T193" s="33">
        <v>0</v>
      </c>
      <c r="U193" s="33">
        <v>0</v>
      </c>
      <c r="V193" s="33">
        <v>0</v>
      </c>
      <c r="W193" s="33">
        <v>0</v>
      </c>
      <c r="X193" s="33">
        <v>0</v>
      </c>
      <c r="Y193" s="33">
        <v>0</v>
      </c>
      <c r="Z193" s="33">
        <v>0</v>
      </c>
      <c r="AA193" s="33">
        <v>0</v>
      </c>
      <c r="AB193" s="33">
        <v>0</v>
      </c>
      <c r="AC193" s="33">
        <v>0</v>
      </c>
      <c r="AD193" s="33">
        <v>0</v>
      </c>
      <c r="AE193" s="33">
        <v>0</v>
      </c>
      <c r="AF193" s="33">
        <v>0</v>
      </c>
      <c r="AG193" s="33">
        <v>0</v>
      </c>
      <c r="AH193" t="s">
        <v>360</v>
      </c>
      <c r="AI193" s="34">
        <v>4</v>
      </c>
    </row>
    <row r="194" spans="1:35" x14ac:dyDescent="0.25">
      <c r="A194" t="s">
        <v>1149</v>
      </c>
      <c r="B194" t="s">
        <v>614</v>
      </c>
      <c r="C194" t="s">
        <v>970</v>
      </c>
      <c r="D194" t="s">
        <v>1110</v>
      </c>
      <c r="E194" s="33">
        <v>34.466666666666669</v>
      </c>
      <c r="F194" s="33">
        <v>6.2222222222222223</v>
      </c>
      <c r="G194" s="33">
        <v>0</v>
      </c>
      <c r="H194" s="33">
        <v>0</v>
      </c>
      <c r="I194" s="33">
        <v>0</v>
      </c>
      <c r="J194" s="33">
        <v>0</v>
      </c>
      <c r="K194" s="33">
        <v>0</v>
      </c>
      <c r="L194" s="33">
        <v>0</v>
      </c>
      <c r="M194" s="33">
        <v>0</v>
      </c>
      <c r="N194" s="33">
        <v>4.34</v>
      </c>
      <c r="O194" s="33">
        <v>0.12591876208897484</v>
      </c>
      <c r="P194" s="33">
        <v>3.0011111111111113</v>
      </c>
      <c r="Q194" s="33">
        <v>0.39777777777777784</v>
      </c>
      <c r="R194" s="33">
        <v>9.8613797549967769E-2</v>
      </c>
      <c r="S194" s="33">
        <v>0</v>
      </c>
      <c r="T194" s="33">
        <v>0</v>
      </c>
      <c r="U194" s="33">
        <v>0</v>
      </c>
      <c r="V194" s="33">
        <v>0</v>
      </c>
      <c r="W194" s="33">
        <v>0</v>
      </c>
      <c r="X194" s="33">
        <v>0</v>
      </c>
      <c r="Y194" s="33">
        <v>0</v>
      </c>
      <c r="Z194" s="33">
        <v>0</v>
      </c>
      <c r="AA194" s="33">
        <v>0</v>
      </c>
      <c r="AB194" s="33">
        <v>0</v>
      </c>
      <c r="AC194" s="33">
        <v>0</v>
      </c>
      <c r="AD194" s="33">
        <v>0</v>
      </c>
      <c r="AE194" s="33">
        <v>0</v>
      </c>
      <c r="AF194" s="33">
        <v>0</v>
      </c>
      <c r="AG194" s="33">
        <v>0</v>
      </c>
      <c r="AH194" t="s">
        <v>201</v>
      </c>
      <c r="AI194" s="34">
        <v>4</v>
      </c>
    </row>
    <row r="195" spans="1:35" x14ac:dyDescent="0.25">
      <c r="A195" t="s">
        <v>1149</v>
      </c>
      <c r="B195" t="s">
        <v>782</v>
      </c>
      <c r="C195" t="s">
        <v>849</v>
      </c>
      <c r="D195" t="s">
        <v>1027</v>
      </c>
      <c r="E195" s="33">
        <v>55.211111111111109</v>
      </c>
      <c r="F195" s="33">
        <v>5.1111111111111107</v>
      </c>
      <c r="G195" s="33">
        <v>0.17777777777777778</v>
      </c>
      <c r="H195" s="33">
        <v>0</v>
      </c>
      <c r="I195" s="33">
        <v>0</v>
      </c>
      <c r="J195" s="33">
        <v>0</v>
      </c>
      <c r="K195" s="33">
        <v>0</v>
      </c>
      <c r="L195" s="33">
        <v>1.0818888888888887</v>
      </c>
      <c r="M195" s="33">
        <v>0</v>
      </c>
      <c r="N195" s="33">
        <v>0</v>
      </c>
      <c r="O195" s="33">
        <v>0</v>
      </c>
      <c r="P195" s="33">
        <v>4.8355555555555547</v>
      </c>
      <c r="Q195" s="33">
        <v>0</v>
      </c>
      <c r="R195" s="33">
        <v>8.7583014691084718E-2</v>
      </c>
      <c r="S195" s="33">
        <v>1.3872222222222221</v>
      </c>
      <c r="T195" s="33">
        <v>1.3414444444444442</v>
      </c>
      <c r="U195" s="33">
        <v>0</v>
      </c>
      <c r="V195" s="33">
        <v>4.9422418997786273E-2</v>
      </c>
      <c r="W195" s="33">
        <v>5.6888888888888891</v>
      </c>
      <c r="X195" s="33">
        <v>0</v>
      </c>
      <c r="Y195" s="33">
        <v>0</v>
      </c>
      <c r="Z195" s="33">
        <v>0.10303884081304086</v>
      </c>
      <c r="AA195" s="33">
        <v>0</v>
      </c>
      <c r="AB195" s="33">
        <v>0</v>
      </c>
      <c r="AC195" s="33">
        <v>0</v>
      </c>
      <c r="AD195" s="33">
        <v>0</v>
      </c>
      <c r="AE195" s="33">
        <v>0</v>
      </c>
      <c r="AF195" s="33">
        <v>0</v>
      </c>
      <c r="AG195" s="33">
        <v>0.31111111111111112</v>
      </c>
      <c r="AH195" t="s">
        <v>369</v>
      </c>
      <c r="AI195" s="34">
        <v>4</v>
      </c>
    </row>
    <row r="196" spans="1:35" x14ac:dyDescent="0.25">
      <c r="A196" t="s">
        <v>1149</v>
      </c>
      <c r="B196" t="s">
        <v>754</v>
      </c>
      <c r="C196" t="s">
        <v>841</v>
      </c>
      <c r="D196" t="s">
        <v>1069</v>
      </c>
      <c r="E196" s="33">
        <v>75.599999999999994</v>
      </c>
      <c r="F196" s="33">
        <v>5.2888888888888888</v>
      </c>
      <c r="G196" s="33">
        <v>0</v>
      </c>
      <c r="H196" s="33">
        <v>0.30833333333333335</v>
      </c>
      <c r="I196" s="33">
        <v>0</v>
      </c>
      <c r="J196" s="33">
        <v>0</v>
      </c>
      <c r="K196" s="33">
        <v>0</v>
      </c>
      <c r="L196" s="33">
        <v>3.1491111111111101</v>
      </c>
      <c r="M196" s="33">
        <v>0</v>
      </c>
      <c r="N196" s="33">
        <v>5.6366666666666685</v>
      </c>
      <c r="O196" s="33">
        <v>7.4559082892416251E-2</v>
      </c>
      <c r="P196" s="33">
        <v>4.3444444444444423</v>
      </c>
      <c r="Q196" s="33">
        <v>0</v>
      </c>
      <c r="R196" s="33">
        <v>5.7466196355085222E-2</v>
      </c>
      <c r="S196" s="33">
        <v>4.8114444444444437</v>
      </c>
      <c r="T196" s="33">
        <v>5.3204444444444459</v>
      </c>
      <c r="U196" s="33">
        <v>0</v>
      </c>
      <c r="V196" s="33">
        <v>0.1340196942974721</v>
      </c>
      <c r="W196" s="33">
        <v>9.8912222222222255</v>
      </c>
      <c r="X196" s="33">
        <v>4.6947777777777766</v>
      </c>
      <c r="Y196" s="33">
        <v>0</v>
      </c>
      <c r="Z196" s="33">
        <v>0.19293650793650799</v>
      </c>
      <c r="AA196" s="33">
        <v>0</v>
      </c>
      <c r="AB196" s="33">
        <v>0</v>
      </c>
      <c r="AC196" s="33">
        <v>0</v>
      </c>
      <c r="AD196" s="33">
        <v>0</v>
      </c>
      <c r="AE196" s="33">
        <v>0</v>
      </c>
      <c r="AF196" s="33">
        <v>0</v>
      </c>
      <c r="AG196" s="33">
        <v>0</v>
      </c>
      <c r="AH196" t="s">
        <v>341</v>
      </c>
      <c r="AI196" s="34">
        <v>4</v>
      </c>
    </row>
    <row r="197" spans="1:35" x14ac:dyDescent="0.25">
      <c r="A197" t="s">
        <v>1149</v>
      </c>
      <c r="B197" t="s">
        <v>734</v>
      </c>
      <c r="C197" t="s">
        <v>847</v>
      </c>
      <c r="D197" t="s">
        <v>1053</v>
      </c>
      <c r="E197" s="33">
        <v>75.811111111111117</v>
      </c>
      <c r="F197" s="33">
        <v>5.2222222222222223</v>
      </c>
      <c r="G197" s="33">
        <v>0</v>
      </c>
      <c r="H197" s="33">
        <v>1.2555555555555555</v>
      </c>
      <c r="I197" s="33">
        <v>0</v>
      </c>
      <c r="J197" s="33">
        <v>0</v>
      </c>
      <c r="K197" s="33">
        <v>0</v>
      </c>
      <c r="L197" s="33">
        <v>5.7933333333333321</v>
      </c>
      <c r="M197" s="33">
        <v>0</v>
      </c>
      <c r="N197" s="33">
        <v>5.9166666666666679</v>
      </c>
      <c r="O197" s="33">
        <v>7.8044848307196255E-2</v>
      </c>
      <c r="P197" s="33">
        <v>6.2277777777777752</v>
      </c>
      <c r="Q197" s="33">
        <v>0</v>
      </c>
      <c r="R197" s="33">
        <v>8.2148614978748313E-2</v>
      </c>
      <c r="S197" s="33">
        <v>11.522444444444442</v>
      </c>
      <c r="T197" s="33">
        <v>8.2010000000000005</v>
      </c>
      <c r="U197" s="33">
        <v>0</v>
      </c>
      <c r="V197" s="33">
        <v>0.26016561629781615</v>
      </c>
      <c r="W197" s="33">
        <v>6.7569999999999997</v>
      </c>
      <c r="X197" s="33">
        <v>7.0821111111111126</v>
      </c>
      <c r="Y197" s="33">
        <v>0</v>
      </c>
      <c r="Z197" s="33">
        <v>0.18254726659827056</v>
      </c>
      <c r="AA197" s="33">
        <v>0</v>
      </c>
      <c r="AB197" s="33">
        <v>0</v>
      </c>
      <c r="AC197" s="33">
        <v>0</v>
      </c>
      <c r="AD197" s="33">
        <v>0</v>
      </c>
      <c r="AE197" s="33">
        <v>0</v>
      </c>
      <c r="AF197" s="33">
        <v>0</v>
      </c>
      <c r="AG197" s="33">
        <v>0</v>
      </c>
      <c r="AH197" t="s">
        <v>321</v>
      </c>
      <c r="AI197" s="34">
        <v>4</v>
      </c>
    </row>
    <row r="198" spans="1:35" x14ac:dyDescent="0.25">
      <c r="A198" t="s">
        <v>1149</v>
      </c>
      <c r="B198" t="s">
        <v>534</v>
      </c>
      <c r="C198" t="s">
        <v>945</v>
      </c>
      <c r="D198" t="s">
        <v>1089</v>
      </c>
      <c r="E198" s="33">
        <v>67.24444444444444</v>
      </c>
      <c r="F198" s="33">
        <v>5.6888888888888891</v>
      </c>
      <c r="G198" s="33">
        <v>0.33333333333333331</v>
      </c>
      <c r="H198" s="33">
        <v>0.20088888888888887</v>
      </c>
      <c r="I198" s="33">
        <v>1.288888888888889</v>
      </c>
      <c r="J198" s="33">
        <v>0</v>
      </c>
      <c r="K198" s="33">
        <v>0</v>
      </c>
      <c r="L198" s="33">
        <v>3.9531111111111112</v>
      </c>
      <c r="M198" s="33">
        <v>5.4561111111111114</v>
      </c>
      <c r="N198" s="33">
        <v>0</v>
      </c>
      <c r="O198" s="33">
        <v>8.1138466622604113E-2</v>
      </c>
      <c r="P198" s="33">
        <v>5.2130000000000001</v>
      </c>
      <c r="Q198" s="33">
        <v>8.6163333333333352</v>
      </c>
      <c r="R198" s="33">
        <v>0.20565763384005289</v>
      </c>
      <c r="S198" s="33">
        <v>4.275444444444445</v>
      </c>
      <c r="T198" s="33">
        <v>4.2152222222222226</v>
      </c>
      <c r="U198" s="33">
        <v>0</v>
      </c>
      <c r="V198" s="33">
        <v>0.12626569729015205</v>
      </c>
      <c r="W198" s="33">
        <v>7.4146666666666681</v>
      </c>
      <c r="X198" s="33">
        <v>8.4955555555555566</v>
      </c>
      <c r="Y198" s="33">
        <v>0</v>
      </c>
      <c r="Z198" s="33">
        <v>0.23660277594183746</v>
      </c>
      <c r="AA198" s="33">
        <v>0</v>
      </c>
      <c r="AB198" s="33">
        <v>0</v>
      </c>
      <c r="AC198" s="33">
        <v>0</v>
      </c>
      <c r="AD198" s="33">
        <v>0</v>
      </c>
      <c r="AE198" s="33">
        <v>0</v>
      </c>
      <c r="AF198" s="33">
        <v>0</v>
      </c>
      <c r="AG198" s="33">
        <v>0.16666666666666666</v>
      </c>
      <c r="AH198" t="s">
        <v>120</v>
      </c>
      <c r="AI198" s="34">
        <v>4</v>
      </c>
    </row>
    <row r="199" spans="1:35" x14ac:dyDescent="0.25">
      <c r="A199" t="s">
        <v>1149</v>
      </c>
      <c r="B199" t="s">
        <v>730</v>
      </c>
      <c r="C199" t="s">
        <v>917</v>
      </c>
      <c r="D199" t="s">
        <v>1047</v>
      </c>
      <c r="E199" s="33">
        <v>61.4</v>
      </c>
      <c r="F199" s="33">
        <v>5.6888888888888891</v>
      </c>
      <c r="G199" s="33">
        <v>0.46666666666666667</v>
      </c>
      <c r="H199" s="33">
        <v>0.29655555555555557</v>
      </c>
      <c r="I199" s="33">
        <v>1.4444444444444444</v>
      </c>
      <c r="J199" s="33">
        <v>0</v>
      </c>
      <c r="K199" s="33">
        <v>0</v>
      </c>
      <c r="L199" s="33">
        <v>4.3922222222222222</v>
      </c>
      <c r="M199" s="33">
        <v>5.3425555555555553</v>
      </c>
      <c r="N199" s="33">
        <v>0</v>
      </c>
      <c r="O199" s="33">
        <v>8.7012305465074186E-2</v>
      </c>
      <c r="P199" s="33">
        <v>4.5612222222222218</v>
      </c>
      <c r="Q199" s="33">
        <v>2.4295555555555555</v>
      </c>
      <c r="R199" s="33">
        <v>0.11385631559898661</v>
      </c>
      <c r="S199" s="33">
        <v>7.8730000000000029</v>
      </c>
      <c r="T199" s="33">
        <v>14.243666666666664</v>
      </c>
      <c r="U199" s="33">
        <v>0</v>
      </c>
      <c r="V199" s="33">
        <v>0.36020629750271443</v>
      </c>
      <c r="W199" s="33">
        <v>12.085111111111109</v>
      </c>
      <c r="X199" s="33">
        <v>9.0991111111111103</v>
      </c>
      <c r="Y199" s="33">
        <v>5.0222222222222221</v>
      </c>
      <c r="Z199" s="33">
        <v>0.42681505609844367</v>
      </c>
      <c r="AA199" s="33">
        <v>0</v>
      </c>
      <c r="AB199" s="33">
        <v>0</v>
      </c>
      <c r="AC199" s="33">
        <v>0</v>
      </c>
      <c r="AD199" s="33">
        <v>0</v>
      </c>
      <c r="AE199" s="33">
        <v>0</v>
      </c>
      <c r="AF199" s="33">
        <v>0</v>
      </c>
      <c r="AG199" s="33">
        <v>0</v>
      </c>
      <c r="AH199" t="s">
        <v>317</v>
      </c>
      <c r="AI199" s="34">
        <v>4</v>
      </c>
    </row>
    <row r="200" spans="1:35" x14ac:dyDescent="0.25">
      <c r="A200" t="s">
        <v>1149</v>
      </c>
      <c r="B200" t="s">
        <v>496</v>
      </c>
      <c r="C200" t="s">
        <v>931</v>
      </c>
      <c r="D200" t="s">
        <v>1032</v>
      </c>
      <c r="E200" s="33">
        <v>94.788888888888891</v>
      </c>
      <c r="F200" s="33">
        <v>5.5111111111111111</v>
      </c>
      <c r="G200" s="33">
        <v>0</v>
      </c>
      <c r="H200" s="33">
        <v>0</v>
      </c>
      <c r="I200" s="33">
        <v>5.7111111111111112</v>
      </c>
      <c r="J200" s="33">
        <v>0</v>
      </c>
      <c r="K200" s="33">
        <v>0</v>
      </c>
      <c r="L200" s="33">
        <v>4.8972222222222221</v>
      </c>
      <c r="M200" s="33">
        <v>5.6</v>
      </c>
      <c r="N200" s="33">
        <v>3.8055555555555554</v>
      </c>
      <c r="O200" s="33">
        <v>9.922635095533934E-2</v>
      </c>
      <c r="P200" s="33">
        <v>5.2444444444444445</v>
      </c>
      <c r="Q200" s="33">
        <v>0</v>
      </c>
      <c r="R200" s="33">
        <v>5.5327628648458561E-2</v>
      </c>
      <c r="S200" s="33">
        <v>11.630555555555556</v>
      </c>
      <c r="T200" s="33">
        <v>7.4972222222222218</v>
      </c>
      <c r="U200" s="33">
        <v>0</v>
      </c>
      <c r="V200" s="33">
        <v>0.20179345914898608</v>
      </c>
      <c r="W200" s="33">
        <v>17.036111111111111</v>
      </c>
      <c r="X200" s="33">
        <v>11.866666666666667</v>
      </c>
      <c r="Y200" s="33">
        <v>0</v>
      </c>
      <c r="Z200" s="33">
        <v>0.304917360215684</v>
      </c>
      <c r="AA200" s="33">
        <v>0</v>
      </c>
      <c r="AB200" s="33">
        <v>0</v>
      </c>
      <c r="AC200" s="33">
        <v>6.2333333333333334</v>
      </c>
      <c r="AD200" s="33">
        <v>0</v>
      </c>
      <c r="AE200" s="33">
        <v>0</v>
      </c>
      <c r="AF200" s="33">
        <v>0</v>
      </c>
      <c r="AG200" s="33">
        <v>0</v>
      </c>
      <c r="AH200" t="s">
        <v>82</v>
      </c>
      <c r="AI200" s="34">
        <v>4</v>
      </c>
    </row>
    <row r="201" spans="1:35" x14ac:dyDescent="0.25">
      <c r="A201" t="s">
        <v>1149</v>
      </c>
      <c r="B201" t="s">
        <v>755</v>
      </c>
      <c r="C201" t="s">
        <v>888</v>
      </c>
      <c r="D201" t="s">
        <v>1057</v>
      </c>
      <c r="E201" s="33">
        <v>78.311111111111117</v>
      </c>
      <c r="F201" s="33">
        <v>5.6888888888888891</v>
      </c>
      <c r="G201" s="33">
        <v>0</v>
      </c>
      <c r="H201" s="33">
        <v>0</v>
      </c>
      <c r="I201" s="33">
        <v>0</v>
      </c>
      <c r="J201" s="33">
        <v>0</v>
      </c>
      <c r="K201" s="33">
        <v>0</v>
      </c>
      <c r="L201" s="33">
        <v>9.5024444444444427</v>
      </c>
      <c r="M201" s="33">
        <v>6.1027777777777779</v>
      </c>
      <c r="N201" s="33">
        <v>0</v>
      </c>
      <c r="O201" s="33">
        <v>7.7929909194097605E-2</v>
      </c>
      <c r="P201" s="33">
        <v>4.9055555555555559</v>
      </c>
      <c r="Q201" s="33">
        <v>6.1527777777777777</v>
      </c>
      <c r="R201" s="33">
        <v>0.14121027241770714</v>
      </c>
      <c r="S201" s="33">
        <v>5.2803333333333313</v>
      </c>
      <c r="T201" s="33">
        <v>8.8636666666666706</v>
      </c>
      <c r="U201" s="33">
        <v>0</v>
      </c>
      <c r="V201" s="33">
        <v>0.18061293984108967</v>
      </c>
      <c r="W201" s="33">
        <v>4.3753333333333346</v>
      </c>
      <c r="X201" s="33">
        <v>8.5921111111111088</v>
      </c>
      <c r="Y201" s="33">
        <v>5.1555555555555559</v>
      </c>
      <c r="Z201" s="33">
        <v>0.23142309875141878</v>
      </c>
      <c r="AA201" s="33">
        <v>0</v>
      </c>
      <c r="AB201" s="33">
        <v>0</v>
      </c>
      <c r="AC201" s="33">
        <v>0</v>
      </c>
      <c r="AD201" s="33">
        <v>0</v>
      </c>
      <c r="AE201" s="33">
        <v>0</v>
      </c>
      <c r="AF201" s="33">
        <v>0</v>
      </c>
      <c r="AG201" s="33">
        <v>0</v>
      </c>
      <c r="AH201" t="s">
        <v>342</v>
      </c>
      <c r="AI201" s="34">
        <v>4</v>
      </c>
    </row>
    <row r="202" spans="1:35" x14ac:dyDescent="0.25">
      <c r="A202" t="s">
        <v>1149</v>
      </c>
      <c r="B202" t="s">
        <v>653</v>
      </c>
      <c r="C202" t="s">
        <v>869</v>
      </c>
      <c r="D202" t="s">
        <v>1019</v>
      </c>
      <c r="E202" s="33">
        <v>75.25555555555556</v>
      </c>
      <c r="F202" s="33">
        <v>5.9666666666666668</v>
      </c>
      <c r="G202" s="33">
        <v>0</v>
      </c>
      <c r="H202" s="33">
        <v>0</v>
      </c>
      <c r="I202" s="33">
        <v>0</v>
      </c>
      <c r="J202" s="33">
        <v>0</v>
      </c>
      <c r="K202" s="33">
        <v>0</v>
      </c>
      <c r="L202" s="33">
        <v>2.4319999999999995</v>
      </c>
      <c r="M202" s="33">
        <v>0</v>
      </c>
      <c r="N202" s="33">
        <v>5.8866666666666658</v>
      </c>
      <c r="O202" s="33">
        <v>7.822235346227667E-2</v>
      </c>
      <c r="P202" s="33">
        <v>5.3022222222222215</v>
      </c>
      <c r="Q202" s="33">
        <v>0</v>
      </c>
      <c r="R202" s="33">
        <v>7.0456223239332635E-2</v>
      </c>
      <c r="S202" s="33">
        <v>1.9856666666666671</v>
      </c>
      <c r="T202" s="33">
        <v>8.2392222222222209</v>
      </c>
      <c r="U202" s="33">
        <v>0</v>
      </c>
      <c r="V202" s="33">
        <v>0.13586889118558981</v>
      </c>
      <c r="W202" s="33">
        <v>1.5745555555555553</v>
      </c>
      <c r="X202" s="33">
        <v>5.1587777777777797</v>
      </c>
      <c r="Y202" s="33">
        <v>0</v>
      </c>
      <c r="Z202" s="33">
        <v>8.9472907131256482E-2</v>
      </c>
      <c r="AA202" s="33">
        <v>0</v>
      </c>
      <c r="AB202" s="33">
        <v>0</v>
      </c>
      <c r="AC202" s="33">
        <v>0</v>
      </c>
      <c r="AD202" s="33">
        <v>0</v>
      </c>
      <c r="AE202" s="33">
        <v>0</v>
      </c>
      <c r="AF202" s="33">
        <v>0</v>
      </c>
      <c r="AG202" s="33">
        <v>0</v>
      </c>
      <c r="AH202" t="s">
        <v>240</v>
      </c>
      <c r="AI202" s="34">
        <v>4</v>
      </c>
    </row>
    <row r="203" spans="1:35" x14ac:dyDescent="0.25">
      <c r="A203" t="s">
        <v>1149</v>
      </c>
      <c r="B203" t="s">
        <v>559</v>
      </c>
      <c r="C203" t="s">
        <v>887</v>
      </c>
      <c r="D203" t="s">
        <v>1064</v>
      </c>
      <c r="E203" s="33">
        <v>90.611111111111114</v>
      </c>
      <c r="F203" s="33">
        <v>4.5333333333333332</v>
      </c>
      <c r="G203" s="33">
        <v>0.28888888888888886</v>
      </c>
      <c r="H203" s="33">
        <v>0.28888888888888886</v>
      </c>
      <c r="I203" s="33">
        <v>1.4555555555555555</v>
      </c>
      <c r="J203" s="33">
        <v>0</v>
      </c>
      <c r="K203" s="33">
        <v>0</v>
      </c>
      <c r="L203" s="33">
        <v>4.6222222222222218</v>
      </c>
      <c r="M203" s="33">
        <v>2.7527777777777778</v>
      </c>
      <c r="N203" s="33">
        <v>6.7527777777777782</v>
      </c>
      <c r="O203" s="33">
        <v>0.10490496627835684</v>
      </c>
      <c r="P203" s="33">
        <v>0</v>
      </c>
      <c r="Q203" s="33">
        <v>2.3083333333333331</v>
      </c>
      <c r="R203" s="33">
        <v>2.5475168608215814E-2</v>
      </c>
      <c r="S203" s="33">
        <v>3.7195555555555559</v>
      </c>
      <c r="T203" s="33">
        <v>10.859666666666664</v>
      </c>
      <c r="U203" s="33">
        <v>0</v>
      </c>
      <c r="V203" s="33">
        <v>0.16089883507050887</v>
      </c>
      <c r="W203" s="33">
        <v>1.5380000000000003</v>
      </c>
      <c r="X203" s="33">
        <v>14.062444444444445</v>
      </c>
      <c r="Y203" s="33">
        <v>0</v>
      </c>
      <c r="Z203" s="33">
        <v>0.17216922133660331</v>
      </c>
      <c r="AA203" s="33">
        <v>0</v>
      </c>
      <c r="AB203" s="33">
        <v>0</v>
      </c>
      <c r="AC203" s="33">
        <v>0</v>
      </c>
      <c r="AD203" s="33">
        <v>0</v>
      </c>
      <c r="AE203" s="33">
        <v>0</v>
      </c>
      <c r="AF203" s="33">
        <v>0</v>
      </c>
      <c r="AG203" s="33">
        <v>0</v>
      </c>
      <c r="AH203" t="s">
        <v>146</v>
      </c>
      <c r="AI203" s="34">
        <v>4</v>
      </c>
    </row>
    <row r="204" spans="1:35" x14ac:dyDescent="0.25">
      <c r="A204" t="s">
        <v>1149</v>
      </c>
      <c r="B204" t="s">
        <v>505</v>
      </c>
      <c r="C204" t="s">
        <v>827</v>
      </c>
      <c r="D204" t="s">
        <v>1083</v>
      </c>
      <c r="E204" s="33">
        <v>117.28888888888889</v>
      </c>
      <c r="F204" s="33">
        <v>8.9777777777777779</v>
      </c>
      <c r="G204" s="33">
        <v>0.57777777777777772</v>
      </c>
      <c r="H204" s="33">
        <v>0.34911111111111115</v>
      </c>
      <c r="I204" s="33">
        <v>4.6333333333333337</v>
      </c>
      <c r="J204" s="33">
        <v>0</v>
      </c>
      <c r="K204" s="33">
        <v>2.6222222222222222</v>
      </c>
      <c r="L204" s="33">
        <v>13.538</v>
      </c>
      <c r="M204" s="33">
        <v>6.0888888888888886</v>
      </c>
      <c r="N204" s="33">
        <v>6.666666666666667</v>
      </c>
      <c r="O204" s="33">
        <v>0.10875331564986739</v>
      </c>
      <c r="P204" s="33">
        <v>1.1861111111111111</v>
      </c>
      <c r="Q204" s="33">
        <v>2.4527777777777779</v>
      </c>
      <c r="R204" s="33">
        <v>3.1025009473285337E-2</v>
      </c>
      <c r="S204" s="33">
        <v>13.516999999999998</v>
      </c>
      <c r="T204" s="33">
        <v>19.241333333333337</v>
      </c>
      <c r="U204" s="33">
        <v>0</v>
      </c>
      <c r="V204" s="33">
        <v>0.27929613489958316</v>
      </c>
      <c r="W204" s="33">
        <v>14.997333333333335</v>
      </c>
      <c r="X204" s="33">
        <v>28.835888888888896</v>
      </c>
      <c r="Y204" s="33">
        <v>5.0555555555555554</v>
      </c>
      <c r="Z204" s="33">
        <v>0.41682360742705582</v>
      </c>
      <c r="AA204" s="33">
        <v>0</v>
      </c>
      <c r="AB204" s="33">
        <v>0</v>
      </c>
      <c r="AC204" s="33">
        <v>0</v>
      </c>
      <c r="AD204" s="33">
        <v>0</v>
      </c>
      <c r="AE204" s="33">
        <v>0</v>
      </c>
      <c r="AF204" s="33">
        <v>0</v>
      </c>
      <c r="AG204" s="33">
        <v>0</v>
      </c>
      <c r="AH204" t="s">
        <v>91</v>
      </c>
      <c r="AI204" s="34">
        <v>4</v>
      </c>
    </row>
    <row r="205" spans="1:35" x14ac:dyDescent="0.25">
      <c r="A205" t="s">
        <v>1149</v>
      </c>
      <c r="B205" t="s">
        <v>580</v>
      </c>
      <c r="C205" t="s">
        <v>857</v>
      </c>
      <c r="D205" t="s">
        <v>1023</v>
      </c>
      <c r="E205" s="33">
        <v>60.777777777777779</v>
      </c>
      <c r="F205" s="33">
        <v>5.4222222222222225</v>
      </c>
      <c r="G205" s="33">
        <v>0.57777777777777772</v>
      </c>
      <c r="H205" s="33">
        <v>0.57499999999999996</v>
      </c>
      <c r="I205" s="33">
        <v>0.88888888888888884</v>
      </c>
      <c r="J205" s="33">
        <v>0</v>
      </c>
      <c r="K205" s="33">
        <v>0</v>
      </c>
      <c r="L205" s="33">
        <v>1.882555555555556</v>
      </c>
      <c r="M205" s="33">
        <v>4.8388888888888886</v>
      </c>
      <c r="N205" s="33">
        <v>0</v>
      </c>
      <c r="O205" s="33">
        <v>7.9616087751371106E-2</v>
      </c>
      <c r="P205" s="33">
        <v>4.916666666666667</v>
      </c>
      <c r="Q205" s="33">
        <v>0</v>
      </c>
      <c r="R205" s="33">
        <v>8.0895795246800739E-2</v>
      </c>
      <c r="S205" s="33">
        <v>1.5556666666666665</v>
      </c>
      <c r="T205" s="33">
        <v>6.5107777777777782</v>
      </c>
      <c r="U205" s="33">
        <v>0</v>
      </c>
      <c r="V205" s="33">
        <v>0.13272029250457038</v>
      </c>
      <c r="W205" s="33">
        <v>3.6942222222222223</v>
      </c>
      <c r="X205" s="33">
        <v>8.9485555555555631</v>
      </c>
      <c r="Y205" s="33">
        <v>1.6333333333333333</v>
      </c>
      <c r="Z205" s="33">
        <v>0.23489031078610614</v>
      </c>
      <c r="AA205" s="33">
        <v>0</v>
      </c>
      <c r="AB205" s="33">
        <v>0</v>
      </c>
      <c r="AC205" s="33">
        <v>0</v>
      </c>
      <c r="AD205" s="33">
        <v>0</v>
      </c>
      <c r="AE205" s="33">
        <v>0</v>
      </c>
      <c r="AF205" s="33">
        <v>0</v>
      </c>
      <c r="AG205" s="33">
        <v>0</v>
      </c>
      <c r="AH205" t="s">
        <v>167</v>
      </c>
      <c r="AI205" s="34">
        <v>4</v>
      </c>
    </row>
    <row r="206" spans="1:35" x14ac:dyDescent="0.25">
      <c r="A206" t="s">
        <v>1149</v>
      </c>
      <c r="B206" t="s">
        <v>536</v>
      </c>
      <c r="C206" t="s">
        <v>878</v>
      </c>
      <c r="D206" t="s">
        <v>1022</v>
      </c>
      <c r="E206" s="33">
        <v>81.011111111111106</v>
      </c>
      <c r="F206" s="33">
        <v>5.6888888888888891</v>
      </c>
      <c r="G206" s="33">
        <v>0</v>
      </c>
      <c r="H206" s="33">
        <v>0</v>
      </c>
      <c r="I206" s="33">
        <v>0</v>
      </c>
      <c r="J206" s="33">
        <v>0</v>
      </c>
      <c r="K206" s="33">
        <v>0</v>
      </c>
      <c r="L206" s="33">
        <v>4.4341111111111093</v>
      </c>
      <c r="M206" s="33">
        <v>5.8666666666666663</v>
      </c>
      <c r="N206" s="33">
        <v>0</v>
      </c>
      <c r="O206" s="33">
        <v>7.2418049650253738E-2</v>
      </c>
      <c r="P206" s="33">
        <v>5.0263333333333353</v>
      </c>
      <c r="Q206" s="33">
        <v>8.5410000000000004</v>
      </c>
      <c r="R206" s="33">
        <v>0.16747496914003571</v>
      </c>
      <c r="S206" s="33">
        <v>6.3802222222222236</v>
      </c>
      <c r="T206" s="33">
        <v>11.068555555555552</v>
      </c>
      <c r="U206" s="33">
        <v>0</v>
      </c>
      <c r="V206" s="33">
        <v>0.21538746399670824</v>
      </c>
      <c r="W206" s="33">
        <v>4.7151111111111108</v>
      </c>
      <c r="X206" s="33">
        <v>14.159777777777776</v>
      </c>
      <c r="Y206" s="33">
        <v>1.7555555555555555</v>
      </c>
      <c r="Z206" s="33">
        <v>0.25466191194623505</v>
      </c>
      <c r="AA206" s="33">
        <v>0</v>
      </c>
      <c r="AB206" s="33">
        <v>0</v>
      </c>
      <c r="AC206" s="33">
        <v>0</v>
      </c>
      <c r="AD206" s="33">
        <v>0</v>
      </c>
      <c r="AE206" s="33">
        <v>0</v>
      </c>
      <c r="AF206" s="33">
        <v>0</v>
      </c>
      <c r="AG206" s="33">
        <v>0</v>
      </c>
      <c r="AH206" t="s">
        <v>123</v>
      </c>
      <c r="AI206" s="34">
        <v>4</v>
      </c>
    </row>
    <row r="207" spans="1:35" x14ac:dyDescent="0.25">
      <c r="A207" t="s">
        <v>1149</v>
      </c>
      <c r="B207" t="s">
        <v>458</v>
      </c>
      <c r="C207" t="s">
        <v>913</v>
      </c>
      <c r="D207" t="s">
        <v>1071</v>
      </c>
      <c r="E207" s="33">
        <v>93</v>
      </c>
      <c r="F207" s="33">
        <v>4.7</v>
      </c>
      <c r="G207" s="33">
        <v>1.4222222222222223</v>
      </c>
      <c r="H207" s="33">
        <v>0.49722222222222223</v>
      </c>
      <c r="I207" s="33">
        <v>0.6</v>
      </c>
      <c r="J207" s="33">
        <v>0</v>
      </c>
      <c r="K207" s="33">
        <v>2.588888888888889</v>
      </c>
      <c r="L207" s="33">
        <v>4.3552222222222241</v>
      </c>
      <c r="M207" s="33">
        <v>0</v>
      </c>
      <c r="N207" s="33">
        <v>5.4916666666666663</v>
      </c>
      <c r="O207" s="33">
        <v>5.9050179211469531E-2</v>
      </c>
      <c r="P207" s="33">
        <v>0</v>
      </c>
      <c r="Q207" s="33">
        <v>10.252777777777778</v>
      </c>
      <c r="R207" s="33">
        <v>0.11024492234169654</v>
      </c>
      <c r="S207" s="33">
        <v>2.5285555555555557</v>
      </c>
      <c r="T207" s="33">
        <v>11.38822222222222</v>
      </c>
      <c r="U207" s="33">
        <v>0</v>
      </c>
      <c r="V207" s="33">
        <v>0.1496427718040621</v>
      </c>
      <c r="W207" s="33">
        <v>2.1978888888888894</v>
      </c>
      <c r="X207" s="33">
        <v>7.5768888888888881</v>
      </c>
      <c r="Y207" s="33">
        <v>0</v>
      </c>
      <c r="Z207" s="33">
        <v>0.10510513739545999</v>
      </c>
      <c r="AA207" s="33">
        <v>0</v>
      </c>
      <c r="AB207" s="33">
        <v>0</v>
      </c>
      <c r="AC207" s="33">
        <v>0</v>
      </c>
      <c r="AD207" s="33">
        <v>0</v>
      </c>
      <c r="AE207" s="33">
        <v>0</v>
      </c>
      <c r="AF207" s="33">
        <v>0</v>
      </c>
      <c r="AG207" s="33">
        <v>5.5555555555555552E-2</v>
      </c>
      <c r="AH207" t="s">
        <v>44</v>
      </c>
      <c r="AI207" s="34">
        <v>4</v>
      </c>
    </row>
    <row r="208" spans="1:35" x14ac:dyDescent="0.25">
      <c r="A208" t="s">
        <v>1149</v>
      </c>
      <c r="B208" t="s">
        <v>548</v>
      </c>
      <c r="C208" t="s">
        <v>940</v>
      </c>
      <c r="D208" t="s">
        <v>1042</v>
      </c>
      <c r="E208" s="33">
        <v>47.31111111111111</v>
      </c>
      <c r="F208" s="33">
        <v>9.1777777777777771</v>
      </c>
      <c r="G208" s="33">
        <v>0.6333333333333333</v>
      </c>
      <c r="H208" s="33">
        <v>0.52222222222222225</v>
      </c>
      <c r="I208" s="33">
        <v>1.6</v>
      </c>
      <c r="J208" s="33">
        <v>0</v>
      </c>
      <c r="K208" s="33">
        <v>0</v>
      </c>
      <c r="L208" s="33">
        <v>4.1757777777777783</v>
      </c>
      <c r="M208" s="33">
        <v>5.421444444444445</v>
      </c>
      <c r="N208" s="33">
        <v>0</v>
      </c>
      <c r="O208" s="33">
        <v>0.11459135744480978</v>
      </c>
      <c r="P208" s="33">
        <v>5.4906666666666659</v>
      </c>
      <c r="Q208" s="33">
        <v>0</v>
      </c>
      <c r="R208" s="33">
        <v>0.11605448567402535</v>
      </c>
      <c r="S208" s="33">
        <v>5.0742222222222244</v>
      </c>
      <c r="T208" s="33">
        <v>4.2495555555555562</v>
      </c>
      <c r="U208" s="33">
        <v>0</v>
      </c>
      <c r="V208" s="33">
        <v>0.1970737435415689</v>
      </c>
      <c r="W208" s="33">
        <v>4.9027777777777777</v>
      </c>
      <c r="X208" s="33">
        <v>2.9874444444444457</v>
      </c>
      <c r="Y208" s="33">
        <v>4.2555555555555555</v>
      </c>
      <c r="Z208" s="33">
        <v>0.25672146547674968</v>
      </c>
      <c r="AA208" s="33">
        <v>0</v>
      </c>
      <c r="AB208" s="33">
        <v>0</v>
      </c>
      <c r="AC208" s="33">
        <v>0</v>
      </c>
      <c r="AD208" s="33">
        <v>0</v>
      </c>
      <c r="AE208" s="33">
        <v>0</v>
      </c>
      <c r="AF208" s="33">
        <v>0</v>
      </c>
      <c r="AG208" s="33">
        <v>0</v>
      </c>
      <c r="AH208" t="s">
        <v>135</v>
      </c>
      <c r="AI208" s="34">
        <v>4</v>
      </c>
    </row>
    <row r="209" spans="1:35" x14ac:dyDescent="0.25">
      <c r="A209" t="s">
        <v>1149</v>
      </c>
      <c r="B209" t="s">
        <v>722</v>
      </c>
      <c r="C209" t="s">
        <v>830</v>
      </c>
      <c r="D209" t="s">
        <v>1055</v>
      </c>
      <c r="E209" s="33">
        <v>91.62222222222222</v>
      </c>
      <c r="F209" s="33">
        <v>5.8666666666666663</v>
      </c>
      <c r="G209" s="33">
        <v>0</v>
      </c>
      <c r="H209" s="33">
        <v>0.26666666666666666</v>
      </c>
      <c r="I209" s="33">
        <v>0.62222222222222223</v>
      </c>
      <c r="J209" s="33">
        <v>0</v>
      </c>
      <c r="K209" s="33">
        <v>0</v>
      </c>
      <c r="L209" s="33">
        <v>4.6127777777777776</v>
      </c>
      <c r="M209" s="33">
        <v>9.3944444444444439</v>
      </c>
      <c r="N209" s="33">
        <v>0</v>
      </c>
      <c r="O209" s="33">
        <v>0.10253456221198157</v>
      </c>
      <c r="P209" s="33">
        <v>5.9318888888888885</v>
      </c>
      <c r="Q209" s="33">
        <v>3.3305555555555557</v>
      </c>
      <c r="R209" s="33">
        <v>0.10109386369148678</v>
      </c>
      <c r="S209" s="33">
        <v>3.7885555555555546</v>
      </c>
      <c r="T209" s="33">
        <v>3.7927777777777787</v>
      </c>
      <c r="U209" s="33">
        <v>0</v>
      </c>
      <c r="V209" s="33">
        <v>8.2745573611447978E-2</v>
      </c>
      <c r="W209" s="33">
        <v>4.3625555555555557</v>
      </c>
      <c r="X209" s="33">
        <v>4.9257777777777783</v>
      </c>
      <c r="Y209" s="33">
        <v>4.7888888888888888</v>
      </c>
      <c r="Z209" s="33">
        <v>0.1536441911229687</v>
      </c>
      <c r="AA209" s="33">
        <v>0</v>
      </c>
      <c r="AB209" s="33">
        <v>0</v>
      </c>
      <c r="AC209" s="33">
        <v>0</v>
      </c>
      <c r="AD209" s="33">
        <v>0</v>
      </c>
      <c r="AE209" s="33">
        <v>0</v>
      </c>
      <c r="AF209" s="33">
        <v>0</v>
      </c>
      <c r="AG209" s="33">
        <v>0.55555555555555558</v>
      </c>
      <c r="AH209" t="s">
        <v>309</v>
      </c>
      <c r="AI209" s="34">
        <v>4</v>
      </c>
    </row>
    <row r="210" spans="1:35" x14ac:dyDescent="0.25">
      <c r="A210" t="s">
        <v>1149</v>
      </c>
      <c r="B210" t="s">
        <v>638</v>
      </c>
      <c r="C210" t="s">
        <v>920</v>
      </c>
      <c r="D210" t="s">
        <v>1073</v>
      </c>
      <c r="E210" s="33">
        <v>81.566666666666663</v>
      </c>
      <c r="F210" s="33">
        <v>4.9777777777777779</v>
      </c>
      <c r="G210" s="33">
        <v>0.28888888888888886</v>
      </c>
      <c r="H210" s="33">
        <v>0.27277777777777779</v>
      </c>
      <c r="I210" s="33">
        <v>0.93333333333333335</v>
      </c>
      <c r="J210" s="33">
        <v>0</v>
      </c>
      <c r="K210" s="33">
        <v>0</v>
      </c>
      <c r="L210" s="33">
        <v>7.2427777777777766</v>
      </c>
      <c r="M210" s="33">
        <v>0</v>
      </c>
      <c r="N210" s="33">
        <v>5.6</v>
      </c>
      <c r="O210" s="33">
        <v>6.86554965263588E-2</v>
      </c>
      <c r="P210" s="33">
        <v>0</v>
      </c>
      <c r="Q210" s="33">
        <v>0</v>
      </c>
      <c r="R210" s="33">
        <v>0</v>
      </c>
      <c r="S210" s="33">
        <v>11.010444444444445</v>
      </c>
      <c r="T210" s="33">
        <v>16.084666666666674</v>
      </c>
      <c r="U210" s="33">
        <v>0</v>
      </c>
      <c r="V210" s="33">
        <v>0.33218362620896347</v>
      </c>
      <c r="W210" s="33">
        <v>5.4579999999999993</v>
      </c>
      <c r="X210" s="33">
        <v>16.594000000000001</v>
      </c>
      <c r="Y210" s="33">
        <v>0</v>
      </c>
      <c r="Z210" s="33">
        <v>0.27035553739272578</v>
      </c>
      <c r="AA210" s="33">
        <v>0</v>
      </c>
      <c r="AB210" s="33">
        <v>0</v>
      </c>
      <c r="AC210" s="33">
        <v>0</v>
      </c>
      <c r="AD210" s="33">
        <v>0</v>
      </c>
      <c r="AE210" s="33">
        <v>0</v>
      </c>
      <c r="AF210" s="33">
        <v>0</v>
      </c>
      <c r="AG210" s="33">
        <v>0</v>
      </c>
      <c r="AH210" t="s">
        <v>225</v>
      </c>
      <c r="AI210" s="34">
        <v>4</v>
      </c>
    </row>
    <row r="211" spans="1:35" x14ac:dyDescent="0.25">
      <c r="A211" t="s">
        <v>1149</v>
      </c>
      <c r="B211" t="s">
        <v>604</v>
      </c>
      <c r="C211" t="s">
        <v>864</v>
      </c>
      <c r="D211" t="s">
        <v>1107</v>
      </c>
      <c r="E211" s="33">
        <v>105.01111111111111</v>
      </c>
      <c r="F211" s="33">
        <v>5.6888888888888891</v>
      </c>
      <c r="G211" s="33">
        <v>0.28888888888888886</v>
      </c>
      <c r="H211" s="33">
        <v>0.62222222222222223</v>
      </c>
      <c r="I211" s="33">
        <v>0</v>
      </c>
      <c r="J211" s="33">
        <v>0</v>
      </c>
      <c r="K211" s="33">
        <v>7.7777777777777779E-2</v>
      </c>
      <c r="L211" s="33">
        <v>4.8348888888888899</v>
      </c>
      <c r="M211" s="33">
        <v>9.125</v>
      </c>
      <c r="N211" s="33">
        <v>0</v>
      </c>
      <c r="O211" s="33">
        <v>8.6895566606708288E-2</v>
      </c>
      <c r="P211" s="33">
        <v>5.5777777777777775</v>
      </c>
      <c r="Q211" s="33">
        <v>5.4833333333333334</v>
      </c>
      <c r="R211" s="33">
        <v>0.10533276901915141</v>
      </c>
      <c r="S211" s="33">
        <v>16.038000000000004</v>
      </c>
      <c r="T211" s="33">
        <v>10.655555555555555</v>
      </c>
      <c r="U211" s="33">
        <v>0</v>
      </c>
      <c r="V211" s="33">
        <v>0.2541974394243996</v>
      </c>
      <c r="W211" s="33">
        <v>9.719111111111113</v>
      </c>
      <c r="X211" s="33">
        <v>16.268111111111111</v>
      </c>
      <c r="Y211" s="33">
        <v>0</v>
      </c>
      <c r="Z211" s="33">
        <v>0.24747116707226749</v>
      </c>
      <c r="AA211" s="33">
        <v>0</v>
      </c>
      <c r="AB211" s="33">
        <v>0</v>
      </c>
      <c r="AC211" s="33">
        <v>0</v>
      </c>
      <c r="AD211" s="33">
        <v>0</v>
      </c>
      <c r="AE211" s="33">
        <v>0</v>
      </c>
      <c r="AF211" s="33">
        <v>0</v>
      </c>
      <c r="AG211" s="33">
        <v>0</v>
      </c>
      <c r="AH211" t="s">
        <v>191</v>
      </c>
      <c r="AI211" s="34">
        <v>4</v>
      </c>
    </row>
    <row r="212" spans="1:35" x14ac:dyDescent="0.25">
      <c r="A212" t="s">
        <v>1149</v>
      </c>
      <c r="B212" t="s">
        <v>547</v>
      </c>
      <c r="C212" t="s">
        <v>838</v>
      </c>
      <c r="D212" t="s">
        <v>1094</v>
      </c>
      <c r="E212" s="33">
        <v>88.988888888888894</v>
      </c>
      <c r="F212" s="33">
        <v>6.7222222222222223</v>
      </c>
      <c r="G212" s="33">
        <v>0.5444444444444444</v>
      </c>
      <c r="H212" s="33">
        <v>0.84444444444444444</v>
      </c>
      <c r="I212" s="33">
        <v>0</v>
      </c>
      <c r="J212" s="33">
        <v>0</v>
      </c>
      <c r="K212" s="33">
        <v>0</v>
      </c>
      <c r="L212" s="33">
        <v>4.2761111111111116</v>
      </c>
      <c r="M212" s="33">
        <v>5.028888888888889</v>
      </c>
      <c r="N212" s="33">
        <v>0</v>
      </c>
      <c r="O212" s="33">
        <v>5.6511424647271817E-2</v>
      </c>
      <c r="P212" s="33">
        <v>5.9333333333333336</v>
      </c>
      <c r="Q212" s="33">
        <v>0</v>
      </c>
      <c r="R212" s="33">
        <v>6.6674990635535017E-2</v>
      </c>
      <c r="S212" s="33">
        <v>14.036444444444442</v>
      </c>
      <c r="T212" s="33">
        <v>10.970555555555556</v>
      </c>
      <c r="U212" s="33">
        <v>0</v>
      </c>
      <c r="V212" s="33">
        <v>0.28101261081283552</v>
      </c>
      <c r="W212" s="33">
        <v>9.6835555555555555</v>
      </c>
      <c r="X212" s="33">
        <v>9.5104444444444471</v>
      </c>
      <c r="Y212" s="33">
        <v>0</v>
      </c>
      <c r="Z212" s="33">
        <v>0.21568984891996507</v>
      </c>
      <c r="AA212" s="33">
        <v>0</v>
      </c>
      <c r="AB212" s="33">
        <v>0</v>
      </c>
      <c r="AC212" s="33">
        <v>0</v>
      </c>
      <c r="AD212" s="33">
        <v>0</v>
      </c>
      <c r="AE212" s="33">
        <v>0</v>
      </c>
      <c r="AF212" s="33">
        <v>0</v>
      </c>
      <c r="AG212" s="33">
        <v>0</v>
      </c>
      <c r="AH212" t="s">
        <v>134</v>
      </c>
      <c r="AI212" s="34">
        <v>4</v>
      </c>
    </row>
    <row r="213" spans="1:35" x14ac:dyDescent="0.25">
      <c r="A213" t="s">
        <v>1149</v>
      </c>
      <c r="B213" t="s">
        <v>454</v>
      </c>
      <c r="C213" t="s">
        <v>910</v>
      </c>
      <c r="D213" t="s">
        <v>1055</v>
      </c>
      <c r="E213" s="33">
        <v>100.86666666666666</v>
      </c>
      <c r="F213" s="33">
        <v>0</v>
      </c>
      <c r="G213" s="33">
        <v>1.4888888888888889</v>
      </c>
      <c r="H213" s="33">
        <v>0.90277777777777779</v>
      </c>
      <c r="I213" s="33">
        <v>3.3777777777777778</v>
      </c>
      <c r="J213" s="33">
        <v>0</v>
      </c>
      <c r="K213" s="33">
        <v>0.46666666666666667</v>
      </c>
      <c r="L213" s="33">
        <v>2.2562222222222221</v>
      </c>
      <c r="M213" s="33">
        <v>0</v>
      </c>
      <c r="N213" s="33">
        <v>0</v>
      </c>
      <c r="O213" s="33">
        <v>0</v>
      </c>
      <c r="P213" s="33">
        <v>0</v>
      </c>
      <c r="Q213" s="33">
        <v>2.0646666666666667</v>
      </c>
      <c r="R213" s="33">
        <v>2.0469266358228686E-2</v>
      </c>
      <c r="S213" s="33">
        <v>2.2075555555555555</v>
      </c>
      <c r="T213" s="33">
        <v>5.8307777777777776</v>
      </c>
      <c r="U213" s="33">
        <v>0</v>
      </c>
      <c r="V213" s="33">
        <v>7.9692663582286855E-2</v>
      </c>
      <c r="W213" s="33">
        <v>5.8067777777777776</v>
      </c>
      <c r="X213" s="33">
        <v>6.8923333333333314</v>
      </c>
      <c r="Y213" s="33">
        <v>0</v>
      </c>
      <c r="Z213" s="33">
        <v>0.12589997796871555</v>
      </c>
      <c r="AA213" s="33">
        <v>0</v>
      </c>
      <c r="AB213" s="33">
        <v>0</v>
      </c>
      <c r="AC213" s="33">
        <v>0</v>
      </c>
      <c r="AD213" s="33">
        <v>0</v>
      </c>
      <c r="AE213" s="33">
        <v>0</v>
      </c>
      <c r="AF213" s="33">
        <v>0</v>
      </c>
      <c r="AG213" s="33">
        <v>5.5555555555555552E-2</v>
      </c>
      <c r="AH213" t="s">
        <v>40</v>
      </c>
      <c r="AI213" s="34">
        <v>4</v>
      </c>
    </row>
    <row r="214" spans="1:35" x14ac:dyDescent="0.25">
      <c r="A214" t="s">
        <v>1149</v>
      </c>
      <c r="B214" t="s">
        <v>735</v>
      </c>
      <c r="C214" t="s">
        <v>897</v>
      </c>
      <c r="D214" t="s">
        <v>1056</v>
      </c>
      <c r="E214" s="33">
        <v>75.5</v>
      </c>
      <c r="F214" s="33">
        <v>5.6888888888888891</v>
      </c>
      <c r="G214" s="33">
        <v>0</v>
      </c>
      <c r="H214" s="33">
        <v>0.22222222222222221</v>
      </c>
      <c r="I214" s="33">
        <v>0</v>
      </c>
      <c r="J214" s="33">
        <v>0</v>
      </c>
      <c r="K214" s="33">
        <v>0.8</v>
      </c>
      <c r="L214" s="33">
        <v>2.289222222222222</v>
      </c>
      <c r="M214" s="33">
        <v>5.6888888888888891</v>
      </c>
      <c r="N214" s="33">
        <v>0</v>
      </c>
      <c r="O214" s="33">
        <v>7.5349521707137601E-2</v>
      </c>
      <c r="P214" s="33">
        <v>5.6888888888888891</v>
      </c>
      <c r="Q214" s="33">
        <v>4.7953333333333346</v>
      </c>
      <c r="R214" s="33">
        <v>0.13886387049300958</v>
      </c>
      <c r="S214" s="33">
        <v>2.6463333333333336</v>
      </c>
      <c r="T214" s="33">
        <v>4.0914444444444431</v>
      </c>
      <c r="U214" s="33">
        <v>0</v>
      </c>
      <c r="V214" s="33">
        <v>8.9242089771891089E-2</v>
      </c>
      <c r="W214" s="33">
        <v>2.2342222222222223</v>
      </c>
      <c r="X214" s="33">
        <v>2.4566666666666666</v>
      </c>
      <c r="Y214" s="33">
        <v>0</v>
      </c>
      <c r="Z214" s="33">
        <v>6.2130978660779983E-2</v>
      </c>
      <c r="AA214" s="33">
        <v>0</v>
      </c>
      <c r="AB214" s="33">
        <v>0</v>
      </c>
      <c r="AC214" s="33">
        <v>0</v>
      </c>
      <c r="AD214" s="33">
        <v>0</v>
      </c>
      <c r="AE214" s="33">
        <v>0</v>
      </c>
      <c r="AF214" s="33">
        <v>0</v>
      </c>
      <c r="AG214" s="33">
        <v>0</v>
      </c>
      <c r="AH214" t="s">
        <v>322</v>
      </c>
      <c r="AI214" s="34">
        <v>4</v>
      </c>
    </row>
    <row r="215" spans="1:35" x14ac:dyDescent="0.25">
      <c r="A215" t="s">
        <v>1149</v>
      </c>
      <c r="B215" t="s">
        <v>509</v>
      </c>
      <c r="C215" t="s">
        <v>910</v>
      </c>
      <c r="D215" t="s">
        <v>1055</v>
      </c>
      <c r="E215" s="33">
        <v>158.3111111111111</v>
      </c>
      <c r="F215" s="33">
        <v>10.844444444444445</v>
      </c>
      <c r="G215" s="33">
        <v>0</v>
      </c>
      <c r="H215" s="33">
        <v>0.57988888888888901</v>
      </c>
      <c r="I215" s="33">
        <v>5.5111111111111111</v>
      </c>
      <c r="J215" s="33">
        <v>0</v>
      </c>
      <c r="K215" s="33">
        <v>0</v>
      </c>
      <c r="L215" s="33">
        <v>4.7872222222222218</v>
      </c>
      <c r="M215" s="33">
        <v>10.862666666666666</v>
      </c>
      <c r="N215" s="33">
        <v>5.5111111111111111</v>
      </c>
      <c r="O215" s="33">
        <v>0.10342784952274002</v>
      </c>
      <c r="P215" s="33">
        <v>0</v>
      </c>
      <c r="Q215" s="33">
        <v>5.2088888888888887</v>
      </c>
      <c r="R215" s="33">
        <v>3.2902863559797865E-2</v>
      </c>
      <c r="S215" s="33">
        <v>4.4578888888888883</v>
      </c>
      <c r="T215" s="33">
        <v>2.6876666666666673</v>
      </c>
      <c r="U215" s="33">
        <v>0</v>
      </c>
      <c r="V215" s="33">
        <v>4.5136159460976981E-2</v>
      </c>
      <c r="W215" s="33">
        <v>6.6509999999999989</v>
      </c>
      <c r="X215" s="33">
        <v>1.5716666666666668</v>
      </c>
      <c r="Y215" s="33">
        <v>0</v>
      </c>
      <c r="Z215" s="33">
        <v>5.1939921392476128E-2</v>
      </c>
      <c r="AA215" s="33">
        <v>0</v>
      </c>
      <c r="AB215" s="33">
        <v>5.1888888888888891</v>
      </c>
      <c r="AC215" s="33">
        <v>0</v>
      </c>
      <c r="AD215" s="33">
        <v>0</v>
      </c>
      <c r="AE215" s="33">
        <v>1.9</v>
      </c>
      <c r="AF215" s="33">
        <v>0</v>
      </c>
      <c r="AG215" s="33">
        <v>0</v>
      </c>
      <c r="AH215" t="s">
        <v>95</v>
      </c>
      <c r="AI215" s="34">
        <v>4</v>
      </c>
    </row>
    <row r="216" spans="1:35" x14ac:dyDescent="0.25">
      <c r="A216" t="s">
        <v>1149</v>
      </c>
      <c r="B216" t="s">
        <v>574</v>
      </c>
      <c r="C216" t="s">
        <v>851</v>
      </c>
      <c r="D216" t="s">
        <v>1031</v>
      </c>
      <c r="E216" s="33">
        <v>106.02222222222223</v>
      </c>
      <c r="F216" s="33">
        <v>5.6888888888888891</v>
      </c>
      <c r="G216" s="33">
        <v>0</v>
      </c>
      <c r="H216" s="33">
        <v>0</v>
      </c>
      <c r="I216" s="33">
        <v>3.4444444444444446</v>
      </c>
      <c r="J216" s="33">
        <v>0</v>
      </c>
      <c r="K216" s="33">
        <v>0</v>
      </c>
      <c r="L216" s="33">
        <v>0.1111111111111111</v>
      </c>
      <c r="M216" s="33">
        <v>2.4</v>
      </c>
      <c r="N216" s="33">
        <v>2.1111111111111112</v>
      </c>
      <c r="O216" s="33">
        <v>4.2548731922028925E-2</v>
      </c>
      <c r="P216" s="33">
        <v>5.6</v>
      </c>
      <c r="Q216" s="33">
        <v>0</v>
      </c>
      <c r="R216" s="33">
        <v>5.281911548941521E-2</v>
      </c>
      <c r="S216" s="33">
        <v>9.0916666666666668</v>
      </c>
      <c r="T216" s="33">
        <v>4.458333333333333</v>
      </c>
      <c r="U216" s="33">
        <v>0</v>
      </c>
      <c r="V216" s="33">
        <v>0.12780339551456718</v>
      </c>
      <c r="W216" s="33">
        <v>17.68888888888889</v>
      </c>
      <c r="X216" s="33">
        <v>5.5083333333333337</v>
      </c>
      <c r="Y216" s="33">
        <v>0</v>
      </c>
      <c r="Z216" s="33">
        <v>0.21879584992664011</v>
      </c>
      <c r="AA216" s="33">
        <v>0</v>
      </c>
      <c r="AB216" s="33">
        <v>0</v>
      </c>
      <c r="AC216" s="33">
        <v>5.7777777777777777</v>
      </c>
      <c r="AD216" s="33">
        <v>0</v>
      </c>
      <c r="AE216" s="33">
        <v>0</v>
      </c>
      <c r="AF216" s="33">
        <v>0</v>
      </c>
      <c r="AG216" s="33">
        <v>0</v>
      </c>
      <c r="AH216" t="s">
        <v>161</v>
      </c>
      <c r="AI216" s="34">
        <v>4</v>
      </c>
    </row>
    <row r="217" spans="1:35" x14ac:dyDescent="0.25">
      <c r="A217" t="s">
        <v>1149</v>
      </c>
      <c r="B217" t="s">
        <v>471</v>
      </c>
      <c r="C217" t="s">
        <v>918</v>
      </c>
      <c r="D217" t="s">
        <v>1043</v>
      </c>
      <c r="E217" s="33">
        <v>125.02222222222223</v>
      </c>
      <c r="F217" s="33">
        <v>5.2444444444444445</v>
      </c>
      <c r="G217" s="33">
        <v>0.35555555555555557</v>
      </c>
      <c r="H217" s="33">
        <v>0.30255555555555552</v>
      </c>
      <c r="I217" s="33">
        <v>3.9</v>
      </c>
      <c r="J217" s="33">
        <v>0</v>
      </c>
      <c r="K217" s="33">
        <v>0</v>
      </c>
      <c r="L217" s="33">
        <v>4.4703333333333326</v>
      </c>
      <c r="M217" s="33">
        <v>6.1329999999999991</v>
      </c>
      <c r="N217" s="33">
        <v>0</v>
      </c>
      <c r="O217" s="33">
        <v>4.9055279061500166E-2</v>
      </c>
      <c r="P217" s="33">
        <v>0</v>
      </c>
      <c r="Q217" s="33">
        <v>4.5381111111111121</v>
      </c>
      <c r="R217" s="33">
        <v>3.6298435833629586E-2</v>
      </c>
      <c r="S217" s="33">
        <v>4.0453333333333328</v>
      </c>
      <c r="T217" s="33">
        <v>5.9561111111111131</v>
      </c>
      <c r="U217" s="33">
        <v>0</v>
      </c>
      <c r="V217" s="33">
        <v>7.9997333807323143E-2</v>
      </c>
      <c r="W217" s="33">
        <v>2.8803333333333336</v>
      </c>
      <c r="X217" s="33">
        <v>10.363555555555557</v>
      </c>
      <c r="Y217" s="33">
        <v>0</v>
      </c>
      <c r="Z217" s="33">
        <v>0.10593227870600783</v>
      </c>
      <c r="AA217" s="33">
        <v>0</v>
      </c>
      <c r="AB217" s="33">
        <v>5.0222222222222221</v>
      </c>
      <c r="AC217" s="33">
        <v>0</v>
      </c>
      <c r="AD217" s="33">
        <v>0</v>
      </c>
      <c r="AE217" s="33">
        <v>0.62222222222222223</v>
      </c>
      <c r="AF217" s="33">
        <v>0</v>
      </c>
      <c r="AG217" s="33">
        <v>0</v>
      </c>
      <c r="AH217" t="s">
        <v>57</v>
      </c>
      <c r="AI217" s="34">
        <v>4</v>
      </c>
    </row>
    <row r="218" spans="1:35" x14ac:dyDescent="0.25">
      <c r="A218" t="s">
        <v>1149</v>
      </c>
      <c r="B218" t="s">
        <v>433</v>
      </c>
      <c r="C218" t="s">
        <v>905</v>
      </c>
      <c r="D218" t="s">
        <v>1058</v>
      </c>
      <c r="E218" s="33">
        <v>79.266666666666666</v>
      </c>
      <c r="F218" s="33">
        <v>5.7666666666666666</v>
      </c>
      <c r="G218" s="33">
        <v>0.31111111111111112</v>
      </c>
      <c r="H218" s="33">
        <v>0.39444444444444443</v>
      </c>
      <c r="I218" s="33">
        <v>1.1111111111111112</v>
      </c>
      <c r="J218" s="33">
        <v>0</v>
      </c>
      <c r="K218" s="33">
        <v>0</v>
      </c>
      <c r="L218" s="33">
        <v>4.7472222222222236</v>
      </c>
      <c r="M218" s="33">
        <v>0</v>
      </c>
      <c r="N218" s="33">
        <v>14.338444444444457</v>
      </c>
      <c r="O218" s="33">
        <v>0.18088870199046833</v>
      </c>
      <c r="P218" s="33">
        <v>0</v>
      </c>
      <c r="Q218" s="33">
        <v>12.626666666666683</v>
      </c>
      <c r="R218" s="33">
        <v>0.15929352396972266</v>
      </c>
      <c r="S218" s="33">
        <v>5.3601111111111104</v>
      </c>
      <c r="T218" s="33">
        <v>13.133111111111109</v>
      </c>
      <c r="U218" s="33">
        <v>0</v>
      </c>
      <c r="V218" s="33">
        <v>0.23330389683207173</v>
      </c>
      <c r="W218" s="33">
        <v>4.9483333333333341</v>
      </c>
      <c r="X218" s="33">
        <v>11.048666666666666</v>
      </c>
      <c r="Y218" s="33">
        <v>0</v>
      </c>
      <c r="Z218" s="33">
        <v>0.20181244743481919</v>
      </c>
      <c r="AA218" s="33">
        <v>0</v>
      </c>
      <c r="AB218" s="33">
        <v>0</v>
      </c>
      <c r="AC218" s="33">
        <v>0</v>
      </c>
      <c r="AD218" s="33">
        <v>49.312444444444473</v>
      </c>
      <c r="AE218" s="33">
        <v>0</v>
      </c>
      <c r="AF218" s="33">
        <v>0</v>
      </c>
      <c r="AG218" s="33">
        <v>0</v>
      </c>
      <c r="AH218" t="s">
        <v>19</v>
      </c>
      <c r="AI218" s="34">
        <v>4</v>
      </c>
    </row>
    <row r="219" spans="1:35" x14ac:dyDescent="0.25">
      <c r="A219" t="s">
        <v>1149</v>
      </c>
      <c r="B219" t="s">
        <v>525</v>
      </c>
      <c r="C219" t="s">
        <v>942</v>
      </c>
      <c r="D219" t="s">
        <v>1088</v>
      </c>
      <c r="E219" s="33">
        <v>59.288888888888891</v>
      </c>
      <c r="F219" s="33">
        <v>5.1555555555555559</v>
      </c>
      <c r="G219" s="33">
        <v>0.42222222222222222</v>
      </c>
      <c r="H219" s="33">
        <v>0.33333333333333331</v>
      </c>
      <c r="I219" s="33">
        <v>0.25555555555555554</v>
      </c>
      <c r="J219" s="33">
        <v>0</v>
      </c>
      <c r="K219" s="33">
        <v>0</v>
      </c>
      <c r="L219" s="33">
        <v>2.3436666666666666</v>
      </c>
      <c r="M219" s="33">
        <v>7.708333333333333</v>
      </c>
      <c r="N219" s="33">
        <v>0</v>
      </c>
      <c r="O219" s="33">
        <v>0.13001311844077959</v>
      </c>
      <c r="P219" s="33">
        <v>4.2138888888888886</v>
      </c>
      <c r="Q219" s="33">
        <v>2.1194444444444445</v>
      </c>
      <c r="R219" s="33">
        <v>0.10682158920539729</v>
      </c>
      <c r="S219" s="33">
        <v>1.981222222222222</v>
      </c>
      <c r="T219" s="33">
        <v>3.8584444444444443</v>
      </c>
      <c r="U219" s="33">
        <v>0</v>
      </c>
      <c r="V219" s="33">
        <v>9.8495127436281846E-2</v>
      </c>
      <c r="W219" s="33">
        <v>3.9057777777777782</v>
      </c>
      <c r="X219" s="33">
        <v>7.3585555555555553</v>
      </c>
      <c r="Y219" s="33">
        <v>0</v>
      </c>
      <c r="Z219" s="33">
        <v>0.1899906296851574</v>
      </c>
      <c r="AA219" s="33">
        <v>0</v>
      </c>
      <c r="AB219" s="33">
        <v>0</v>
      </c>
      <c r="AC219" s="33">
        <v>0</v>
      </c>
      <c r="AD219" s="33">
        <v>0</v>
      </c>
      <c r="AE219" s="33">
        <v>1.3111111111111111</v>
      </c>
      <c r="AF219" s="33">
        <v>0</v>
      </c>
      <c r="AG219" s="33">
        <v>0</v>
      </c>
      <c r="AH219" t="s">
        <v>111</v>
      </c>
      <c r="AI219" s="34">
        <v>4</v>
      </c>
    </row>
    <row r="220" spans="1:35" x14ac:dyDescent="0.25">
      <c r="A220" t="s">
        <v>1149</v>
      </c>
      <c r="B220" t="s">
        <v>528</v>
      </c>
      <c r="C220" t="s">
        <v>879</v>
      </c>
      <c r="D220" t="s">
        <v>1059</v>
      </c>
      <c r="E220" s="33">
        <v>53.411111111111111</v>
      </c>
      <c r="F220" s="33">
        <v>0</v>
      </c>
      <c r="G220" s="33">
        <v>0.72222222222222221</v>
      </c>
      <c r="H220" s="33">
        <v>0.78888888888888886</v>
      </c>
      <c r="I220" s="33">
        <v>0.78888888888888886</v>
      </c>
      <c r="J220" s="33">
        <v>0</v>
      </c>
      <c r="K220" s="33">
        <v>0</v>
      </c>
      <c r="L220" s="33">
        <v>1.4943333333333335</v>
      </c>
      <c r="M220" s="33">
        <v>5.2472222222222218</v>
      </c>
      <c r="N220" s="33">
        <v>0</v>
      </c>
      <c r="O220" s="33">
        <v>9.8242146869149144E-2</v>
      </c>
      <c r="P220" s="33">
        <v>11.074999999999999</v>
      </c>
      <c r="Q220" s="33">
        <v>0</v>
      </c>
      <c r="R220" s="33">
        <v>0.20735385895568961</v>
      </c>
      <c r="S220" s="33">
        <v>1.1782222222222225</v>
      </c>
      <c r="T220" s="33">
        <v>3.5821111111111108</v>
      </c>
      <c r="U220" s="33">
        <v>0</v>
      </c>
      <c r="V220" s="33">
        <v>8.9126274183482429E-2</v>
      </c>
      <c r="W220" s="33">
        <v>2.7073333333333336</v>
      </c>
      <c r="X220" s="33">
        <v>7.5205555555555534</v>
      </c>
      <c r="Y220" s="33">
        <v>0</v>
      </c>
      <c r="Z220" s="33">
        <v>0.19149365508633243</v>
      </c>
      <c r="AA220" s="33">
        <v>0</v>
      </c>
      <c r="AB220" s="33">
        <v>0</v>
      </c>
      <c r="AC220" s="33">
        <v>0</v>
      </c>
      <c r="AD220" s="33">
        <v>44.386111111111113</v>
      </c>
      <c r="AE220" s="33">
        <v>0</v>
      </c>
      <c r="AF220" s="33">
        <v>0</v>
      </c>
      <c r="AG220" s="33">
        <v>0</v>
      </c>
      <c r="AH220" t="s">
        <v>114</v>
      </c>
      <c r="AI220" s="34">
        <v>4</v>
      </c>
    </row>
    <row r="221" spans="1:35" x14ac:dyDescent="0.25">
      <c r="A221" t="s">
        <v>1149</v>
      </c>
      <c r="B221" t="s">
        <v>523</v>
      </c>
      <c r="C221" t="s">
        <v>941</v>
      </c>
      <c r="D221" t="s">
        <v>1028</v>
      </c>
      <c r="E221" s="33">
        <v>83.36666666666666</v>
      </c>
      <c r="F221" s="33">
        <v>5.6444444444444448</v>
      </c>
      <c r="G221" s="33">
        <v>1.1555555555555554</v>
      </c>
      <c r="H221" s="33">
        <v>0.3</v>
      </c>
      <c r="I221" s="33">
        <v>5.5666666666666664</v>
      </c>
      <c r="J221" s="33">
        <v>0</v>
      </c>
      <c r="K221" s="33">
        <v>0</v>
      </c>
      <c r="L221" s="33">
        <v>6.338000000000001</v>
      </c>
      <c r="M221" s="33">
        <v>0</v>
      </c>
      <c r="N221" s="33">
        <v>15.102777777777778</v>
      </c>
      <c r="O221" s="33">
        <v>0.18116086898573905</v>
      </c>
      <c r="P221" s="33">
        <v>5.1562222222222225</v>
      </c>
      <c r="Q221" s="33">
        <v>5.7235555555555546</v>
      </c>
      <c r="R221" s="33">
        <v>0.130505131280821</v>
      </c>
      <c r="S221" s="33">
        <v>8.5749999999999993</v>
      </c>
      <c r="T221" s="33">
        <v>10.568888888888885</v>
      </c>
      <c r="U221" s="33">
        <v>0</v>
      </c>
      <c r="V221" s="33">
        <v>0.22963481274156999</v>
      </c>
      <c r="W221" s="33">
        <v>10.957555555555555</v>
      </c>
      <c r="X221" s="33">
        <v>12.762333333333329</v>
      </c>
      <c r="Y221" s="33">
        <v>0</v>
      </c>
      <c r="Z221" s="33">
        <v>0.28452485672397704</v>
      </c>
      <c r="AA221" s="33">
        <v>2.2222222222222223E-2</v>
      </c>
      <c r="AB221" s="33">
        <v>0</v>
      </c>
      <c r="AC221" s="33">
        <v>0</v>
      </c>
      <c r="AD221" s="33">
        <v>0</v>
      </c>
      <c r="AE221" s="33">
        <v>0</v>
      </c>
      <c r="AF221" s="33">
        <v>0</v>
      </c>
      <c r="AG221" s="33">
        <v>0</v>
      </c>
      <c r="AH221" t="s">
        <v>109</v>
      </c>
      <c r="AI221" s="34">
        <v>4</v>
      </c>
    </row>
    <row r="222" spans="1:35" x14ac:dyDescent="0.25">
      <c r="A222" t="s">
        <v>1149</v>
      </c>
      <c r="B222" t="s">
        <v>750</v>
      </c>
      <c r="C222" t="s">
        <v>832</v>
      </c>
      <c r="D222" t="s">
        <v>1046</v>
      </c>
      <c r="E222" s="33">
        <v>110.45555555555555</v>
      </c>
      <c r="F222" s="33">
        <v>4.3555555555555552</v>
      </c>
      <c r="G222" s="33">
        <v>0</v>
      </c>
      <c r="H222" s="33">
        <v>1.3444444444444446</v>
      </c>
      <c r="I222" s="33">
        <v>5.822222222222222</v>
      </c>
      <c r="J222" s="33">
        <v>0</v>
      </c>
      <c r="K222" s="33">
        <v>0</v>
      </c>
      <c r="L222" s="33">
        <v>5.6333333333333337</v>
      </c>
      <c r="M222" s="33">
        <v>5.0666666666666664</v>
      </c>
      <c r="N222" s="33">
        <v>10.369444444444444</v>
      </c>
      <c r="O222" s="33">
        <v>0.13974952218086711</v>
      </c>
      <c r="P222" s="33">
        <v>1.8333333333333333</v>
      </c>
      <c r="Q222" s="33">
        <v>4.5185555555555554</v>
      </c>
      <c r="R222" s="33">
        <v>5.7506287093853733E-2</v>
      </c>
      <c r="S222" s="33">
        <v>4.1695555555555552</v>
      </c>
      <c r="T222" s="33">
        <v>10.59922222222222</v>
      </c>
      <c r="U222" s="33">
        <v>0</v>
      </c>
      <c r="V222" s="33">
        <v>0.13370787647117993</v>
      </c>
      <c r="W222" s="33">
        <v>4.9638888888888877</v>
      </c>
      <c r="X222" s="33">
        <v>4.6918888888888892</v>
      </c>
      <c r="Y222" s="33">
        <v>1.2333333333333334</v>
      </c>
      <c r="Z222" s="33">
        <v>9.8583643496630111E-2</v>
      </c>
      <c r="AA222" s="33">
        <v>0</v>
      </c>
      <c r="AB222" s="33">
        <v>0</v>
      </c>
      <c r="AC222" s="33">
        <v>0</v>
      </c>
      <c r="AD222" s="33">
        <v>0</v>
      </c>
      <c r="AE222" s="33">
        <v>0</v>
      </c>
      <c r="AF222" s="33">
        <v>0</v>
      </c>
      <c r="AG222" s="33">
        <v>0</v>
      </c>
      <c r="AH222" t="s">
        <v>337</v>
      </c>
      <c r="AI222" s="34">
        <v>4</v>
      </c>
    </row>
    <row r="223" spans="1:35" x14ac:dyDescent="0.25">
      <c r="A223" t="s">
        <v>1149</v>
      </c>
      <c r="B223" t="s">
        <v>781</v>
      </c>
      <c r="C223" t="s">
        <v>844</v>
      </c>
      <c r="D223" t="s">
        <v>1049</v>
      </c>
      <c r="E223" s="33">
        <v>69.733333333333334</v>
      </c>
      <c r="F223" s="33">
        <v>0</v>
      </c>
      <c r="G223" s="33">
        <v>0.17777777777777778</v>
      </c>
      <c r="H223" s="33">
        <v>0.89444444444444449</v>
      </c>
      <c r="I223" s="33">
        <v>4</v>
      </c>
      <c r="J223" s="33">
        <v>0</v>
      </c>
      <c r="K223" s="33">
        <v>0</v>
      </c>
      <c r="L223" s="33">
        <v>3.3592222222222228</v>
      </c>
      <c r="M223" s="33">
        <v>5.5111111111111111</v>
      </c>
      <c r="N223" s="33">
        <v>0</v>
      </c>
      <c r="O223" s="33">
        <v>7.9031230082855314E-2</v>
      </c>
      <c r="P223" s="33">
        <v>4.7893333333333326</v>
      </c>
      <c r="Q223" s="33">
        <v>5.2277777777777779</v>
      </c>
      <c r="R223" s="33">
        <v>0.14364882090503503</v>
      </c>
      <c r="S223" s="33">
        <v>2.8368888888888888</v>
      </c>
      <c r="T223" s="33">
        <v>1.1188888888888888</v>
      </c>
      <c r="U223" s="33">
        <v>0</v>
      </c>
      <c r="V223" s="33">
        <v>5.6727214786488206E-2</v>
      </c>
      <c r="W223" s="33">
        <v>5.195999999999998</v>
      </c>
      <c r="X223" s="33">
        <v>5.6055555555555552</v>
      </c>
      <c r="Y223" s="33">
        <v>4.0444444444444443</v>
      </c>
      <c r="Z223" s="33">
        <v>0.21289674952198848</v>
      </c>
      <c r="AA223" s="33">
        <v>0</v>
      </c>
      <c r="AB223" s="33">
        <v>0</v>
      </c>
      <c r="AC223" s="33">
        <v>0</v>
      </c>
      <c r="AD223" s="33">
        <v>0</v>
      </c>
      <c r="AE223" s="33">
        <v>0</v>
      </c>
      <c r="AF223" s="33">
        <v>0</v>
      </c>
      <c r="AG223" s="33">
        <v>0</v>
      </c>
      <c r="AH223" t="s">
        <v>368</v>
      </c>
      <c r="AI223" s="34">
        <v>4</v>
      </c>
    </row>
    <row r="224" spans="1:35" x14ac:dyDescent="0.25">
      <c r="A224" t="s">
        <v>1149</v>
      </c>
      <c r="B224" t="s">
        <v>803</v>
      </c>
      <c r="C224" t="s">
        <v>905</v>
      </c>
      <c r="D224" t="s">
        <v>1058</v>
      </c>
      <c r="E224" s="33">
        <v>83.87777777777778</v>
      </c>
      <c r="F224" s="33">
        <v>0</v>
      </c>
      <c r="G224" s="33">
        <v>3.3333333333333333E-2</v>
      </c>
      <c r="H224" s="33">
        <v>0.75</v>
      </c>
      <c r="I224" s="33">
        <v>10.688888888888888</v>
      </c>
      <c r="J224" s="33">
        <v>0</v>
      </c>
      <c r="K224" s="33">
        <v>0</v>
      </c>
      <c r="L224" s="33">
        <v>6.221000000000001</v>
      </c>
      <c r="M224" s="33">
        <v>5.9333333333333336</v>
      </c>
      <c r="N224" s="33">
        <v>6.6388888888888893</v>
      </c>
      <c r="O224" s="33">
        <v>0.14988740230494105</v>
      </c>
      <c r="P224" s="33">
        <v>5.3857777777777782</v>
      </c>
      <c r="Q224" s="33">
        <v>14.816444444444445</v>
      </c>
      <c r="R224" s="33">
        <v>0.24085309312491721</v>
      </c>
      <c r="S224" s="33">
        <v>2.3603333333333341</v>
      </c>
      <c r="T224" s="33">
        <v>3.5067777777777787</v>
      </c>
      <c r="U224" s="33">
        <v>0</v>
      </c>
      <c r="V224" s="33">
        <v>6.994833752814944E-2</v>
      </c>
      <c r="W224" s="33">
        <v>4.5788888888888888</v>
      </c>
      <c r="X224" s="33">
        <v>5.3010000000000002</v>
      </c>
      <c r="Y224" s="33">
        <v>0</v>
      </c>
      <c r="Z224" s="33">
        <v>0.11778911114054841</v>
      </c>
      <c r="AA224" s="33">
        <v>0</v>
      </c>
      <c r="AB224" s="33">
        <v>0</v>
      </c>
      <c r="AC224" s="33">
        <v>0</v>
      </c>
      <c r="AD224" s="33">
        <v>0</v>
      </c>
      <c r="AE224" s="33">
        <v>0</v>
      </c>
      <c r="AF224" s="33">
        <v>0</v>
      </c>
      <c r="AG224" s="33">
        <v>0</v>
      </c>
      <c r="AH224" t="s">
        <v>390</v>
      </c>
      <c r="AI224" s="34">
        <v>4</v>
      </c>
    </row>
    <row r="225" spans="1:35" x14ac:dyDescent="0.25">
      <c r="A225" t="s">
        <v>1149</v>
      </c>
      <c r="B225" t="s">
        <v>805</v>
      </c>
      <c r="C225" t="s">
        <v>930</v>
      </c>
      <c r="D225" t="s">
        <v>1078</v>
      </c>
      <c r="E225" s="33">
        <v>77.74444444444444</v>
      </c>
      <c r="F225" s="33">
        <v>0</v>
      </c>
      <c r="G225" s="33">
        <v>0</v>
      </c>
      <c r="H225" s="33">
        <v>0.84722222222222221</v>
      </c>
      <c r="I225" s="33">
        <v>11.666666666666666</v>
      </c>
      <c r="J225" s="33">
        <v>0</v>
      </c>
      <c r="K225" s="33">
        <v>0</v>
      </c>
      <c r="L225" s="33">
        <v>2.3191111111111109</v>
      </c>
      <c r="M225" s="33">
        <v>5.8803333333333336</v>
      </c>
      <c r="N225" s="33">
        <v>3.2749999999999999</v>
      </c>
      <c r="O225" s="33">
        <v>0.11776189795626697</v>
      </c>
      <c r="P225" s="33">
        <v>5.3472222222222223</v>
      </c>
      <c r="Q225" s="33">
        <v>20.255555555555556</v>
      </c>
      <c r="R225" s="33">
        <v>0.32931970844647707</v>
      </c>
      <c r="S225" s="33">
        <v>4.4333333333333336</v>
      </c>
      <c r="T225" s="33">
        <v>7.7235555555555573</v>
      </c>
      <c r="U225" s="33">
        <v>0</v>
      </c>
      <c r="V225" s="33">
        <v>0.15636987280262973</v>
      </c>
      <c r="W225" s="33">
        <v>7.0861111111111121</v>
      </c>
      <c r="X225" s="33">
        <v>4.673111111111111</v>
      </c>
      <c r="Y225" s="33">
        <v>0</v>
      </c>
      <c r="Z225" s="33">
        <v>0.15125482349578395</v>
      </c>
      <c r="AA225" s="33">
        <v>0</v>
      </c>
      <c r="AB225" s="33">
        <v>0</v>
      </c>
      <c r="AC225" s="33">
        <v>0</v>
      </c>
      <c r="AD225" s="33">
        <v>0</v>
      </c>
      <c r="AE225" s="33">
        <v>0</v>
      </c>
      <c r="AF225" s="33">
        <v>0</v>
      </c>
      <c r="AG225" s="33">
        <v>0</v>
      </c>
      <c r="AH225" t="s">
        <v>392</v>
      </c>
      <c r="AI225" s="34">
        <v>4</v>
      </c>
    </row>
    <row r="226" spans="1:35" x14ac:dyDescent="0.25">
      <c r="A226" t="s">
        <v>1149</v>
      </c>
      <c r="B226" t="s">
        <v>618</v>
      </c>
      <c r="C226" t="s">
        <v>826</v>
      </c>
      <c r="D226" t="s">
        <v>1111</v>
      </c>
      <c r="E226" s="33">
        <v>67.844444444444449</v>
      </c>
      <c r="F226" s="33">
        <v>5.8666666666666663</v>
      </c>
      <c r="G226" s="33">
        <v>5.5555555555555552E-2</v>
      </c>
      <c r="H226" s="33">
        <v>0.35555555555555557</v>
      </c>
      <c r="I226" s="33">
        <v>0.6</v>
      </c>
      <c r="J226" s="33">
        <v>0</v>
      </c>
      <c r="K226" s="33">
        <v>0</v>
      </c>
      <c r="L226" s="33">
        <v>0.17788888888888887</v>
      </c>
      <c r="M226" s="33">
        <v>5.5777777777777775</v>
      </c>
      <c r="N226" s="33">
        <v>0</v>
      </c>
      <c r="O226" s="33">
        <v>8.2214215525712411E-2</v>
      </c>
      <c r="P226" s="33">
        <v>5.6305555555555555</v>
      </c>
      <c r="Q226" s="33">
        <v>0</v>
      </c>
      <c r="R226" s="33">
        <v>8.2992138879790359E-2</v>
      </c>
      <c r="S226" s="33">
        <v>0.73911111111111094</v>
      </c>
      <c r="T226" s="33">
        <v>1.2507777777777778</v>
      </c>
      <c r="U226" s="33">
        <v>0</v>
      </c>
      <c r="V226" s="33">
        <v>2.9330167048804451E-2</v>
      </c>
      <c r="W226" s="33">
        <v>1.4984444444444447</v>
      </c>
      <c r="X226" s="33">
        <v>4.9016666666666673</v>
      </c>
      <c r="Y226" s="33">
        <v>4.4444444444444446E-2</v>
      </c>
      <c r="Z226" s="33">
        <v>9.4990173599737965E-2</v>
      </c>
      <c r="AA226" s="33">
        <v>0</v>
      </c>
      <c r="AB226" s="33">
        <v>0</v>
      </c>
      <c r="AC226" s="33">
        <v>0</v>
      </c>
      <c r="AD226" s="33">
        <v>0</v>
      </c>
      <c r="AE226" s="33">
        <v>0</v>
      </c>
      <c r="AF226" s="33">
        <v>0</v>
      </c>
      <c r="AG226" s="33">
        <v>0</v>
      </c>
      <c r="AH226" t="s">
        <v>205</v>
      </c>
      <c r="AI226" s="34">
        <v>4</v>
      </c>
    </row>
    <row r="227" spans="1:35" x14ac:dyDescent="0.25">
      <c r="A227" t="s">
        <v>1149</v>
      </c>
      <c r="B227" t="s">
        <v>468</v>
      </c>
      <c r="C227" t="s">
        <v>847</v>
      </c>
      <c r="D227" t="s">
        <v>1053</v>
      </c>
      <c r="E227" s="33">
        <v>127.9</v>
      </c>
      <c r="F227" s="33">
        <v>12.588888888888889</v>
      </c>
      <c r="G227" s="33">
        <v>0</v>
      </c>
      <c r="H227" s="33">
        <v>1.3888888888888888</v>
      </c>
      <c r="I227" s="33">
        <v>2.5777777777777779</v>
      </c>
      <c r="J227" s="33">
        <v>0</v>
      </c>
      <c r="K227" s="33">
        <v>0</v>
      </c>
      <c r="L227" s="33">
        <v>7.7467777777777771</v>
      </c>
      <c r="M227" s="33">
        <v>10.362222222222222</v>
      </c>
      <c r="N227" s="33">
        <v>0</v>
      </c>
      <c r="O227" s="33">
        <v>8.1018156545912601E-2</v>
      </c>
      <c r="P227" s="33">
        <v>5.4944444444444445</v>
      </c>
      <c r="Q227" s="33">
        <v>11.997222222222222</v>
      </c>
      <c r="R227" s="33">
        <v>0.13676048996611936</v>
      </c>
      <c r="S227" s="33">
        <v>6.5554444444444417</v>
      </c>
      <c r="T227" s="33">
        <v>15.015333333333338</v>
      </c>
      <c r="U227" s="33">
        <v>0</v>
      </c>
      <c r="V227" s="33">
        <v>0.16865346190600294</v>
      </c>
      <c r="W227" s="33">
        <v>15.662111111111118</v>
      </c>
      <c r="X227" s="33">
        <v>13.890555555555556</v>
      </c>
      <c r="Y227" s="33">
        <v>3.9222222222222221</v>
      </c>
      <c r="Z227" s="33">
        <v>0.26172704369733307</v>
      </c>
      <c r="AA227" s="33">
        <v>0</v>
      </c>
      <c r="AB227" s="33">
        <v>0</v>
      </c>
      <c r="AC227" s="33">
        <v>0</v>
      </c>
      <c r="AD227" s="33">
        <v>0</v>
      </c>
      <c r="AE227" s="33">
        <v>0</v>
      </c>
      <c r="AF227" s="33">
        <v>0</v>
      </c>
      <c r="AG227" s="33">
        <v>0.25555555555555554</v>
      </c>
      <c r="AH227" t="s">
        <v>54</v>
      </c>
      <c r="AI227" s="34">
        <v>4</v>
      </c>
    </row>
    <row r="228" spans="1:35" x14ac:dyDescent="0.25">
      <c r="A228" t="s">
        <v>1149</v>
      </c>
      <c r="B228" t="s">
        <v>590</v>
      </c>
      <c r="C228" t="s">
        <v>881</v>
      </c>
      <c r="D228" t="s">
        <v>1070</v>
      </c>
      <c r="E228" s="33">
        <v>30.3</v>
      </c>
      <c r="F228" s="33">
        <v>0</v>
      </c>
      <c r="G228" s="33">
        <v>0.28888888888888886</v>
      </c>
      <c r="H228" s="33">
        <v>0</v>
      </c>
      <c r="I228" s="33">
        <v>0</v>
      </c>
      <c r="J228" s="33">
        <v>0.12222222222222222</v>
      </c>
      <c r="K228" s="33">
        <v>0</v>
      </c>
      <c r="L228" s="33">
        <v>1.2171111111111113</v>
      </c>
      <c r="M228" s="33">
        <v>5.8361111111111112</v>
      </c>
      <c r="N228" s="33">
        <v>0</v>
      </c>
      <c r="O228" s="33">
        <v>0.19261092775944261</v>
      </c>
      <c r="P228" s="33">
        <v>0</v>
      </c>
      <c r="Q228" s="33">
        <v>0</v>
      </c>
      <c r="R228" s="33">
        <v>0</v>
      </c>
      <c r="S228" s="33">
        <v>0.47800000000000004</v>
      </c>
      <c r="T228" s="33">
        <v>2.1392222222222221</v>
      </c>
      <c r="U228" s="33">
        <v>0</v>
      </c>
      <c r="V228" s="33">
        <v>8.6376971030436372E-2</v>
      </c>
      <c r="W228" s="33">
        <v>0.82277777777777794</v>
      </c>
      <c r="X228" s="33">
        <v>1.815666666666667</v>
      </c>
      <c r="Y228" s="33">
        <v>0</v>
      </c>
      <c r="Z228" s="33">
        <v>8.7077374404107094E-2</v>
      </c>
      <c r="AA228" s="33">
        <v>0</v>
      </c>
      <c r="AB228" s="33">
        <v>0</v>
      </c>
      <c r="AC228" s="33">
        <v>0</v>
      </c>
      <c r="AD228" s="33">
        <v>0</v>
      </c>
      <c r="AE228" s="33">
        <v>0</v>
      </c>
      <c r="AF228" s="33">
        <v>0</v>
      </c>
      <c r="AG228" s="33">
        <v>0</v>
      </c>
      <c r="AH228" t="s">
        <v>177</v>
      </c>
      <c r="AI228" s="34">
        <v>4</v>
      </c>
    </row>
    <row r="229" spans="1:35" x14ac:dyDescent="0.25">
      <c r="A229" t="s">
        <v>1149</v>
      </c>
      <c r="B229" t="s">
        <v>718</v>
      </c>
      <c r="C229" t="s">
        <v>963</v>
      </c>
      <c r="D229" t="s">
        <v>1044</v>
      </c>
      <c r="E229" s="33">
        <v>137.9</v>
      </c>
      <c r="F229" s="33">
        <v>10.455555555555556</v>
      </c>
      <c r="G229" s="33">
        <v>0</v>
      </c>
      <c r="H229" s="33">
        <v>0.81666666666666665</v>
      </c>
      <c r="I229" s="33">
        <v>0</v>
      </c>
      <c r="J229" s="33">
        <v>0</v>
      </c>
      <c r="K229" s="33">
        <v>0</v>
      </c>
      <c r="L229" s="33">
        <v>0</v>
      </c>
      <c r="M229" s="33">
        <v>0</v>
      </c>
      <c r="N229" s="33">
        <v>10.570000000000002</v>
      </c>
      <c r="O229" s="33">
        <v>7.6649746192893414E-2</v>
      </c>
      <c r="P229" s="33">
        <v>5.325555555555554</v>
      </c>
      <c r="Q229" s="33">
        <v>0</v>
      </c>
      <c r="R229" s="33">
        <v>3.8618967045362974E-2</v>
      </c>
      <c r="S229" s="33">
        <v>0</v>
      </c>
      <c r="T229" s="33">
        <v>0</v>
      </c>
      <c r="U229" s="33">
        <v>0</v>
      </c>
      <c r="V229" s="33">
        <v>0</v>
      </c>
      <c r="W229" s="33">
        <v>0</v>
      </c>
      <c r="X229" s="33">
        <v>0</v>
      </c>
      <c r="Y229" s="33">
        <v>0</v>
      </c>
      <c r="Z229" s="33">
        <v>0</v>
      </c>
      <c r="AA229" s="33">
        <v>0</v>
      </c>
      <c r="AB229" s="33">
        <v>0</v>
      </c>
      <c r="AC229" s="33">
        <v>0</v>
      </c>
      <c r="AD229" s="33">
        <v>0</v>
      </c>
      <c r="AE229" s="33">
        <v>5.4555555555555557</v>
      </c>
      <c r="AF229" s="33">
        <v>26.366666666666667</v>
      </c>
      <c r="AG229" s="33">
        <v>0</v>
      </c>
      <c r="AH229" t="s">
        <v>305</v>
      </c>
      <c r="AI229" s="34">
        <v>4</v>
      </c>
    </row>
    <row r="230" spans="1:35" x14ac:dyDescent="0.25">
      <c r="A230" t="s">
        <v>1149</v>
      </c>
      <c r="B230" t="s">
        <v>731</v>
      </c>
      <c r="C230" t="s">
        <v>908</v>
      </c>
      <c r="D230" t="s">
        <v>1067</v>
      </c>
      <c r="E230" s="33">
        <v>49.93333333333333</v>
      </c>
      <c r="F230" s="33">
        <v>5.6888888888888891</v>
      </c>
      <c r="G230" s="33">
        <v>3.7333333333333334</v>
      </c>
      <c r="H230" s="33">
        <v>0.20199999999999999</v>
      </c>
      <c r="I230" s="33">
        <v>0.9</v>
      </c>
      <c r="J230" s="33">
        <v>0</v>
      </c>
      <c r="K230" s="33">
        <v>0</v>
      </c>
      <c r="L230" s="33">
        <v>1.9932222222222225</v>
      </c>
      <c r="M230" s="33">
        <v>5.0215555555555564</v>
      </c>
      <c r="N230" s="33">
        <v>0</v>
      </c>
      <c r="O230" s="33">
        <v>0.10056519804183359</v>
      </c>
      <c r="P230" s="33">
        <v>5.1968888888888909</v>
      </c>
      <c r="Q230" s="33">
        <v>0</v>
      </c>
      <c r="R230" s="33">
        <v>0.10407654650645309</v>
      </c>
      <c r="S230" s="33">
        <v>5.6904444444444442</v>
      </c>
      <c r="T230" s="33">
        <v>6.0907777777777783</v>
      </c>
      <c r="U230" s="33">
        <v>0</v>
      </c>
      <c r="V230" s="33">
        <v>0.23593902981753451</v>
      </c>
      <c r="W230" s="33">
        <v>4.9501111111111085</v>
      </c>
      <c r="X230" s="33">
        <v>9.5528888888888872</v>
      </c>
      <c r="Y230" s="33">
        <v>0</v>
      </c>
      <c r="Z230" s="33">
        <v>0.29044726301735641</v>
      </c>
      <c r="AA230" s="33">
        <v>0</v>
      </c>
      <c r="AB230" s="33">
        <v>0</v>
      </c>
      <c r="AC230" s="33">
        <v>0</v>
      </c>
      <c r="AD230" s="33">
        <v>0</v>
      </c>
      <c r="AE230" s="33">
        <v>0.24444444444444444</v>
      </c>
      <c r="AF230" s="33">
        <v>5.5555555555555552E-2</v>
      </c>
      <c r="AG230" s="33">
        <v>0</v>
      </c>
      <c r="AH230" t="s">
        <v>318</v>
      </c>
      <c r="AI230" s="34">
        <v>4</v>
      </c>
    </row>
    <row r="231" spans="1:35" x14ac:dyDescent="0.25">
      <c r="A231" t="s">
        <v>1149</v>
      </c>
      <c r="B231" t="s">
        <v>787</v>
      </c>
      <c r="C231" t="s">
        <v>912</v>
      </c>
      <c r="D231" t="s">
        <v>1056</v>
      </c>
      <c r="E231" s="33">
        <v>78.099999999999994</v>
      </c>
      <c r="F231" s="33">
        <v>5.6888888888888891</v>
      </c>
      <c r="G231" s="33">
        <v>0</v>
      </c>
      <c r="H231" s="33">
        <v>0</v>
      </c>
      <c r="I231" s="33">
        <v>0</v>
      </c>
      <c r="J231" s="33">
        <v>0</v>
      </c>
      <c r="K231" s="33">
        <v>0</v>
      </c>
      <c r="L231" s="33">
        <v>8.637777777777778</v>
      </c>
      <c r="M231" s="33">
        <v>0</v>
      </c>
      <c r="N231" s="33">
        <v>0</v>
      </c>
      <c r="O231" s="33">
        <v>0</v>
      </c>
      <c r="P231" s="33">
        <v>5.6888888888888891</v>
      </c>
      <c r="Q231" s="33">
        <v>0</v>
      </c>
      <c r="R231" s="33">
        <v>7.2841086925593976E-2</v>
      </c>
      <c r="S231" s="33">
        <v>6.9193333333333324</v>
      </c>
      <c r="T231" s="33">
        <v>16.656555555555563</v>
      </c>
      <c r="U231" s="33">
        <v>0</v>
      </c>
      <c r="V231" s="33">
        <v>0.30186797552994749</v>
      </c>
      <c r="W231" s="33">
        <v>4.8324444444444428</v>
      </c>
      <c r="X231" s="33">
        <v>14.782444444444439</v>
      </c>
      <c r="Y231" s="33">
        <v>0.65555555555555556</v>
      </c>
      <c r="Z231" s="33">
        <v>0.25954474320671495</v>
      </c>
      <c r="AA231" s="33">
        <v>0</v>
      </c>
      <c r="AB231" s="33">
        <v>0</v>
      </c>
      <c r="AC231" s="33">
        <v>0</v>
      </c>
      <c r="AD231" s="33">
        <v>0</v>
      </c>
      <c r="AE231" s="33">
        <v>0</v>
      </c>
      <c r="AF231" s="33">
        <v>0</v>
      </c>
      <c r="AG231" s="33">
        <v>0</v>
      </c>
      <c r="AH231" t="s">
        <v>374</v>
      </c>
      <c r="AI231" s="34">
        <v>4</v>
      </c>
    </row>
    <row r="232" spans="1:35" x14ac:dyDescent="0.25">
      <c r="A232" t="s">
        <v>1149</v>
      </c>
      <c r="B232" t="s">
        <v>821</v>
      </c>
      <c r="C232" t="s">
        <v>944</v>
      </c>
      <c r="D232" t="s">
        <v>1052</v>
      </c>
      <c r="E232" s="33">
        <v>97.988888888888894</v>
      </c>
      <c r="F232" s="33">
        <v>5.2</v>
      </c>
      <c r="G232" s="33">
        <v>0</v>
      </c>
      <c r="H232" s="33">
        <v>0</v>
      </c>
      <c r="I232" s="33">
        <v>0</v>
      </c>
      <c r="J232" s="33">
        <v>0</v>
      </c>
      <c r="K232" s="33">
        <v>0</v>
      </c>
      <c r="L232" s="33">
        <v>11.202666666666667</v>
      </c>
      <c r="M232" s="33">
        <v>0</v>
      </c>
      <c r="N232" s="33">
        <v>6.017777777777777</v>
      </c>
      <c r="O232" s="33">
        <v>6.1412858600748375E-2</v>
      </c>
      <c r="P232" s="33">
        <v>5.5622222222222213</v>
      </c>
      <c r="Q232" s="33">
        <v>0</v>
      </c>
      <c r="R232" s="33">
        <v>5.6763805420115644E-2</v>
      </c>
      <c r="S232" s="33">
        <v>5.631000000000002</v>
      </c>
      <c r="T232" s="33">
        <v>10.659777777777776</v>
      </c>
      <c r="U232" s="33">
        <v>0</v>
      </c>
      <c r="V232" s="33">
        <v>0.16625127565483613</v>
      </c>
      <c r="W232" s="33">
        <v>6.7844444444444445</v>
      </c>
      <c r="X232" s="33">
        <v>8.2601111111111063</v>
      </c>
      <c r="Y232" s="33">
        <v>0</v>
      </c>
      <c r="Z232" s="33">
        <v>0.15353328041728082</v>
      </c>
      <c r="AA232" s="33">
        <v>0</v>
      </c>
      <c r="AB232" s="33">
        <v>0</v>
      </c>
      <c r="AC232" s="33">
        <v>0</v>
      </c>
      <c r="AD232" s="33">
        <v>0</v>
      </c>
      <c r="AE232" s="33">
        <v>0</v>
      </c>
      <c r="AF232" s="33">
        <v>0</v>
      </c>
      <c r="AG232" s="33">
        <v>0</v>
      </c>
      <c r="AH232" t="s">
        <v>408</v>
      </c>
      <c r="AI232" s="34">
        <v>4</v>
      </c>
    </row>
    <row r="233" spans="1:35" x14ac:dyDescent="0.25">
      <c r="A233" t="s">
        <v>1149</v>
      </c>
      <c r="B233" t="s">
        <v>808</v>
      </c>
      <c r="C233" t="s">
        <v>897</v>
      </c>
      <c r="D233" t="s">
        <v>1056</v>
      </c>
      <c r="E233" s="33">
        <v>95.322222222222223</v>
      </c>
      <c r="F233" s="33">
        <v>7.8888888888888893</v>
      </c>
      <c r="G233" s="33">
        <v>1.1111111111111112E-2</v>
      </c>
      <c r="H233" s="33">
        <v>1.3533333333333335</v>
      </c>
      <c r="I233" s="33">
        <v>0</v>
      </c>
      <c r="J233" s="33">
        <v>0</v>
      </c>
      <c r="K233" s="33">
        <v>0</v>
      </c>
      <c r="L233" s="33">
        <v>4.7631111111111109</v>
      </c>
      <c r="M233" s="33">
        <v>0</v>
      </c>
      <c r="N233" s="33">
        <v>8.9755555555555571</v>
      </c>
      <c r="O233" s="33">
        <v>9.4160158526634827E-2</v>
      </c>
      <c r="P233" s="33">
        <v>0.57888888888888879</v>
      </c>
      <c r="Q233" s="33">
        <v>1.392222222222222</v>
      </c>
      <c r="R233" s="33">
        <v>2.0678400746007689E-2</v>
      </c>
      <c r="S233" s="33">
        <v>14.949444444444445</v>
      </c>
      <c r="T233" s="33">
        <v>12.802111111111115</v>
      </c>
      <c r="U233" s="33">
        <v>0</v>
      </c>
      <c r="V233" s="33">
        <v>0.29113416482107479</v>
      </c>
      <c r="W233" s="33">
        <v>15.82388888888889</v>
      </c>
      <c r="X233" s="33">
        <v>15.642333333333328</v>
      </c>
      <c r="Y233" s="33">
        <v>0</v>
      </c>
      <c r="Z233" s="33">
        <v>0.33010374169483619</v>
      </c>
      <c r="AA233" s="33">
        <v>0</v>
      </c>
      <c r="AB233" s="33">
        <v>0</v>
      </c>
      <c r="AC233" s="33">
        <v>0</v>
      </c>
      <c r="AD233" s="33">
        <v>0</v>
      </c>
      <c r="AE233" s="33">
        <v>0</v>
      </c>
      <c r="AF233" s="33">
        <v>0</v>
      </c>
      <c r="AG233" s="33">
        <v>0</v>
      </c>
      <c r="AH233" t="s">
        <v>395</v>
      </c>
      <c r="AI233" s="34">
        <v>4</v>
      </c>
    </row>
    <row r="234" spans="1:35" x14ac:dyDescent="0.25">
      <c r="A234" t="s">
        <v>1149</v>
      </c>
      <c r="B234" t="s">
        <v>752</v>
      </c>
      <c r="C234" t="s">
        <v>932</v>
      </c>
      <c r="D234" t="s">
        <v>1079</v>
      </c>
      <c r="E234" s="33">
        <v>92.4</v>
      </c>
      <c r="F234" s="33">
        <v>5.6</v>
      </c>
      <c r="G234" s="33">
        <v>0</v>
      </c>
      <c r="H234" s="33">
        <v>0.76011111111111107</v>
      </c>
      <c r="I234" s="33">
        <v>0</v>
      </c>
      <c r="J234" s="33">
        <v>0</v>
      </c>
      <c r="K234" s="33">
        <v>0</v>
      </c>
      <c r="L234" s="33">
        <v>5.0030000000000028</v>
      </c>
      <c r="M234" s="33">
        <v>4.5999999999999996</v>
      </c>
      <c r="N234" s="33">
        <v>0</v>
      </c>
      <c r="O234" s="33">
        <v>4.9783549783549777E-2</v>
      </c>
      <c r="P234" s="33">
        <v>4.6222222222222218</v>
      </c>
      <c r="Q234" s="33">
        <v>0.55833333333333335</v>
      </c>
      <c r="R234" s="33">
        <v>5.6066618566618563E-2</v>
      </c>
      <c r="S234" s="33">
        <v>4.2194444444444423</v>
      </c>
      <c r="T234" s="33">
        <v>4.5764444444444434</v>
      </c>
      <c r="U234" s="33">
        <v>0</v>
      </c>
      <c r="V234" s="33">
        <v>9.519360269360265E-2</v>
      </c>
      <c r="W234" s="33">
        <v>5.0011111111111095</v>
      </c>
      <c r="X234" s="33">
        <v>6.3062222222222228</v>
      </c>
      <c r="Y234" s="33">
        <v>0</v>
      </c>
      <c r="Z234" s="33">
        <v>0.12237373737373736</v>
      </c>
      <c r="AA234" s="33">
        <v>0</v>
      </c>
      <c r="AB234" s="33">
        <v>4.6888888888888891</v>
      </c>
      <c r="AC234" s="33">
        <v>0</v>
      </c>
      <c r="AD234" s="33">
        <v>0</v>
      </c>
      <c r="AE234" s="33">
        <v>0</v>
      </c>
      <c r="AF234" s="33">
        <v>0</v>
      </c>
      <c r="AG234" s="33">
        <v>0</v>
      </c>
      <c r="AH234" t="s">
        <v>339</v>
      </c>
      <c r="AI234" s="34">
        <v>4</v>
      </c>
    </row>
    <row r="235" spans="1:35" x14ac:dyDescent="0.25">
      <c r="A235" t="s">
        <v>1149</v>
      </c>
      <c r="B235" t="s">
        <v>636</v>
      </c>
      <c r="C235" t="s">
        <v>974</v>
      </c>
      <c r="D235" t="s">
        <v>1069</v>
      </c>
      <c r="E235" s="33">
        <v>124.76666666666667</v>
      </c>
      <c r="F235" s="33">
        <v>5.6888888888888891</v>
      </c>
      <c r="G235" s="33">
        <v>0</v>
      </c>
      <c r="H235" s="33">
        <v>0.57499999999999996</v>
      </c>
      <c r="I235" s="33">
        <v>0</v>
      </c>
      <c r="J235" s="33">
        <v>0</v>
      </c>
      <c r="K235" s="33">
        <v>0</v>
      </c>
      <c r="L235" s="33">
        <v>10.542888888888891</v>
      </c>
      <c r="M235" s="33">
        <v>11.111111111111111</v>
      </c>
      <c r="N235" s="33">
        <v>0</v>
      </c>
      <c r="O235" s="33">
        <v>8.9055125122450798E-2</v>
      </c>
      <c r="P235" s="33">
        <v>5.8805555555555555</v>
      </c>
      <c r="Q235" s="33">
        <v>3.2472222222222222</v>
      </c>
      <c r="R235" s="33">
        <v>7.3158785288093331E-2</v>
      </c>
      <c r="S235" s="33">
        <v>6.916222222222224</v>
      </c>
      <c r="T235" s="33">
        <v>10.829666666666668</v>
      </c>
      <c r="U235" s="33">
        <v>0</v>
      </c>
      <c r="V235" s="33">
        <v>0.14223261198681986</v>
      </c>
      <c r="W235" s="33">
        <v>11.289555555555555</v>
      </c>
      <c r="X235" s="33">
        <v>16.800777777777778</v>
      </c>
      <c r="Y235" s="33">
        <v>0</v>
      </c>
      <c r="Z235" s="33">
        <v>0.22514293347582154</v>
      </c>
      <c r="AA235" s="33">
        <v>0</v>
      </c>
      <c r="AB235" s="33">
        <v>0</v>
      </c>
      <c r="AC235" s="33">
        <v>0</v>
      </c>
      <c r="AD235" s="33">
        <v>0</v>
      </c>
      <c r="AE235" s="33">
        <v>0</v>
      </c>
      <c r="AF235" s="33">
        <v>0</v>
      </c>
      <c r="AG235" s="33">
        <v>0</v>
      </c>
      <c r="AH235" t="s">
        <v>223</v>
      </c>
      <c r="AI235" s="34">
        <v>4</v>
      </c>
    </row>
    <row r="236" spans="1:35" x14ac:dyDescent="0.25">
      <c r="A236" t="s">
        <v>1149</v>
      </c>
      <c r="B236" t="s">
        <v>715</v>
      </c>
      <c r="C236" t="s">
        <v>892</v>
      </c>
      <c r="D236" t="s">
        <v>1035</v>
      </c>
      <c r="E236" s="33">
        <v>71.25555555555556</v>
      </c>
      <c r="F236" s="33">
        <v>5.2444444444444445</v>
      </c>
      <c r="G236" s="33">
        <v>0</v>
      </c>
      <c r="H236" s="33">
        <v>0.97722222222222221</v>
      </c>
      <c r="I236" s="33">
        <v>0</v>
      </c>
      <c r="J236" s="33">
        <v>0</v>
      </c>
      <c r="K236" s="33">
        <v>0</v>
      </c>
      <c r="L236" s="33">
        <v>4.5953333333333344</v>
      </c>
      <c r="M236" s="33">
        <v>5.458333333333333</v>
      </c>
      <c r="N236" s="33">
        <v>0.4</v>
      </c>
      <c r="O236" s="33">
        <v>8.2215811632621233E-2</v>
      </c>
      <c r="P236" s="33">
        <v>5.5888888888888886</v>
      </c>
      <c r="Q236" s="33">
        <v>5.3305555555555557</v>
      </c>
      <c r="R236" s="33">
        <v>0.15324341181974113</v>
      </c>
      <c r="S236" s="33">
        <v>4.6742222222222232</v>
      </c>
      <c r="T236" s="33">
        <v>6.019444444444443</v>
      </c>
      <c r="U236" s="33">
        <v>0</v>
      </c>
      <c r="V236" s="33">
        <v>0.15007484796507092</v>
      </c>
      <c r="W236" s="33">
        <v>5.9178888888888874</v>
      </c>
      <c r="X236" s="33">
        <v>6.799444444444446</v>
      </c>
      <c r="Y236" s="33">
        <v>0</v>
      </c>
      <c r="Z236" s="33">
        <v>0.17847497271167939</v>
      </c>
      <c r="AA236" s="33">
        <v>0</v>
      </c>
      <c r="AB236" s="33">
        <v>0</v>
      </c>
      <c r="AC236" s="33">
        <v>0</v>
      </c>
      <c r="AD236" s="33">
        <v>0</v>
      </c>
      <c r="AE236" s="33">
        <v>0</v>
      </c>
      <c r="AF236" s="33">
        <v>0</v>
      </c>
      <c r="AG236" s="33">
        <v>0</v>
      </c>
      <c r="AH236" t="s">
        <v>302</v>
      </c>
      <c r="AI236" s="34">
        <v>4</v>
      </c>
    </row>
    <row r="237" spans="1:35" x14ac:dyDescent="0.25">
      <c r="A237" t="s">
        <v>1149</v>
      </c>
      <c r="B237" t="s">
        <v>424</v>
      </c>
      <c r="C237" t="s">
        <v>897</v>
      </c>
      <c r="D237" t="s">
        <v>1056</v>
      </c>
      <c r="E237" s="33">
        <v>118.45555555555555</v>
      </c>
      <c r="F237" s="33">
        <v>10.222222222222221</v>
      </c>
      <c r="G237" s="33">
        <v>3.3333333333333333E-2</v>
      </c>
      <c r="H237" s="33">
        <v>0.94077777777777782</v>
      </c>
      <c r="I237" s="33">
        <v>0</v>
      </c>
      <c r="J237" s="33">
        <v>0</v>
      </c>
      <c r="K237" s="33">
        <v>0</v>
      </c>
      <c r="L237" s="33">
        <v>5.3378888888888891</v>
      </c>
      <c r="M237" s="33">
        <v>3.2</v>
      </c>
      <c r="N237" s="33">
        <v>4.7111111111111112</v>
      </c>
      <c r="O237" s="33">
        <v>6.6785479786136387E-2</v>
      </c>
      <c r="P237" s="33">
        <v>4.6278888888888892</v>
      </c>
      <c r="Q237" s="33">
        <v>10.505444444444445</v>
      </c>
      <c r="R237" s="33">
        <v>0.12775537004033394</v>
      </c>
      <c r="S237" s="33">
        <v>5.1832222222222226</v>
      </c>
      <c r="T237" s="33">
        <v>5.3267777777777772</v>
      </c>
      <c r="U237" s="33">
        <v>0</v>
      </c>
      <c r="V237" s="33">
        <v>8.8725260294531469E-2</v>
      </c>
      <c r="W237" s="33">
        <v>3.3085555555555559</v>
      </c>
      <c r="X237" s="33">
        <v>5.5982222222222235</v>
      </c>
      <c r="Y237" s="33">
        <v>0</v>
      </c>
      <c r="Z237" s="33">
        <v>7.5190882656411245E-2</v>
      </c>
      <c r="AA237" s="33">
        <v>0</v>
      </c>
      <c r="AB237" s="33">
        <v>0</v>
      </c>
      <c r="AC237" s="33">
        <v>0</v>
      </c>
      <c r="AD237" s="33">
        <v>0</v>
      </c>
      <c r="AE237" s="33">
        <v>4.4444444444444446E-2</v>
      </c>
      <c r="AF237" s="33">
        <v>0</v>
      </c>
      <c r="AG237" s="33">
        <v>0</v>
      </c>
      <c r="AH237" t="s">
        <v>10</v>
      </c>
      <c r="AI237" s="34">
        <v>4</v>
      </c>
    </row>
    <row r="238" spans="1:35" x14ac:dyDescent="0.25">
      <c r="A238" t="s">
        <v>1149</v>
      </c>
      <c r="B238" t="s">
        <v>708</v>
      </c>
      <c r="C238" t="s">
        <v>885</v>
      </c>
      <c r="D238" t="s">
        <v>1061</v>
      </c>
      <c r="E238" s="33">
        <v>80.088888888888889</v>
      </c>
      <c r="F238" s="33">
        <v>5.333333333333333</v>
      </c>
      <c r="G238" s="33">
        <v>0</v>
      </c>
      <c r="H238" s="33">
        <v>0.73888888888888893</v>
      </c>
      <c r="I238" s="33">
        <v>0</v>
      </c>
      <c r="J238" s="33">
        <v>0</v>
      </c>
      <c r="K238" s="33">
        <v>0</v>
      </c>
      <c r="L238" s="33">
        <v>5.181222222222222</v>
      </c>
      <c r="M238" s="33">
        <v>4.5056666666666665</v>
      </c>
      <c r="N238" s="33">
        <v>0.64166666666666672</v>
      </c>
      <c r="O238" s="33">
        <v>6.4270255271920082E-2</v>
      </c>
      <c r="P238" s="33">
        <v>0.9</v>
      </c>
      <c r="Q238" s="33">
        <v>5.7665555555555557</v>
      </c>
      <c r="R238" s="33">
        <v>8.3239456159822423E-2</v>
      </c>
      <c r="S238" s="33">
        <v>5.2502222222222228</v>
      </c>
      <c r="T238" s="33">
        <v>5.2944444444444461</v>
      </c>
      <c r="U238" s="33">
        <v>0</v>
      </c>
      <c r="V238" s="33">
        <v>0.13166204217536073</v>
      </c>
      <c r="W238" s="33">
        <v>4.7019999999999991</v>
      </c>
      <c r="X238" s="33">
        <v>6.4645555555555552</v>
      </c>
      <c r="Y238" s="33">
        <v>0</v>
      </c>
      <c r="Z238" s="33">
        <v>0.13942702552719199</v>
      </c>
      <c r="AA238" s="33">
        <v>0</v>
      </c>
      <c r="AB238" s="33">
        <v>0</v>
      </c>
      <c r="AC238" s="33">
        <v>0</v>
      </c>
      <c r="AD238" s="33">
        <v>0</v>
      </c>
      <c r="AE238" s="33">
        <v>0</v>
      </c>
      <c r="AF238" s="33">
        <v>0</v>
      </c>
      <c r="AG238" s="33">
        <v>0</v>
      </c>
      <c r="AH238" t="s">
        <v>295</v>
      </c>
      <c r="AI238" s="34">
        <v>4</v>
      </c>
    </row>
    <row r="239" spans="1:35" x14ac:dyDescent="0.25">
      <c r="A239" t="s">
        <v>1149</v>
      </c>
      <c r="B239" t="s">
        <v>556</v>
      </c>
      <c r="C239" t="s">
        <v>886</v>
      </c>
      <c r="D239" t="s">
        <v>1034</v>
      </c>
      <c r="E239" s="33">
        <v>59.18888888888889</v>
      </c>
      <c r="F239" s="33">
        <v>5.6111111111111107</v>
      </c>
      <c r="G239" s="33">
        <v>0</v>
      </c>
      <c r="H239" s="33">
        <v>0.91111111111111109</v>
      </c>
      <c r="I239" s="33">
        <v>0</v>
      </c>
      <c r="J239" s="33">
        <v>0</v>
      </c>
      <c r="K239" s="33">
        <v>0</v>
      </c>
      <c r="L239" s="33">
        <v>4.7815555555555562</v>
      </c>
      <c r="M239" s="33">
        <v>5.2638888888888893</v>
      </c>
      <c r="N239" s="33">
        <v>0</v>
      </c>
      <c r="O239" s="33">
        <v>8.8933733808898074E-2</v>
      </c>
      <c r="P239" s="33">
        <v>0.54166666666666663</v>
      </c>
      <c r="Q239" s="33">
        <v>8.5861111111111104</v>
      </c>
      <c r="R239" s="33">
        <v>0.15421437957574619</v>
      </c>
      <c r="S239" s="33">
        <v>4.5930000000000009</v>
      </c>
      <c r="T239" s="33">
        <v>3.3672222222222223</v>
      </c>
      <c r="U239" s="33">
        <v>0</v>
      </c>
      <c r="V239" s="33">
        <v>0.13448845504036044</v>
      </c>
      <c r="W239" s="33">
        <v>1.6606666666666661</v>
      </c>
      <c r="X239" s="33">
        <v>7.2532222222222229</v>
      </c>
      <c r="Y239" s="33">
        <v>0</v>
      </c>
      <c r="Z239" s="33">
        <v>0.15060071334709968</v>
      </c>
      <c r="AA239" s="33">
        <v>0</v>
      </c>
      <c r="AB239" s="33">
        <v>0</v>
      </c>
      <c r="AC239" s="33">
        <v>0</v>
      </c>
      <c r="AD239" s="33">
        <v>0</v>
      </c>
      <c r="AE239" s="33">
        <v>2.2222222222222223E-2</v>
      </c>
      <c r="AF239" s="33">
        <v>0</v>
      </c>
      <c r="AG239" s="33">
        <v>0</v>
      </c>
      <c r="AH239" t="s">
        <v>143</v>
      </c>
      <c r="AI239" s="34">
        <v>4</v>
      </c>
    </row>
    <row r="240" spans="1:35" x14ac:dyDescent="0.25">
      <c r="A240" t="s">
        <v>1149</v>
      </c>
      <c r="B240" t="s">
        <v>681</v>
      </c>
      <c r="C240" t="s">
        <v>955</v>
      </c>
      <c r="D240" t="s">
        <v>1079</v>
      </c>
      <c r="E240" s="33">
        <v>61.5</v>
      </c>
      <c r="F240" s="33">
        <v>5.0222222222222221</v>
      </c>
      <c r="G240" s="33">
        <v>0</v>
      </c>
      <c r="H240" s="33">
        <v>0.90088888888888885</v>
      </c>
      <c r="I240" s="33">
        <v>0</v>
      </c>
      <c r="J240" s="33">
        <v>0</v>
      </c>
      <c r="K240" s="33">
        <v>0</v>
      </c>
      <c r="L240" s="33">
        <v>4.3379999999999992</v>
      </c>
      <c r="M240" s="33">
        <v>0.8</v>
      </c>
      <c r="N240" s="33">
        <v>4.1333333333333337</v>
      </c>
      <c r="O240" s="33">
        <v>8.0216802168021684E-2</v>
      </c>
      <c r="P240" s="33">
        <v>5.55</v>
      </c>
      <c r="Q240" s="33">
        <v>0</v>
      </c>
      <c r="R240" s="33">
        <v>9.0243902439024387E-2</v>
      </c>
      <c r="S240" s="33">
        <v>4.0203333333333342</v>
      </c>
      <c r="T240" s="33">
        <v>3.5320000000000005</v>
      </c>
      <c r="U240" s="33">
        <v>0</v>
      </c>
      <c r="V240" s="33">
        <v>0.12280216802168024</v>
      </c>
      <c r="W240" s="33">
        <v>4.1141111111111117</v>
      </c>
      <c r="X240" s="33">
        <v>8.379666666666667</v>
      </c>
      <c r="Y240" s="33">
        <v>0</v>
      </c>
      <c r="Z240" s="33">
        <v>0.20315085817524844</v>
      </c>
      <c r="AA240" s="33">
        <v>0</v>
      </c>
      <c r="AB240" s="33">
        <v>0</v>
      </c>
      <c r="AC240" s="33">
        <v>0</v>
      </c>
      <c r="AD240" s="33">
        <v>0</v>
      </c>
      <c r="AE240" s="33">
        <v>2.2222222222222223E-2</v>
      </c>
      <c r="AF240" s="33">
        <v>0</v>
      </c>
      <c r="AG240" s="33">
        <v>0</v>
      </c>
      <c r="AH240" t="s">
        <v>268</v>
      </c>
      <c r="AI240" s="34">
        <v>4</v>
      </c>
    </row>
    <row r="241" spans="1:35" x14ac:dyDescent="0.25">
      <c r="A241" t="s">
        <v>1149</v>
      </c>
      <c r="B241" t="s">
        <v>553</v>
      </c>
      <c r="C241" t="s">
        <v>951</v>
      </c>
      <c r="D241" t="s">
        <v>1095</v>
      </c>
      <c r="E241" s="33">
        <v>76.87777777777778</v>
      </c>
      <c r="F241" s="33">
        <v>5.0666666666666664</v>
      </c>
      <c r="G241" s="33">
        <v>0</v>
      </c>
      <c r="H241" s="33">
        <v>0.9555555555555556</v>
      </c>
      <c r="I241" s="33">
        <v>0.41111111111111109</v>
      </c>
      <c r="J241" s="33">
        <v>0</v>
      </c>
      <c r="K241" s="33">
        <v>0</v>
      </c>
      <c r="L241" s="33">
        <v>4.2060000000000013</v>
      </c>
      <c r="M241" s="33">
        <v>0.8</v>
      </c>
      <c r="N241" s="33">
        <v>4.4444444444444446</v>
      </c>
      <c r="O241" s="33">
        <v>6.821795057089175E-2</v>
      </c>
      <c r="P241" s="33">
        <v>4.8343333333333334</v>
      </c>
      <c r="Q241" s="33">
        <v>0</v>
      </c>
      <c r="R241" s="33">
        <v>6.2883364648070525E-2</v>
      </c>
      <c r="S241" s="33">
        <v>4.573888888888888</v>
      </c>
      <c r="T241" s="33">
        <v>5.6519999999999992</v>
      </c>
      <c r="U241" s="33">
        <v>0</v>
      </c>
      <c r="V241" s="33">
        <v>0.13301488654429827</v>
      </c>
      <c r="W241" s="33">
        <v>4.9524444444444446</v>
      </c>
      <c r="X241" s="33">
        <v>4.1713333333333331</v>
      </c>
      <c r="Y241" s="33">
        <v>0</v>
      </c>
      <c r="Z241" s="33">
        <v>0.11867899985547045</v>
      </c>
      <c r="AA241" s="33">
        <v>0</v>
      </c>
      <c r="AB241" s="33">
        <v>0</v>
      </c>
      <c r="AC241" s="33">
        <v>0</v>
      </c>
      <c r="AD241" s="33">
        <v>0</v>
      </c>
      <c r="AE241" s="33">
        <v>0</v>
      </c>
      <c r="AF241" s="33">
        <v>0</v>
      </c>
      <c r="AG241" s="33">
        <v>0</v>
      </c>
      <c r="AH241" t="s">
        <v>140</v>
      </c>
      <c r="AI241" s="34">
        <v>4</v>
      </c>
    </row>
    <row r="242" spans="1:35" x14ac:dyDescent="0.25">
      <c r="A242" t="s">
        <v>1149</v>
      </c>
      <c r="B242" t="s">
        <v>785</v>
      </c>
      <c r="C242" t="s">
        <v>847</v>
      </c>
      <c r="D242" t="s">
        <v>1053</v>
      </c>
      <c r="E242" s="33">
        <v>84.74444444444444</v>
      </c>
      <c r="F242" s="33">
        <v>5.0666666666666664</v>
      </c>
      <c r="G242" s="33">
        <v>0</v>
      </c>
      <c r="H242" s="33">
        <v>0.68888888888888888</v>
      </c>
      <c r="I242" s="33">
        <v>1.9555555555555555</v>
      </c>
      <c r="J242" s="33">
        <v>0</v>
      </c>
      <c r="K242" s="33">
        <v>0</v>
      </c>
      <c r="L242" s="33">
        <v>4.0550000000000015</v>
      </c>
      <c r="M242" s="33">
        <v>3.7333333333333334</v>
      </c>
      <c r="N242" s="33">
        <v>0</v>
      </c>
      <c r="O242" s="33">
        <v>4.4054018618067396E-2</v>
      </c>
      <c r="P242" s="33">
        <v>5.0805555555555557</v>
      </c>
      <c r="Q242" s="33">
        <v>0.49311111111111117</v>
      </c>
      <c r="R242" s="33">
        <v>6.5770289760062939E-2</v>
      </c>
      <c r="S242" s="33">
        <v>4.6292222222222232</v>
      </c>
      <c r="T242" s="33">
        <v>2.8674444444444429</v>
      </c>
      <c r="U242" s="33">
        <v>0</v>
      </c>
      <c r="V242" s="33">
        <v>8.8462042742887104E-2</v>
      </c>
      <c r="W242" s="33">
        <v>3.4954444444444452</v>
      </c>
      <c r="X242" s="33">
        <v>5.6319999999999997</v>
      </c>
      <c r="Y242" s="33">
        <v>0</v>
      </c>
      <c r="Z242" s="33">
        <v>0.10770551986364232</v>
      </c>
      <c r="AA242" s="33">
        <v>0</v>
      </c>
      <c r="AB242" s="33">
        <v>0</v>
      </c>
      <c r="AC242" s="33">
        <v>0</v>
      </c>
      <c r="AD242" s="33">
        <v>0</v>
      </c>
      <c r="AE242" s="33">
        <v>0</v>
      </c>
      <c r="AF242" s="33">
        <v>0</v>
      </c>
      <c r="AG242" s="33">
        <v>0</v>
      </c>
      <c r="AH242" t="s">
        <v>372</v>
      </c>
      <c r="AI242" s="34">
        <v>4</v>
      </c>
    </row>
    <row r="243" spans="1:35" x14ac:dyDescent="0.25">
      <c r="A243" t="s">
        <v>1149</v>
      </c>
      <c r="B243" t="s">
        <v>700</v>
      </c>
      <c r="C243" t="s">
        <v>994</v>
      </c>
      <c r="D243" t="s">
        <v>1058</v>
      </c>
      <c r="E243" s="33">
        <v>89.344444444444449</v>
      </c>
      <c r="F243" s="33">
        <v>5.6888888888888891</v>
      </c>
      <c r="G243" s="33">
        <v>0.16666666666666666</v>
      </c>
      <c r="H243" s="33">
        <v>0.53333333333333333</v>
      </c>
      <c r="I243" s="33">
        <v>0</v>
      </c>
      <c r="J243" s="33">
        <v>0</v>
      </c>
      <c r="K243" s="33">
        <v>0</v>
      </c>
      <c r="L243" s="33">
        <v>8.098111111111109</v>
      </c>
      <c r="M243" s="33">
        <v>3.5011111111111113</v>
      </c>
      <c r="N243" s="33">
        <v>0</v>
      </c>
      <c r="O243" s="33">
        <v>3.9186668324835222E-2</v>
      </c>
      <c r="P243" s="33">
        <v>5.3838888888888885</v>
      </c>
      <c r="Q243" s="33">
        <v>0.97922222222222199</v>
      </c>
      <c r="R243" s="33">
        <v>7.1219997512747157E-2</v>
      </c>
      <c r="S243" s="33">
        <v>4.0517777777777786</v>
      </c>
      <c r="T243" s="33">
        <v>3.7121111111111107</v>
      </c>
      <c r="U243" s="33">
        <v>0</v>
      </c>
      <c r="V243" s="33">
        <v>8.6898395721925134E-2</v>
      </c>
      <c r="W243" s="33">
        <v>2.3743333333333325</v>
      </c>
      <c r="X243" s="33">
        <v>5.2667777777777776</v>
      </c>
      <c r="Y243" s="33">
        <v>0</v>
      </c>
      <c r="Z243" s="33">
        <v>8.5524188533764436E-2</v>
      </c>
      <c r="AA243" s="33">
        <v>0</v>
      </c>
      <c r="AB243" s="33">
        <v>0</v>
      </c>
      <c r="AC243" s="33">
        <v>0</v>
      </c>
      <c r="AD243" s="33">
        <v>0</v>
      </c>
      <c r="AE243" s="33">
        <v>0</v>
      </c>
      <c r="AF243" s="33">
        <v>0</v>
      </c>
      <c r="AG243" s="33">
        <v>0</v>
      </c>
      <c r="AH243" t="s">
        <v>287</v>
      </c>
      <c r="AI243" s="34">
        <v>4</v>
      </c>
    </row>
    <row r="244" spans="1:35" x14ac:dyDescent="0.25">
      <c r="A244" t="s">
        <v>1149</v>
      </c>
      <c r="B244" t="s">
        <v>532</v>
      </c>
      <c r="C244" t="s">
        <v>897</v>
      </c>
      <c r="D244" t="s">
        <v>1056</v>
      </c>
      <c r="E244" s="33">
        <v>87.777777777777771</v>
      </c>
      <c r="F244" s="33">
        <v>5.6888888888888891</v>
      </c>
      <c r="G244" s="33">
        <v>0</v>
      </c>
      <c r="H244" s="33">
        <v>0.56666666666666665</v>
      </c>
      <c r="I244" s="33">
        <v>0</v>
      </c>
      <c r="J244" s="33">
        <v>0</v>
      </c>
      <c r="K244" s="33">
        <v>0</v>
      </c>
      <c r="L244" s="33">
        <v>9.6785555555555582</v>
      </c>
      <c r="M244" s="33">
        <v>5.4070000000000027</v>
      </c>
      <c r="N244" s="33">
        <v>0</v>
      </c>
      <c r="O244" s="33">
        <v>6.1598734177215224E-2</v>
      </c>
      <c r="P244" s="33">
        <v>6.7967777777777769</v>
      </c>
      <c r="Q244" s="33">
        <v>0</v>
      </c>
      <c r="R244" s="33">
        <v>7.7431645569620247E-2</v>
      </c>
      <c r="S244" s="33">
        <v>4.8836666666666675</v>
      </c>
      <c r="T244" s="33">
        <v>10.456555555555557</v>
      </c>
      <c r="U244" s="33">
        <v>0</v>
      </c>
      <c r="V244" s="33">
        <v>0.17476202531645571</v>
      </c>
      <c r="W244" s="33">
        <v>4.3042222222222222</v>
      </c>
      <c r="X244" s="33">
        <v>8.7053333333333303</v>
      </c>
      <c r="Y244" s="33">
        <v>0</v>
      </c>
      <c r="Z244" s="33">
        <v>0.14821012658227845</v>
      </c>
      <c r="AA244" s="33">
        <v>0</v>
      </c>
      <c r="AB244" s="33">
        <v>0</v>
      </c>
      <c r="AC244" s="33">
        <v>0</v>
      </c>
      <c r="AD244" s="33">
        <v>0</v>
      </c>
      <c r="AE244" s="33">
        <v>0</v>
      </c>
      <c r="AF244" s="33">
        <v>0</v>
      </c>
      <c r="AG244" s="33">
        <v>0</v>
      </c>
      <c r="AH244" t="s">
        <v>118</v>
      </c>
      <c r="AI244" s="34">
        <v>4</v>
      </c>
    </row>
    <row r="245" spans="1:35" x14ac:dyDescent="0.25">
      <c r="A245" t="s">
        <v>1149</v>
      </c>
      <c r="B245" t="s">
        <v>642</v>
      </c>
      <c r="C245" t="s">
        <v>872</v>
      </c>
      <c r="D245" t="s">
        <v>1112</v>
      </c>
      <c r="E245" s="33">
        <v>52.266666666666666</v>
      </c>
      <c r="F245" s="33">
        <v>5.6888888888888891</v>
      </c>
      <c r="G245" s="33">
        <v>0</v>
      </c>
      <c r="H245" s="33">
        <v>0</v>
      </c>
      <c r="I245" s="33">
        <v>0</v>
      </c>
      <c r="J245" s="33">
        <v>0</v>
      </c>
      <c r="K245" s="33">
        <v>0</v>
      </c>
      <c r="L245" s="33">
        <v>3.3197777777777775</v>
      </c>
      <c r="M245" s="33">
        <v>0</v>
      </c>
      <c r="N245" s="33">
        <v>4.1672222222222217</v>
      </c>
      <c r="O245" s="33">
        <v>7.9730017006802711E-2</v>
      </c>
      <c r="P245" s="33">
        <v>5.4674444444444434</v>
      </c>
      <c r="Q245" s="33">
        <v>0</v>
      </c>
      <c r="R245" s="33">
        <v>0.10460671768707482</v>
      </c>
      <c r="S245" s="33">
        <v>2.027333333333333</v>
      </c>
      <c r="T245" s="33">
        <v>3.289000000000001</v>
      </c>
      <c r="U245" s="33">
        <v>0</v>
      </c>
      <c r="V245" s="33">
        <v>0.10171556122448983</v>
      </c>
      <c r="W245" s="33">
        <v>1.1618888888888887</v>
      </c>
      <c r="X245" s="33">
        <v>4.7998888888888889</v>
      </c>
      <c r="Y245" s="33">
        <v>0</v>
      </c>
      <c r="Z245" s="33">
        <v>0.11406462585034013</v>
      </c>
      <c r="AA245" s="33">
        <v>0</v>
      </c>
      <c r="AB245" s="33">
        <v>0</v>
      </c>
      <c r="AC245" s="33">
        <v>0</v>
      </c>
      <c r="AD245" s="33">
        <v>0</v>
      </c>
      <c r="AE245" s="33">
        <v>0</v>
      </c>
      <c r="AF245" s="33">
        <v>0</v>
      </c>
      <c r="AG245" s="33">
        <v>0</v>
      </c>
      <c r="AH245" t="s">
        <v>229</v>
      </c>
      <c r="AI245" s="34">
        <v>4</v>
      </c>
    </row>
    <row r="246" spans="1:35" x14ac:dyDescent="0.25">
      <c r="A246" t="s">
        <v>1149</v>
      </c>
      <c r="B246" t="s">
        <v>479</v>
      </c>
      <c r="C246" t="s">
        <v>897</v>
      </c>
      <c r="D246" t="s">
        <v>1056</v>
      </c>
      <c r="E246" s="33">
        <v>80.13333333333334</v>
      </c>
      <c r="F246" s="33">
        <v>5.6888888888888891</v>
      </c>
      <c r="G246" s="33">
        <v>0</v>
      </c>
      <c r="H246" s="33">
        <v>0.5</v>
      </c>
      <c r="I246" s="33">
        <v>0</v>
      </c>
      <c r="J246" s="33">
        <v>0</v>
      </c>
      <c r="K246" s="33">
        <v>0</v>
      </c>
      <c r="L246" s="33">
        <v>4.8994444444444465</v>
      </c>
      <c r="M246" s="33">
        <v>4.9777777777777779</v>
      </c>
      <c r="N246" s="33">
        <v>0</v>
      </c>
      <c r="O246" s="33">
        <v>6.2118691070438152E-2</v>
      </c>
      <c r="P246" s="33">
        <v>3.4793333333333334</v>
      </c>
      <c r="Q246" s="33">
        <v>0</v>
      </c>
      <c r="R246" s="33">
        <v>4.3419301164725456E-2</v>
      </c>
      <c r="S246" s="33">
        <v>2.8234444444444442</v>
      </c>
      <c r="T246" s="33">
        <v>6.5265555555555528</v>
      </c>
      <c r="U246" s="33">
        <v>0</v>
      </c>
      <c r="V246" s="33">
        <v>0.11668053244592343</v>
      </c>
      <c r="W246" s="33">
        <v>2.4685555555555556</v>
      </c>
      <c r="X246" s="33">
        <v>5.8335555555555549</v>
      </c>
      <c r="Y246" s="33">
        <v>0</v>
      </c>
      <c r="Z246" s="33">
        <v>0.10360371602884079</v>
      </c>
      <c r="AA246" s="33">
        <v>0</v>
      </c>
      <c r="AB246" s="33">
        <v>0</v>
      </c>
      <c r="AC246" s="33">
        <v>0</v>
      </c>
      <c r="AD246" s="33">
        <v>0</v>
      </c>
      <c r="AE246" s="33">
        <v>0</v>
      </c>
      <c r="AF246" s="33">
        <v>0</v>
      </c>
      <c r="AG246" s="33">
        <v>0</v>
      </c>
      <c r="AH246" t="s">
        <v>65</v>
      </c>
      <c r="AI246" s="34">
        <v>4</v>
      </c>
    </row>
    <row r="247" spans="1:35" x14ac:dyDescent="0.25">
      <c r="A247" t="s">
        <v>1149</v>
      </c>
      <c r="B247" t="s">
        <v>554</v>
      </c>
      <c r="C247" t="s">
        <v>856</v>
      </c>
      <c r="D247" t="s">
        <v>1051</v>
      </c>
      <c r="E247" s="33">
        <v>90.355555555555554</v>
      </c>
      <c r="F247" s="33">
        <v>4.7555555555555555</v>
      </c>
      <c r="G247" s="33">
        <v>0.33333333333333331</v>
      </c>
      <c r="H247" s="33">
        <v>0.56666666666666665</v>
      </c>
      <c r="I247" s="33">
        <v>0</v>
      </c>
      <c r="J247" s="33">
        <v>0</v>
      </c>
      <c r="K247" s="33">
        <v>0</v>
      </c>
      <c r="L247" s="33">
        <v>5.3976666666666668</v>
      </c>
      <c r="M247" s="33">
        <v>5.6888888888888891</v>
      </c>
      <c r="N247" s="33">
        <v>0</v>
      </c>
      <c r="O247" s="33">
        <v>6.2961141170683715E-2</v>
      </c>
      <c r="P247" s="33">
        <v>6.6313333333333322</v>
      </c>
      <c r="Q247" s="33">
        <v>4.4675555555555562</v>
      </c>
      <c r="R247" s="33">
        <v>0.12283571077225774</v>
      </c>
      <c r="S247" s="33">
        <v>2.7065555555555552</v>
      </c>
      <c r="T247" s="33">
        <v>2.6886666666666659</v>
      </c>
      <c r="U247" s="33">
        <v>0</v>
      </c>
      <c r="V247" s="33">
        <v>5.9711018199704861E-2</v>
      </c>
      <c r="W247" s="33">
        <v>3.6260000000000003</v>
      </c>
      <c r="X247" s="33">
        <v>9.9301111111111062</v>
      </c>
      <c r="Y247" s="33">
        <v>0</v>
      </c>
      <c r="Z247" s="33">
        <v>0.1500307427447122</v>
      </c>
      <c r="AA247" s="33">
        <v>0</v>
      </c>
      <c r="AB247" s="33">
        <v>0</v>
      </c>
      <c r="AC247" s="33">
        <v>0</v>
      </c>
      <c r="AD247" s="33">
        <v>0</v>
      </c>
      <c r="AE247" s="33">
        <v>0</v>
      </c>
      <c r="AF247" s="33">
        <v>0</v>
      </c>
      <c r="AG247" s="33">
        <v>0</v>
      </c>
      <c r="AH247" t="s">
        <v>141</v>
      </c>
      <c r="AI247" s="34">
        <v>4</v>
      </c>
    </row>
    <row r="248" spans="1:35" x14ac:dyDescent="0.25">
      <c r="A248" t="s">
        <v>1149</v>
      </c>
      <c r="B248" t="s">
        <v>774</v>
      </c>
      <c r="C248" t="s">
        <v>829</v>
      </c>
      <c r="D248" t="s">
        <v>1059</v>
      </c>
      <c r="E248" s="33">
        <v>82.277777777777771</v>
      </c>
      <c r="F248" s="33">
        <v>5.7777777777777777</v>
      </c>
      <c r="G248" s="33">
        <v>0.31111111111111112</v>
      </c>
      <c r="H248" s="33">
        <v>0.51111111111111107</v>
      </c>
      <c r="I248" s="33">
        <v>0</v>
      </c>
      <c r="J248" s="33">
        <v>0</v>
      </c>
      <c r="K248" s="33">
        <v>0</v>
      </c>
      <c r="L248" s="33">
        <v>4.9876666666666649</v>
      </c>
      <c r="M248" s="33">
        <v>6.6593333333333353</v>
      </c>
      <c r="N248" s="33">
        <v>0</v>
      </c>
      <c r="O248" s="33">
        <v>8.0937204591492271E-2</v>
      </c>
      <c r="P248" s="33">
        <v>6.5144444444444449</v>
      </c>
      <c r="Q248" s="33">
        <v>0</v>
      </c>
      <c r="R248" s="33">
        <v>7.9176232275489547E-2</v>
      </c>
      <c r="S248" s="33">
        <v>1.3980000000000001</v>
      </c>
      <c r="T248" s="33">
        <v>4.1617777777777771</v>
      </c>
      <c r="U248" s="33">
        <v>0</v>
      </c>
      <c r="V248" s="33">
        <v>6.757326130992572E-2</v>
      </c>
      <c r="W248" s="33">
        <v>2.306888888888889</v>
      </c>
      <c r="X248" s="33">
        <v>9.977222222222224</v>
      </c>
      <c r="Y248" s="33">
        <v>0</v>
      </c>
      <c r="Z248" s="33">
        <v>0.14930047265361246</v>
      </c>
      <c r="AA248" s="33">
        <v>0</v>
      </c>
      <c r="AB248" s="33">
        <v>0</v>
      </c>
      <c r="AC248" s="33">
        <v>0</v>
      </c>
      <c r="AD248" s="33">
        <v>0</v>
      </c>
      <c r="AE248" s="33">
        <v>0</v>
      </c>
      <c r="AF248" s="33">
        <v>0</v>
      </c>
      <c r="AG248" s="33">
        <v>0</v>
      </c>
      <c r="AH248" t="s">
        <v>361</v>
      </c>
      <c r="AI248" s="34">
        <v>4</v>
      </c>
    </row>
    <row r="249" spans="1:35" x14ac:dyDescent="0.25">
      <c r="A249" t="s">
        <v>1149</v>
      </c>
      <c r="B249" t="s">
        <v>691</v>
      </c>
      <c r="C249" t="s">
        <v>876</v>
      </c>
      <c r="D249" t="s">
        <v>1064</v>
      </c>
      <c r="E249" s="33">
        <v>75.355555555555554</v>
      </c>
      <c r="F249" s="33">
        <v>5.5111111111111111</v>
      </c>
      <c r="G249" s="33">
        <v>0.36666666666666664</v>
      </c>
      <c r="H249" s="33">
        <v>0.22200000000000003</v>
      </c>
      <c r="I249" s="33">
        <v>2.1333333333333333</v>
      </c>
      <c r="J249" s="33">
        <v>0</v>
      </c>
      <c r="K249" s="33">
        <v>0</v>
      </c>
      <c r="L249" s="33">
        <v>6.8574444444444431</v>
      </c>
      <c r="M249" s="33">
        <v>4.4092222222222217</v>
      </c>
      <c r="N249" s="33">
        <v>0</v>
      </c>
      <c r="O249" s="33">
        <v>5.8512238277794157E-2</v>
      </c>
      <c r="P249" s="33">
        <v>0</v>
      </c>
      <c r="Q249" s="33">
        <v>7.3747777777777781</v>
      </c>
      <c r="R249" s="33">
        <v>9.7866411088174579E-2</v>
      </c>
      <c r="S249" s="33">
        <v>4.2271111111111104</v>
      </c>
      <c r="T249" s="33">
        <v>0</v>
      </c>
      <c r="U249" s="33">
        <v>0</v>
      </c>
      <c r="V249" s="33">
        <v>5.6095547036272481E-2</v>
      </c>
      <c r="W249" s="33">
        <v>4.2758888888888897</v>
      </c>
      <c r="X249" s="33">
        <v>1.0338888888888889</v>
      </c>
      <c r="Y249" s="33">
        <v>0</v>
      </c>
      <c r="Z249" s="33">
        <v>7.0462990268357423E-2</v>
      </c>
      <c r="AA249" s="33">
        <v>0</v>
      </c>
      <c r="AB249" s="33">
        <v>2.6666666666666665</v>
      </c>
      <c r="AC249" s="33">
        <v>0</v>
      </c>
      <c r="AD249" s="33">
        <v>0</v>
      </c>
      <c r="AE249" s="33">
        <v>0.76666666666666672</v>
      </c>
      <c r="AF249" s="33">
        <v>0</v>
      </c>
      <c r="AG249" s="33">
        <v>0</v>
      </c>
      <c r="AH249" t="s">
        <v>278</v>
      </c>
      <c r="AI249" s="34">
        <v>4</v>
      </c>
    </row>
    <row r="250" spans="1:35" x14ac:dyDescent="0.25">
      <c r="A250" t="s">
        <v>1149</v>
      </c>
      <c r="B250" t="s">
        <v>568</v>
      </c>
      <c r="C250" t="s">
        <v>953</v>
      </c>
      <c r="D250" t="s">
        <v>1096</v>
      </c>
      <c r="E250" s="33">
        <v>27.4</v>
      </c>
      <c r="F250" s="33">
        <v>2.8444444444444446</v>
      </c>
      <c r="G250" s="33">
        <v>0.8</v>
      </c>
      <c r="H250" s="33">
        <v>0.1907777777777778</v>
      </c>
      <c r="I250" s="33">
        <v>0</v>
      </c>
      <c r="J250" s="33">
        <v>0</v>
      </c>
      <c r="K250" s="33">
        <v>0</v>
      </c>
      <c r="L250" s="33">
        <v>0.41666666666666685</v>
      </c>
      <c r="M250" s="33">
        <v>0</v>
      </c>
      <c r="N250" s="33">
        <v>0</v>
      </c>
      <c r="O250" s="33">
        <v>0</v>
      </c>
      <c r="P250" s="33">
        <v>0</v>
      </c>
      <c r="Q250" s="33">
        <v>5.4556666666666658</v>
      </c>
      <c r="R250" s="33">
        <v>0.1991119221411192</v>
      </c>
      <c r="S250" s="33">
        <v>0.72333333333333361</v>
      </c>
      <c r="T250" s="33">
        <v>0.86444444444444446</v>
      </c>
      <c r="U250" s="33">
        <v>0</v>
      </c>
      <c r="V250" s="33">
        <v>5.7948094079480955E-2</v>
      </c>
      <c r="W250" s="33">
        <v>1.6955555555555555</v>
      </c>
      <c r="X250" s="33">
        <v>1.7288888888888898</v>
      </c>
      <c r="Y250" s="33">
        <v>0</v>
      </c>
      <c r="Z250" s="33">
        <v>0.12497972424979727</v>
      </c>
      <c r="AA250" s="33">
        <v>0</v>
      </c>
      <c r="AB250" s="33">
        <v>0</v>
      </c>
      <c r="AC250" s="33">
        <v>0</v>
      </c>
      <c r="AD250" s="33">
        <v>0</v>
      </c>
      <c r="AE250" s="33">
        <v>0</v>
      </c>
      <c r="AF250" s="33">
        <v>0</v>
      </c>
      <c r="AG250" s="33">
        <v>0</v>
      </c>
      <c r="AH250" t="s">
        <v>155</v>
      </c>
      <c r="AI250" s="34">
        <v>4</v>
      </c>
    </row>
    <row r="251" spans="1:35" x14ac:dyDescent="0.25">
      <c r="A251" t="s">
        <v>1149</v>
      </c>
      <c r="B251" t="s">
        <v>464</v>
      </c>
      <c r="C251" t="s">
        <v>412</v>
      </c>
      <c r="D251" t="s">
        <v>1061</v>
      </c>
      <c r="E251" s="33">
        <v>33.200000000000003</v>
      </c>
      <c r="F251" s="33">
        <v>5.6</v>
      </c>
      <c r="G251" s="33">
        <v>6.6666666666666666E-2</v>
      </c>
      <c r="H251" s="33">
        <v>0.15</v>
      </c>
      <c r="I251" s="33">
        <v>0.81111111111111112</v>
      </c>
      <c r="J251" s="33">
        <v>0</v>
      </c>
      <c r="K251" s="33">
        <v>0</v>
      </c>
      <c r="L251" s="33">
        <v>2.5606666666666662</v>
      </c>
      <c r="M251" s="33">
        <v>0</v>
      </c>
      <c r="N251" s="33">
        <v>0</v>
      </c>
      <c r="O251" s="33">
        <v>0</v>
      </c>
      <c r="P251" s="33">
        <v>5.1890000000000001</v>
      </c>
      <c r="Q251" s="33">
        <v>0</v>
      </c>
      <c r="R251" s="33">
        <v>0.15629518072289156</v>
      </c>
      <c r="S251" s="33">
        <v>4.6340000000000003</v>
      </c>
      <c r="T251" s="33">
        <v>4.6664444444444442</v>
      </c>
      <c r="U251" s="33">
        <v>0</v>
      </c>
      <c r="V251" s="33">
        <v>0.28013386880856755</v>
      </c>
      <c r="W251" s="33">
        <v>4.3047777777777787</v>
      </c>
      <c r="X251" s="33">
        <v>4.4028888888888877</v>
      </c>
      <c r="Y251" s="33">
        <v>0.41111111111111109</v>
      </c>
      <c r="Z251" s="33">
        <v>0.27466198125836677</v>
      </c>
      <c r="AA251" s="33">
        <v>0</v>
      </c>
      <c r="AB251" s="33">
        <v>0</v>
      </c>
      <c r="AC251" s="33">
        <v>0</v>
      </c>
      <c r="AD251" s="33">
        <v>0</v>
      </c>
      <c r="AE251" s="33">
        <v>0</v>
      </c>
      <c r="AF251" s="33">
        <v>0</v>
      </c>
      <c r="AG251" s="33">
        <v>0</v>
      </c>
      <c r="AH251" t="s">
        <v>50</v>
      </c>
      <c r="AI251" s="34">
        <v>4</v>
      </c>
    </row>
    <row r="252" spans="1:35" x14ac:dyDescent="0.25">
      <c r="A252" t="s">
        <v>1149</v>
      </c>
      <c r="B252" t="s">
        <v>780</v>
      </c>
      <c r="C252" t="s">
        <v>856</v>
      </c>
      <c r="D252" t="s">
        <v>1051</v>
      </c>
      <c r="E252" s="33">
        <v>67.811111111111117</v>
      </c>
      <c r="F252" s="33">
        <v>5.5111111111111111</v>
      </c>
      <c r="G252" s="33">
        <v>1.1555555555555554</v>
      </c>
      <c r="H252" s="33">
        <v>0</v>
      </c>
      <c r="I252" s="33">
        <v>2.6666666666666665</v>
      </c>
      <c r="J252" s="33">
        <v>4.0666666666666664</v>
      </c>
      <c r="K252" s="33">
        <v>0</v>
      </c>
      <c r="L252" s="33">
        <v>3.1639999999999997</v>
      </c>
      <c r="M252" s="33">
        <v>10.577777777777778</v>
      </c>
      <c r="N252" s="33">
        <v>0</v>
      </c>
      <c r="O252" s="33">
        <v>0.15598885793871864</v>
      </c>
      <c r="P252" s="33">
        <v>5.6286666666666649</v>
      </c>
      <c r="Q252" s="33">
        <v>4.5676666666666685</v>
      </c>
      <c r="R252" s="33">
        <v>0.15036375553006717</v>
      </c>
      <c r="S252" s="33">
        <v>1.2079999999999997</v>
      </c>
      <c r="T252" s="33">
        <v>9.6355555555555537</v>
      </c>
      <c r="U252" s="33">
        <v>0</v>
      </c>
      <c r="V252" s="33">
        <v>0.15990824184827129</v>
      </c>
      <c r="W252" s="33">
        <v>3.7432222222222222</v>
      </c>
      <c r="X252" s="33">
        <v>4.3097777777777786</v>
      </c>
      <c r="Y252" s="33">
        <v>0</v>
      </c>
      <c r="Z252" s="33">
        <v>0.11875634933639194</v>
      </c>
      <c r="AA252" s="33">
        <v>0.27777777777777779</v>
      </c>
      <c r="AB252" s="33">
        <v>0</v>
      </c>
      <c r="AC252" s="33">
        <v>0</v>
      </c>
      <c r="AD252" s="33">
        <v>0</v>
      </c>
      <c r="AE252" s="33">
        <v>0</v>
      </c>
      <c r="AF252" s="33">
        <v>0</v>
      </c>
      <c r="AG252" s="33">
        <v>0</v>
      </c>
      <c r="AH252" t="s">
        <v>367</v>
      </c>
      <c r="AI252" s="34">
        <v>4</v>
      </c>
    </row>
    <row r="253" spans="1:35" x14ac:dyDescent="0.25">
      <c r="A253" t="s">
        <v>1149</v>
      </c>
      <c r="B253" t="s">
        <v>418</v>
      </c>
      <c r="C253" t="s">
        <v>896</v>
      </c>
      <c r="D253" t="s">
        <v>1054</v>
      </c>
      <c r="E253" s="33">
        <v>52.93333333333333</v>
      </c>
      <c r="F253" s="33">
        <v>9.1333333333333329</v>
      </c>
      <c r="G253" s="33">
        <v>0</v>
      </c>
      <c r="H253" s="33">
        <v>0</v>
      </c>
      <c r="I253" s="33">
        <v>0</v>
      </c>
      <c r="J253" s="33">
        <v>0</v>
      </c>
      <c r="K253" s="33">
        <v>0</v>
      </c>
      <c r="L253" s="33">
        <v>0</v>
      </c>
      <c r="M253" s="33">
        <v>5.4861111111111107</v>
      </c>
      <c r="N253" s="33">
        <v>5.4694444444444441</v>
      </c>
      <c r="O253" s="33">
        <v>0.20696893366918556</v>
      </c>
      <c r="P253" s="33">
        <v>4.7222222222222223</v>
      </c>
      <c r="Q253" s="33">
        <v>0</v>
      </c>
      <c r="R253" s="33">
        <v>8.921074727120068E-2</v>
      </c>
      <c r="S253" s="33">
        <v>0</v>
      </c>
      <c r="T253" s="33">
        <v>0</v>
      </c>
      <c r="U253" s="33">
        <v>0</v>
      </c>
      <c r="V253" s="33">
        <v>0</v>
      </c>
      <c r="W253" s="33">
        <v>0</v>
      </c>
      <c r="X253" s="33">
        <v>0</v>
      </c>
      <c r="Y253" s="33">
        <v>0</v>
      </c>
      <c r="Z253" s="33">
        <v>0</v>
      </c>
      <c r="AA253" s="33">
        <v>0</v>
      </c>
      <c r="AB253" s="33">
        <v>0</v>
      </c>
      <c r="AC253" s="33">
        <v>0</v>
      </c>
      <c r="AD253" s="33">
        <v>0</v>
      </c>
      <c r="AE253" s="33">
        <v>0</v>
      </c>
      <c r="AF253" s="33">
        <v>0</v>
      </c>
      <c r="AG253" s="33">
        <v>0</v>
      </c>
      <c r="AH253" t="s">
        <v>4</v>
      </c>
      <c r="AI253" s="34">
        <v>4</v>
      </c>
    </row>
    <row r="254" spans="1:35" x14ac:dyDescent="0.25">
      <c r="A254" t="s">
        <v>1149</v>
      </c>
      <c r="B254" t="s">
        <v>437</v>
      </c>
      <c r="C254" t="s">
        <v>846</v>
      </c>
      <c r="D254" t="s">
        <v>1052</v>
      </c>
      <c r="E254" s="33">
        <v>85.155555555555551</v>
      </c>
      <c r="F254" s="33">
        <v>5.5111111111111111</v>
      </c>
      <c r="G254" s="33">
        <v>0</v>
      </c>
      <c r="H254" s="33">
        <v>0</v>
      </c>
      <c r="I254" s="33">
        <v>5.7222222222222223</v>
      </c>
      <c r="J254" s="33">
        <v>0</v>
      </c>
      <c r="K254" s="33">
        <v>0</v>
      </c>
      <c r="L254" s="33">
        <v>4.6277777777777782</v>
      </c>
      <c r="M254" s="33">
        <v>5.6</v>
      </c>
      <c r="N254" s="33">
        <v>0</v>
      </c>
      <c r="O254" s="33">
        <v>6.5762004175365346E-2</v>
      </c>
      <c r="P254" s="33">
        <v>0.17777777777777778</v>
      </c>
      <c r="Q254" s="33">
        <v>0</v>
      </c>
      <c r="R254" s="33">
        <v>2.0876826722338207E-3</v>
      </c>
      <c r="S254" s="33">
        <v>7.2249999999999996</v>
      </c>
      <c r="T254" s="33">
        <v>4.2166666666666668</v>
      </c>
      <c r="U254" s="33">
        <v>0</v>
      </c>
      <c r="V254" s="33">
        <v>0.13436195198329853</v>
      </c>
      <c r="W254" s="33">
        <v>11.03888888888889</v>
      </c>
      <c r="X254" s="33">
        <v>9.4194444444444443</v>
      </c>
      <c r="Y254" s="33">
        <v>0</v>
      </c>
      <c r="Z254" s="33">
        <v>0.24024660751565766</v>
      </c>
      <c r="AA254" s="33">
        <v>0</v>
      </c>
      <c r="AB254" s="33">
        <v>0</v>
      </c>
      <c r="AC254" s="33">
        <v>4.0444444444444443</v>
      </c>
      <c r="AD254" s="33">
        <v>0</v>
      </c>
      <c r="AE254" s="33">
        <v>0</v>
      </c>
      <c r="AF254" s="33">
        <v>0</v>
      </c>
      <c r="AG254" s="33">
        <v>0</v>
      </c>
      <c r="AH254" t="s">
        <v>23</v>
      </c>
      <c r="AI254" s="34">
        <v>4</v>
      </c>
    </row>
    <row r="255" spans="1:35" x14ac:dyDescent="0.25">
      <c r="A255" t="s">
        <v>1149</v>
      </c>
      <c r="B255" t="s">
        <v>615</v>
      </c>
      <c r="C255" t="s">
        <v>829</v>
      </c>
      <c r="D255" t="s">
        <v>1059</v>
      </c>
      <c r="E255" s="33">
        <v>65.511111111111106</v>
      </c>
      <c r="F255" s="33">
        <v>5.333333333333333</v>
      </c>
      <c r="G255" s="33">
        <v>0.4</v>
      </c>
      <c r="H255" s="33">
        <v>0.5</v>
      </c>
      <c r="I255" s="33">
        <v>5.3777777777777782</v>
      </c>
      <c r="J255" s="33">
        <v>0</v>
      </c>
      <c r="K255" s="33">
        <v>0</v>
      </c>
      <c r="L255" s="33">
        <v>4.9570000000000016</v>
      </c>
      <c r="M255" s="33">
        <v>6.4888888888888889</v>
      </c>
      <c r="N255" s="33">
        <v>0</v>
      </c>
      <c r="O255" s="33">
        <v>9.9050203527815475E-2</v>
      </c>
      <c r="P255" s="33">
        <v>0</v>
      </c>
      <c r="Q255" s="33">
        <v>0</v>
      </c>
      <c r="R255" s="33">
        <v>0</v>
      </c>
      <c r="S255" s="33">
        <v>3.9535555555555555</v>
      </c>
      <c r="T255" s="33">
        <v>3.5973333333333333</v>
      </c>
      <c r="U255" s="33">
        <v>0</v>
      </c>
      <c r="V255" s="33">
        <v>0.11526119402985074</v>
      </c>
      <c r="W255" s="33">
        <v>3.0323333333333329</v>
      </c>
      <c r="X255" s="33">
        <v>7.0949999999999971</v>
      </c>
      <c r="Y255" s="33">
        <v>0</v>
      </c>
      <c r="Z255" s="33">
        <v>0.15458955223880591</v>
      </c>
      <c r="AA255" s="33">
        <v>0</v>
      </c>
      <c r="AB255" s="33">
        <v>0</v>
      </c>
      <c r="AC255" s="33">
        <v>0</v>
      </c>
      <c r="AD255" s="33">
        <v>0</v>
      </c>
      <c r="AE255" s="33">
        <v>0</v>
      </c>
      <c r="AF255" s="33">
        <v>0</v>
      </c>
      <c r="AG255" s="33">
        <v>0</v>
      </c>
      <c r="AH255" t="s">
        <v>202</v>
      </c>
      <c r="AI255" s="34">
        <v>4</v>
      </c>
    </row>
    <row r="256" spans="1:35" x14ac:dyDescent="0.25">
      <c r="A256" t="s">
        <v>1149</v>
      </c>
      <c r="B256" t="s">
        <v>485</v>
      </c>
      <c r="C256" t="s">
        <v>829</v>
      </c>
      <c r="D256" t="s">
        <v>1059</v>
      </c>
      <c r="E256" s="33">
        <v>80.511111111111106</v>
      </c>
      <c r="F256" s="33">
        <v>3.911111111111111</v>
      </c>
      <c r="G256" s="33">
        <v>0</v>
      </c>
      <c r="H256" s="33">
        <v>0.22222222222222221</v>
      </c>
      <c r="I256" s="33">
        <v>0.55555555555555558</v>
      </c>
      <c r="J256" s="33">
        <v>0</v>
      </c>
      <c r="K256" s="33">
        <v>0</v>
      </c>
      <c r="L256" s="33">
        <v>3.6339999999999995</v>
      </c>
      <c r="M256" s="33">
        <v>11.896777777777778</v>
      </c>
      <c r="N256" s="33">
        <v>0</v>
      </c>
      <c r="O256" s="33">
        <v>0.14776566381451836</v>
      </c>
      <c r="P256" s="33">
        <v>1.0305555555555554</v>
      </c>
      <c r="Q256" s="33">
        <v>8.1372222222222224</v>
      </c>
      <c r="R256" s="33">
        <v>0.11386972122550373</v>
      </c>
      <c r="S256" s="33">
        <v>4.3593333333333328</v>
      </c>
      <c r="T256" s="33">
        <v>1.5577777777777779</v>
      </c>
      <c r="U256" s="33">
        <v>0</v>
      </c>
      <c r="V256" s="33">
        <v>7.3494341705768698E-2</v>
      </c>
      <c r="W256" s="33">
        <v>4.9216666666666677</v>
      </c>
      <c r="X256" s="33">
        <v>3.736333333333334</v>
      </c>
      <c r="Y256" s="33">
        <v>5.3444444444444441</v>
      </c>
      <c r="Z256" s="33">
        <v>0.17391940380899809</v>
      </c>
      <c r="AA256" s="33">
        <v>0</v>
      </c>
      <c r="AB256" s="33">
        <v>0</v>
      </c>
      <c r="AC256" s="33">
        <v>0</v>
      </c>
      <c r="AD256" s="33">
        <v>0</v>
      </c>
      <c r="AE256" s="33">
        <v>0</v>
      </c>
      <c r="AF256" s="33">
        <v>0</v>
      </c>
      <c r="AG256" s="33">
        <v>0.2</v>
      </c>
      <c r="AH256" t="s">
        <v>71</v>
      </c>
      <c r="AI256" s="34">
        <v>4</v>
      </c>
    </row>
    <row r="257" spans="1:35" x14ac:dyDescent="0.25">
      <c r="A257" t="s">
        <v>1149</v>
      </c>
      <c r="B257" t="s">
        <v>661</v>
      </c>
      <c r="C257" t="s">
        <v>903</v>
      </c>
      <c r="D257" t="s">
        <v>1061</v>
      </c>
      <c r="E257" s="33">
        <v>98.988888888888894</v>
      </c>
      <c r="F257" s="33">
        <v>6.6333333333333337</v>
      </c>
      <c r="G257" s="33">
        <v>1.3</v>
      </c>
      <c r="H257" s="33">
        <v>0.15277777777777779</v>
      </c>
      <c r="I257" s="33">
        <v>0</v>
      </c>
      <c r="J257" s="33">
        <v>0</v>
      </c>
      <c r="K257" s="33">
        <v>0</v>
      </c>
      <c r="L257" s="33">
        <v>0.20144444444444448</v>
      </c>
      <c r="M257" s="33">
        <v>0</v>
      </c>
      <c r="N257" s="33">
        <v>5.568888888888889</v>
      </c>
      <c r="O257" s="33">
        <v>5.6257716915478727E-2</v>
      </c>
      <c r="P257" s="33">
        <v>5.120000000000001</v>
      </c>
      <c r="Q257" s="33">
        <v>4.7566666666666659</v>
      </c>
      <c r="R257" s="33">
        <v>9.9775507913346051E-2</v>
      </c>
      <c r="S257" s="33">
        <v>5.7472222222222218</v>
      </c>
      <c r="T257" s="33">
        <v>0</v>
      </c>
      <c r="U257" s="33">
        <v>0</v>
      </c>
      <c r="V257" s="33">
        <v>5.8059265910876637E-2</v>
      </c>
      <c r="W257" s="33">
        <v>2.1856666666666662</v>
      </c>
      <c r="X257" s="33">
        <v>3.576000000000001</v>
      </c>
      <c r="Y257" s="33">
        <v>0</v>
      </c>
      <c r="Z257" s="33">
        <v>5.8205185767201705E-2</v>
      </c>
      <c r="AA257" s="33">
        <v>0</v>
      </c>
      <c r="AB257" s="33">
        <v>0</v>
      </c>
      <c r="AC257" s="33">
        <v>0</v>
      </c>
      <c r="AD257" s="33">
        <v>0</v>
      </c>
      <c r="AE257" s="33">
        <v>0</v>
      </c>
      <c r="AF257" s="33">
        <v>0</v>
      </c>
      <c r="AG257" s="33">
        <v>0.28888888888888886</v>
      </c>
      <c r="AH257" t="s">
        <v>248</v>
      </c>
      <c r="AI257" s="34">
        <v>4</v>
      </c>
    </row>
    <row r="258" spans="1:35" x14ac:dyDescent="0.25">
      <c r="A258" t="s">
        <v>1149</v>
      </c>
      <c r="B258" t="s">
        <v>697</v>
      </c>
      <c r="C258" t="s">
        <v>873</v>
      </c>
      <c r="D258" t="s">
        <v>1056</v>
      </c>
      <c r="E258" s="33">
        <v>71.588888888888889</v>
      </c>
      <c r="F258" s="33">
        <v>5.6</v>
      </c>
      <c r="G258" s="33">
        <v>0.42222222222222222</v>
      </c>
      <c r="H258" s="33">
        <v>0.33888888888888891</v>
      </c>
      <c r="I258" s="33">
        <v>1.0666666666666667</v>
      </c>
      <c r="J258" s="33">
        <v>0.18888888888888888</v>
      </c>
      <c r="K258" s="33">
        <v>2.1111111111111112</v>
      </c>
      <c r="L258" s="33">
        <v>6.0254444444444442</v>
      </c>
      <c r="M258" s="33">
        <v>5.0250000000000004</v>
      </c>
      <c r="N258" s="33">
        <v>0</v>
      </c>
      <c r="O258" s="33">
        <v>7.0192456930001562E-2</v>
      </c>
      <c r="P258" s="33">
        <v>5.6138888888888889</v>
      </c>
      <c r="Q258" s="33">
        <v>12.372222222222222</v>
      </c>
      <c r="R258" s="33">
        <v>0.25124165761291323</v>
      </c>
      <c r="S258" s="33">
        <v>7.8646666666666674</v>
      </c>
      <c r="T258" s="33">
        <v>12.07311111111111</v>
      </c>
      <c r="U258" s="33">
        <v>0</v>
      </c>
      <c r="V258" s="33">
        <v>0.27850380257643959</v>
      </c>
      <c r="W258" s="33">
        <v>5.3341111111111097</v>
      </c>
      <c r="X258" s="33">
        <v>11.178777777777775</v>
      </c>
      <c r="Y258" s="33">
        <v>0</v>
      </c>
      <c r="Z258" s="33">
        <v>0.23066273475089238</v>
      </c>
      <c r="AA258" s="33">
        <v>0</v>
      </c>
      <c r="AB258" s="33">
        <v>0</v>
      </c>
      <c r="AC258" s="33">
        <v>0</v>
      </c>
      <c r="AD258" s="33">
        <v>0</v>
      </c>
      <c r="AE258" s="33">
        <v>0</v>
      </c>
      <c r="AF258" s="33">
        <v>0</v>
      </c>
      <c r="AG258" s="33">
        <v>0</v>
      </c>
      <c r="AH258" t="s">
        <v>284</v>
      </c>
      <c r="AI258" s="34">
        <v>4</v>
      </c>
    </row>
    <row r="259" spans="1:35" x14ac:dyDescent="0.25">
      <c r="A259" t="s">
        <v>1149</v>
      </c>
      <c r="B259" t="s">
        <v>649</v>
      </c>
      <c r="C259" t="s">
        <v>902</v>
      </c>
      <c r="D259" t="s">
        <v>1044</v>
      </c>
      <c r="E259" s="33">
        <v>73.7</v>
      </c>
      <c r="F259" s="33">
        <v>5.5111111111111111</v>
      </c>
      <c r="G259" s="33">
        <v>0.98888888888888893</v>
      </c>
      <c r="H259" s="33">
        <v>0.51111111111111107</v>
      </c>
      <c r="I259" s="33">
        <v>0.44444444444444442</v>
      </c>
      <c r="J259" s="33">
        <v>0</v>
      </c>
      <c r="K259" s="33">
        <v>0</v>
      </c>
      <c r="L259" s="33">
        <v>1.2678888888888891</v>
      </c>
      <c r="M259" s="33">
        <v>4.9944444444444445</v>
      </c>
      <c r="N259" s="33">
        <v>0</v>
      </c>
      <c r="O259" s="33">
        <v>6.7767224483642391E-2</v>
      </c>
      <c r="P259" s="33">
        <v>4.7305555555555552</v>
      </c>
      <c r="Q259" s="33">
        <v>5.6388888888888893</v>
      </c>
      <c r="R259" s="33">
        <v>0.14069802502638321</v>
      </c>
      <c r="S259" s="33">
        <v>4.8938888888888883</v>
      </c>
      <c r="T259" s="33">
        <v>6.605777777777778</v>
      </c>
      <c r="U259" s="33">
        <v>0</v>
      </c>
      <c r="V259" s="33">
        <v>0.15603346901854365</v>
      </c>
      <c r="W259" s="33">
        <v>5.0032222222222238</v>
      </c>
      <c r="X259" s="33">
        <v>3.3451111111111111</v>
      </c>
      <c r="Y259" s="33">
        <v>3.5777777777777779</v>
      </c>
      <c r="Z259" s="33">
        <v>0.16181968943162975</v>
      </c>
      <c r="AA259" s="33">
        <v>0</v>
      </c>
      <c r="AB259" s="33">
        <v>0</v>
      </c>
      <c r="AC259" s="33">
        <v>0</v>
      </c>
      <c r="AD259" s="33">
        <v>0</v>
      </c>
      <c r="AE259" s="33">
        <v>0</v>
      </c>
      <c r="AF259" s="33">
        <v>0</v>
      </c>
      <c r="AG259" s="33">
        <v>0</v>
      </c>
      <c r="AH259" t="s">
        <v>236</v>
      </c>
      <c r="AI259" s="34">
        <v>4</v>
      </c>
    </row>
    <row r="260" spans="1:35" x14ac:dyDescent="0.25">
      <c r="A260" t="s">
        <v>1149</v>
      </c>
      <c r="B260" t="s">
        <v>679</v>
      </c>
      <c r="C260" t="s">
        <v>988</v>
      </c>
      <c r="D260" t="s">
        <v>1058</v>
      </c>
      <c r="E260" s="33">
        <v>104.9</v>
      </c>
      <c r="F260" s="33">
        <v>5.6</v>
      </c>
      <c r="G260" s="33">
        <v>0.6</v>
      </c>
      <c r="H260" s="33">
        <v>1.0055555555555555</v>
      </c>
      <c r="I260" s="33">
        <v>0</v>
      </c>
      <c r="J260" s="33">
        <v>0</v>
      </c>
      <c r="K260" s="33">
        <v>0</v>
      </c>
      <c r="L260" s="33">
        <v>14.677666666666669</v>
      </c>
      <c r="M260" s="33">
        <v>0</v>
      </c>
      <c r="N260" s="33">
        <v>5.6</v>
      </c>
      <c r="O260" s="33">
        <v>5.3384175405147755E-2</v>
      </c>
      <c r="P260" s="33">
        <v>5.1855555555555561</v>
      </c>
      <c r="Q260" s="33">
        <v>8.4488888888888933</v>
      </c>
      <c r="R260" s="33">
        <v>0.1299756381739223</v>
      </c>
      <c r="S260" s="33">
        <v>6.4578888888888883</v>
      </c>
      <c r="T260" s="33">
        <v>13.199222222222229</v>
      </c>
      <c r="U260" s="33">
        <v>0</v>
      </c>
      <c r="V260" s="33">
        <v>0.18738904777036336</v>
      </c>
      <c r="W260" s="33">
        <v>5.8712222222222206</v>
      </c>
      <c r="X260" s="33">
        <v>13.491111111111104</v>
      </c>
      <c r="Y260" s="33">
        <v>0</v>
      </c>
      <c r="Z260" s="33">
        <v>0.18457896409278668</v>
      </c>
      <c r="AA260" s="33">
        <v>0</v>
      </c>
      <c r="AB260" s="33">
        <v>0</v>
      </c>
      <c r="AC260" s="33">
        <v>0</v>
      </c>
      <c r="AD260" s="33">
        <v>0</v>
      </c>
      <c r="AE260" s="33">
        <v>0.43333333333333335</v>
      </c>
      <c r="AF260" s="33">
        <v>0</v>
      </c>
      <c r="AG260" s="33">
        <v>0</v>
      </c>
      <c r="AH260" t="s">
        <v>266</v>
      </c>
      <c r="AI260" s="34">
        <v>4</v>
      </c>
    </row>
    <row r="261" spans="1:35" x14ac:dyDescent="0.25">
      <c r="A261" t="s">
        <v>1149</v>
      </c>
      <c r="B261" t="s">
        <v>520</v>
      </c>
      <c r="C261" t="s">
        <v>939</v>
      </c>
      <c r="D261" t="s">
        <v>1087</v>
      </c>
      <c r="E261" s="33">
        <v>60.522222222222226</v>
      </c>
      <c r="F261" s="33">
        <v>5.6888888888888891</v>
      </c>
      <c r="G261" s="33">
        <v>0</v>
      </c>
      <c r="H261" s="33">
        <v>0.71111111111111114</v>
      </c>
      <c r="I261" s="33">
        <v>1.1777777777777778</v>
      </c>
      <c r="J261" s="33">
        <v>0</v>
      </c>
      <c r="K261" s="33">
        <v>0</v>
      </c>
      <c r="L261" s="33">
        <v>4.9557777777777767</v>
      </c>
      <c r="M261" s="33">
        <v>0</v>
      </c>
      <c r="N261" s="33">
        <v>0</v>
      </c>
      <c r="O261" s="33">
        <v>0</v>
      </c>
      <c r="P261" s="33">
        <v>5.8510000000000026</v>
      </c>
      <c r="Q261" s="33">
        <v>0</v>
      </c>
      <c r="R261" s="33">
        <v>9.667523407380213E-2</v>
      </c>
      <c r="S261" s="33">
        <v>1.5424444444444443</v>
      </c>
      <c r="T261" s="33">
        <v>9.083444444444444</v>
      </c>
      <c r="U261" s="33">
        <v>0</v>
      </c>
      <c r="V261" s="33">
        <v>0.17557003855333209</v>
      </c>
      <c r="W261" s="33">
        <v>4.5037777777777777</v>
      </c>
      <c r="X261" s="33">
        <v>5.7842222222222226</v>
      </c>
      <c r="Y261" s="33">
        <v>4.5999999999999996</v>
      </c>
      <c r="Z261" s="33">
        <v>0.24599228933357811</v>
      </c>
      <c r="AA261" s="33">
        <v>0</v>
      </c>
      <c r="AB261" s="33">
        <v>0</v>
      </c>
      <c r="AC261" s="33">
        <v>0</v>
      </c>
      <c r="AD261" s="33">
        <v>0</v>
      </c>
      <c r="AE261" s="33">
        <v>0</v>
      </c>
      <c r="AF261" s="33">
        <v>0</v>
      </c>
      <c r="AG261" s="33">
        <v>0</v>
      </c>
      <c r="AH261" t="s">
        <v>106</v>
      </c>
      <c r="AI261" s="34">
        <v>4</v>
      </c>
    </row>
    <row r="262" spans="1:35" x14ac:dyDescent="0.25">
      <c r="A262" t="s">
        <v>1149</v>
      </c>
      <c r="B262" t="s">
        <v>546</v>
      </c>
      <c r="C262" t="s">
        <v>836</v>
      </c>
      <c r="D262" t="s">
        <v>1065</v>
      </c>
      <c r="E262" s="33">
        <v>133.42222222222222</v>
      </c>
      <c r="F262" s="33">
        <v>4.5333333333333332</v>
      </c>
      <c r="G262" s="33">
        <v>0.53333333333333333</v>
      </c>
      <c r="H262" s="33">
        <v>1.2055555555555555</v>
      </c>
      <c r="I262" s="33">
        <v>1.3777777777777778</v>
      </c>
      <c r="J262" s="33">
        <v>0</v>
      </c>
      <c r="K262" s="33">
        <v>0</v>
      </c>
      <c r="L262" s="33">
        <v>4.2569999999999997</v>
      </c>
      <c r="M262" s="33">
        <v>9.4597777777777772</v>
      </c>
      <c r="N262" s="33">
        <v>0</v>
      </c>
      <c r="O262" s="33">
        <v>7.090106595602931E-2</v>
      </c>
      <c r="P262" s="33">
        <v>16.788888888888888</v>
      </c>
      <c r="Q262" s="33">
        <v>7.6146666666666656</v>
      </c>
      <c r="R262" s="33">
        <v>0.18290473017988007</v>
      </c>
      <c r="S262" s="33">
        <v>4.8473333333333342</v>
      </c>
      <c r="T262" s="33">
        <v>14.459666666666665</v>
      </c>
      <c r="U262" s="33">
        <v>0</v>
      </c>
      <c r="V262" s="33">
        <v>0.14470602931379081</v>
      </c>
      <c r="W262" s="33">
        <v>5.9291111111111139</v>
      </c>
      <c r="X262" s="33">
        <v>9.0855555555555529</v>
      </c>
      <c r="Y262" s="33">
        <v>4.9888888888888889</v>
      </c>
      <c r="Z262" s="33">
        <v>0.1499267155229847</v>
      </c>
      <c r="AA262" s="33">
        <v>0</v>
      </c>
      <c r="AB262" s="33">
        <v>0</v>
      </c>
      <c r="AC262" s="33">
        <v>0</v>
      </c>
      <c r="AD262" s="33">
        <v>0</v>
      </c>
      <c r="AE262" s="33">
        <v>0</v>
      </c>
      <c r="AF262" s="33">
        <v>0</v>
      </c>
      <c r="AG262" s="33">
        <v>0</v>
      </c>
      <c r="AH262" t="s">
        <v>133</v>
      </c>
      <c r="AI262" s="34">
        <v>4</v>
      </c>
    </row>
    <row r="263" spans="1:35" x14ac:dyDescent="0.25">
      <c r="A263" t="s">
        <v>1149</v>
      </c>
      <c r="B263" t="s">
        <v>765</v>
      </c>
      <c r="C263" t="s">
        <v>943</v>
      </c>
      <c r="D263" t="s">
        <v>1076</v>
      </c>
      <c r="E263" s="33">
        <v>94.75555555555556</v>
      </c>
      <c r="F263" s="33">
        <v>5.333333333333333</v>
      </c>
      <c r="G263" s="33">
        <v>0.92222222222222228</v>
      </c>
      <c r="H263" s="33">
        <v>0.92222222222222228</v>
      </c>
      <c r="I263" s="33">
        <v>0.82222222222222219</v>
      </c>
      <c r="J263" s="33">
        <v>0.37777777777777777</v>
      </c>
      <c r="K263" s="33">
        <v>0</v>
      </c>
      <c r="L263" s="33">
        <v>4.6566666666666663</v>
      </c>
      <c r="M263" s="33">
        <v>6.0805555555555557</v>
      </c>
      <c r="N263" s="33">
        <v>0</v>
      </c>
      <c r="O263" s="33">
        <v>6.4170966228893053E-2</v>
      </c>
      <c r="P263" s="33">
        <v>0</v>
      </c>
      <c r="Q263" s="33">
        <v>0</v>
      </c>
      <c r="R263" s="33">
        <v>0</v>
      </c>
      <c r="S263" s="33">
        <v>0.62855555555555553</v>
      </c>
      <c r="T263" s="33">
        <v>6.2558888888888884</v>
      </c>
      <c r="U263" s="33">
        <v>0</v>
      </c>
      <c r="V263" s="33">
        <v>7.265478424015008E-2</v>
      </c>
      <c r="W263" s="33">
        <v>5.2370000000000001</v>
      </c>
      <c r="X263" s="33">
        <v>11.623999999999999</v>
      </c>
      <c r="Y263" s="33">
        <v>0</v>
      </c>
      <c r="Z263" s="33">
        <v>0.17794207317073166</v>
      </c>
      <c r="AA263" s="33">
        <v>0</v>
      </c>
      <c r="AB263" s="33">
        <v>0</v>
      </c>
      <c r="AC263" s="33">
        <v>0.28888888888888886</v>
      </c>
      <c r="AD263" s="33">
        <v>0</v>
      </c>
      <c r="AE263" s="33">
        <v>0</v>
      </c>
      <c r="AF263" s="33">
        <v>0</v>
      </c>
      <c r="AG263" s="33">
        <v>0</v>
      </c>
      <c r="AH263" t="s">
        <v>352</v>
      </c>
      <c r="AI263" s="34">
        <v>4</v>
      </c>
    </row>
    <row r="264" spans="1:35" x14ac:dyDescent="0.25">
      <c r="A264" t="s">
        <v>1149</v>
      </c>
      <c r="B264" t="s">
        <v>796</v>
      </c>
      <c r="C264" t="s">
        <v>846</v>
      </c>
      <c r="D264" t="s">
        <v>1052</v>
      </c>
      <c r="E264" s="33">
        <v>78.611111111111114</v>
      </c>
      <c r="F264" s="33">
        <v>5.6888888888888891</v>
      </c>
      <c r="G264" s="33">
        <v>0</v>
      </c>
      <c r="H264" s="33">
        <v>1.0666666666666667</v>
      </c>
      <c r="I264" s="33">
        <v>6.2333333333333334</v>
      </c>
      <c r="J264" s="33">
        <v>0</v>
      </c>
      <c r="K264" s="33">
        <v>0</v>
      </c>
      <c r="L264" s="33">
        <v>6.0249999999999986</v>
      </c>
      <c r="M264" s="33">
        <v>5.9777777777777779</v>
      </c>
      <c r="N264" s="33">
        <v>0</v>
      </c>
      <c r="O264" s="33">
        <v>7.6042402826855121E-2</v>
      </c>
      <c r="P264" s="33">
        <v>5.6944444444444446</v>
      </c>
      <c r="Q264" s="33">
        <v>4.8305555555555557</v>
      </c>
      <c r="R264" s="33">
        <v>0.13388692579505301</v>
      </c>
      <c r="S264" s="33">
        <v>2.2589999999999999</v>
      </c>
      <c r="T264" s="33">
        <v>4.7081111111111102</v>
      </c>
      <c r="U264" s="33">
        <v>0</v>
      </c>
      <c r="V264" s="33">
        <v>8.8627561837455821E-2</v>
      </c>
      <c r="W264" s="33">
        <v>4.434111111111112</v>
      </c>
      <c r="X264" s="33">
        <v>4.7237777777777783</v>
      </c>
      <c r="Y264" s="33">
        <v>2.2222222222222223E-2</v>
      </c>
      <c r="Z264" s="33">
        <v>0.11677879858657246</v>
      </c>
      <c r="AA264" s="33">
        <v>0</v>
      </c>
      <c r="AB264" s="33">
        <v>0</v>
      </c>
      <c r="AC264" s="33">
        <v>0</v>
      </c>
      <c r="AD264" s="33">
        <v>0</v>
      </c>
      <c r="AE264" s="33">
        <v>0</v>
      </c>
      <c r="AF264" s="33">
        <v>0</v>
      </c>
      <c r="AG264" s="33">
        <v>0</v>
      </c>
      <c r="AH264" t="s">
        <v>383</v>
      </c>
      <c r="AI264" s="34">
        <v>4</v>
      </c>
    </row>
    <row r="265" spans="1:35" x14ac:dyDescent="0.25">
      <c r="A265" t="s">
        <v>1149</v>
      </c>
      <c r="B265" t="s">
        <v>439</v>
      </c>
      <c r="C265" t="s">
        <v>846</v>
      </c>
      <c r="D265" t="s">
        <v>1052</v>
      </c>
      <c r="E265" s="33">
        <v>76.922222222222217</v>
      </c>
      <c r="F265" s="33">
        <v>5.6888888888888891</v>
      </c>
      <c r="G265" s="33">
        <v>0</v>
      </c>
      <c r="H265" s="33">
        <v>1.0666666666666667</v>
      </c>
      <c r="I265" s="33">
        <v>0.84444444444444444</v>
      </c>
      <c r="J265" s="33">
        <v>0</v>
      </c>
      <c r="K265" s="33">
        <v>0</v>
      </c>
      <c r="L265" s="33">
        <v>1.5738888888888893</v>
      </c>
      <c r="M265" s="33">
        <v>6.0161111111111119</v>
      </c>
      <c r="N265" s="33">
        <v>3.7777777777777777</v>
      </c>
      <c r="O265" s="33">
        <v>0.12732197024411385</v>
      </c>
      <c r="P265" s="33">
        <v>5.6111111111111107</v>
      </c>
      <c r="Q265" s="33">
        <v>0</v>
      </c>
      <c r="R265" s="33">
        <v>7.2945254947277188E-2</v>
      </c>
      <c r="S265" s="33">
        <v>4.3338888888888887</v>
      </c>
      <c r="T265" s="33">
        <v>7.9263333333333312</v>
      </c>
      <c r="U265" s="33">
        <v>0</v>
      </c>
      <c r="V265" s="33">
        <v>0.15938465982955363</v>
      </c>
      <c r="W265" s="33">
        <v>6.6099999999999994</v>
      </c>
      <c r="X265" s="33">
        <v>4.5846666666666671</v>
      </c>
      <c r="Y265" s="33">
        <v>10.233333333333333</v>
      </c>
      <c r="Z265" s="33">
        <v>0.27856709518994655</v>
      </c>
      <c r="AA265" s="33">
        <v>0</v>
      </c>
      <c r="AB265" s="33">
        <v>0</v>
      </c>
      <c r="AC265" s="33">
        <v>0</v>
      </c>
      <c r="AD265" s="33">
        <v>0</v>
      </c>
      <c r="AE265" s="33">
        <v>0</v>
      </c>
      <c r="AF265" s="33">
        <v>0</v>
      </c>
      <c r="AG265" s="33">
        <v>0</v>
      </c>
      <c r="AH265" t="s">
        <v>25</v>
      </c>
      <c r="AI265" s="34">
        <v>4</v>
      </c>
    </row>
    <row r="266" spans="1:35" x14ac:dyDescent="0.25">
      <c r="A266" t="s">
        <v>1149</v>
      </c>
      <c r="B266" t="s">
        <v>470</v>
      </c>
      <c r="C266" t="s">
        <v>911</v>
      </c>
      <c r="D266" t="s">
        <v>1070</v>
      </c>
      <c r="E266" s="33">
        <v>92.63333333333334</v>
      </c>
      <c r="F266" s="33">
        <v>5.4222222222222225</v>
      </c>
      <c r="G266" s="33">
        <v>0</v>
      </c>
      <c r="H266" s="33">
        <v>1.3222222222222222</v>
      </c>
      <c r="I266" s="33">
        <v>6.2333333333333334</v>
      </c>
      <c r="J266" s="33">
        <v>0</v>
      </c>
      <c r="K266" s="33">
        <v>0</v>
      </c>
      <c r="L266" s="33">
        <v>8.4064444444444444</v>
      </c>
      <c r="M266" s="33">
        <v>4.6833333333333336</v>
      </c>
      <c r="N266" s="33">
        <v>0</v>
      </c>
      <c r="O266" s="33">
        <v>5.0557754587981285E-2</v>
      </c>
      <c r="P266" s="33">
        <v>4.7091111111111115</v>
      </c>
      <c r="Q266" s="33">
        <v>0</v>
      </c>
      <c r="R266" s="33">
        <v>5.0836032145855824E-2</v>
      </c>
      <c r="S266" s="33">
        <v>4.1933333333333334</v>
      </c>
      <c r="T266" s="33">
        <v>8.902333333333333</v>
      </c>
      <c r="U266" s="33">
        <v>0</v>
      </c>
      <c r="V266" s="33">
        <v>0.14137099676142495</v>
      </c>
      <c r="W266" s="33">
        <v>9.2609999999999992</v>
      </c>
      <c r="X266" s="33">
        <v>17.184666666666661</v>
      </c>
      <c r="Y266" s="33">
        <v>5.166666666666667</v>
      </c>
      <c r="Z266" s="33">
        <v>0.34126304426052528</v>
      </c>
      <c r="AA266" s="33">
        <v>0</v>
      </c>
      <c r="AB266" s="33">
        <v>0</v>
      </c>
      <c r="AC266" s="33">
        <v>0</v>
      </c>
      <c r="AD266" s="33">
        <v>0</v>
      </c>
      <c r="AE266" s="33">
        <v>0</v>
      </c>
      <c r="AF266" s="33">
        <v>0</v>
      </c>
      <c r="AG266" s="33">
        <v>0</v>
      </c>
      <c r="AH266" t="s">
        <v>56</v>
      </c>
      <c r="AI266" s="34">
        <v>4</v>
      </c>
    </row>
    <row r="267" spans="1:35" x14ac:dyDescent="0.25">
      <c r="A267" t="s">
        <v>1149</v>
      </c>
      <c r="B267" t="s">
        <v>652</v>
      </c>
      <c r="C267" t="s">
        <v>948</v>
      </c>
      <c r="D267" t="s">
        <v>1092</v>
      </c>
      <c r="E267" s="33">
        <v>71.74444444444444</v>
      </c>
      <c r="F267" s="33">
        <v>5.2444444444444445</v>
      </c>
      <c r="G267" s="33">
        <v>0</v>
      </c>
      <c r="H267" s="33">
        <v>0.83333333333333337</v>
      </c>
      <c r="I267" s="33">
        <v>6.0444444444444443</v>
      </c>
      <c r="J267" s="33">
        <v>0</v>
      </c>
      <c r="K267" s="33">
        <v>0</v>
      </c>
      <c r="L267" s="33">
        <v>3.1131111111111114</v>
      </c>
      <c r="M267" s="33">
        <v>5.6888888888888891</v>
      </c>
      <c r="N267" s="33">
        <v>0</v>
      </c>
      <c r="O267" s="33">
        <v>7.9293789685612515E-2</v>
      </c>
      <c r="P267" s="33">
        <v>5.7717777777777783</v>
      </c>
      <c r="Q267" s="33">
        <v>0</v>
      </c>
      <c r="R267" s="33">
        <v>8.0449124980641176E-2</v>
      </c>
      <c r="S267" s="33">
        <v>7.0609999999999999</v>
      </c>
      <c r="T267" s="33">
        <v>3.2616666666666667</v>
      </c>
      <c r="U267" s="33">
        <v>0</v>
      </c>
      <c r="V267" s="33">
        <v>0.1438810593154716</v>
      </c>
      <c r="W267" s="33">
        <v>3.9324444444444442</v>
      </c>
      <c r="X267" s="33">
        <v>4.3030000000000008</v>
      </c>
      <c r="Y267" s="33">
        <v>0.32222222222222224</v>
      </c>
      <c r="Z267" s="33">
        <v>0.11927985132414437</v>
      </c>
      <c r="AA267" s="33">
        <v>0</v>
      </c>
      <c r="AB267" s="33">
        <v>0</v>
      </c>
      <c r="AC267" s="33">
        <v>0</v>
      </c>
      <c r="AD267" s="33">
        <v>0</v>
      </c>
      <c r="AE267" s="33">
        <v>0</v>
      </c>
      <c r="AF267" s="33">
        <v>0</v>
      </c>
      <c r="AG267" s="33">
        <v>0</v>
      </c>
      <c r="AH267" t="s">
        <v>239</v>
      </c>
      <c r="AI267" s="34">
        <v>4</v>
      </c>
    </row>
    <row r="268" spans="1:35" x14ac:dyDescent="0.25">
      <c r="A268" t="s">
        <v>1149</v>
      </c>
      <c r="B268" t="s">
        <v>786</v>
      </c>
      <c r="C268" t="s">
        <v>888</v>
      </c>
      <c r="D268" t="s">
        <v>1057</v>
      </c>
      <c r="E268" s="33">
        <v>90.888888888888886</v>
      </c>
      <c r="F268" s="33">
        <v>3.4666666666666668</v>
      </c>
      <c r="G268" s="33">
        <v>0</v>
      </c>
      <c r="H268" s="33">
        <v>2.1388888888888888</v>
      </c>
      <c r="I268" s="33">
        <v>5.8666666666666663</v>
      </c>
      <c r="J268" s="33">
        <v>0</v>
      </c>
      <c r="K268" s="33">
        <v>0</v>
      </c>
      <c r="L268" s="33">
        <v>8.5897777777777797</v>
      </c>
      <c r="M268" s="33">
        <v>5.5111111111111111</v>
      </c>
      <c r="N268" s="33">
        <v>4.6138888888888889</v>
      </c>
      <c r="O268" s="33">
        <v>0.1113997555012225</v>
      </c>
      <c r="P268" s="33">
        <v>4.4833333333333334</v>
      </c>
      <c r="Q268" s="33">
        <v>10.502777777777778</v>
      </c>
      <c r="R268" s="33">
        <v>0.16488386308068459</v>
      </c>
      <c r="S268" s="33">
        <v>17.818333333333335</v>
      </c>
      <c r="T268" s="33">
        <v>8.4991111111111088</v>
      </c>
      <c r="U268" s="33">
        <v>0</v>
      </c>
      <c r="V268" s="33">
        <v>0.28955623471882641</v>
      </c>
      <c r="W268" s="33">
        <v>12.685333333333331</v>
      </c>
      <c r="X268" s="33">
        <v>10.172333333333333</v>
      </c>
      <c r="Y268" s="33">
        <v>15.122222222222222</v>
      </c>
      <c r="Z268" s="33">
        <v>0.41787163814180928</v>
      </c>
      <c r="AA268" s="33">
        <v>0</v>
      </c>
      <c r="AB268" s="33">
        <v>0</v>
      </c>
      <c r="AC268" s="33">
        <v>0</v>
      </c>
      <c r="AD268" s="33">
        <v>0</v>
      </c>
      <c r="AE268" s="33">
        <v>0</v>
      </c>
      <c r="AF268" s="33">
        <v>0</v>
      </c>
      <c r="AG268" s="33">
        <v>0</v>
      </c>
      <c r="AH268" t="s">
        <v>373</v>
      </c>
      <c r="AI268" s="34">
        <v>4</v>
      </c>
    </row>
    <row r="269" spans="1:35" x14ac:dyDescent="0.25">
      <c r="A269" t="s">
        <v>1149</v>
      </c>
      <c r="B269" t="s">
        <v>667</v>
      </c>
      <c r="C269" t="s">
        <v>983</v>
      </c>
      <c r="D269" t="s">
        <v>1037</v>
      </c>
      <c r="E269" s="33">
        <v>57.533333333333331</v>
      </c>
      <c r="F269" s="33">
        <v>4.4444444444444446</v>
      </c>
      <c r="G269" s="33">
        <v>0</v>
      </c>
      <c r="H269" s="33">
        <v>0.81666666666666665</v>
      </c>
      <c r="I269" s="33">
        <v>6.1</v>
      </c>
      <c r="J269" s="33">
        <v>0</v>
      </c>
      <c r="K269" s="33">
        <v>0</v>
      </c>
      <c r="L269" s="33">
        <v>1.4705555555555554</v>
      </c>
      <c r="M269" s="33">
        <v>0</v>
      </c>
      <c r="N269" s="33">
        <v>0</v>
      </c>
      <c r="O269" s="33">
        <v>0</v>
      </c>
      <c r="P269" s="33">
        <v>5.7611111111111111</v>
      </c>
      <c r="Q269" s="33">
        <v>0</v>
      </c>
      <c r="R269" s="33">
        <v>0.10013518733101584</v>
      </c>
      <c r="S269" s="33">
        <v>7.3488888888888928</v>
      </c>
      <c r="T269" s="33">
        <v>4.0991111111111103</v>
      </c>
      <c r="U269" s="33">
        <v>0</v>
      </c>
      <c r="V269" s="33">
        <v>0.19898030127462349</v>
      </c>
      <c r="W269" s="33">
        <v>2.1993333333333323</v>
      </c>
      <c r="X269" s="33">
        <v>0.83699999999999997</v>
      </c>
      <c r="Y269" s="33">
        <v>0</v>
      </c>
      <c r="Z269" s="33">
        <v>5.2775202780996511E-2</v>
      </c>
      <c r="AA269" s="33">
        <v>0</v>
      </c>
      <c r="AB269" s="33">
        <v>0</v>
      </c>
      <c r="AC269" s="33">
        <v>0</v>
      </c>
      <c r="AD269" s="33">
        <v>0</v>
      </c>
      <c r="AE269" s="33">
        <v>0</v>
      </c>
      <c r="AF269" s="33">
        <v>0</v>
      </c>
      <c r="AG269" s="33">
        <v>0</v>
      </c>
      <c r="AH269" t="s">
        <v>254</v>
      </c>
      <c r="AI269" s="34">
        <v>4</v>
      </c>
    </row>
    <row r="270" spans="1:35" x14ac:dyDescent="0.25">
      <c r="A270" t="s">
        <v>1149</v>
      </c>
      <c r="B270" t="s">
        <v>517</v>
      </c>
      <c r="C270" t="s">
        <v>938</v>
      </c>
      <c r="D270" t="s">
        <v>1084</v>
      </c>
      <c r="E270" s="33">
        <v>54.344444444444441</v>
      </c>
      <c r="F270" s="33">
        <v>5.6888888888888891</v>
      </c>
      <c r="G270" s="33">
        <v>0</v>
      </c>
      <c r="H270" s="33">
        <v>0.71111111111111114</v>
      </c>
      <c r="I270" s="33">
        <v>5.9666666666666668</v>
      </c>
      <c r="J270" s="33">
        <v>0</v>
      </c>
      <c r="K270" s="33">
        <v>0</v>
      </c>
      <c r="L270" s="33">
        <v>0.34222222222222221</v>
      </c>
      <c r="M270" s="33">
        <v>5.6638888888888888</v>
      </c>
      <c r="N270" s="33">
        <v>0</v>
      </c>
      <c r="O270" s="33">
        <v>0.10422204048251892</v>
      </c>
      <c r="P270" s="33">
        <v>5.4222222222222225</v>
      </c>
      <c r="Q270" s="33">
        <v>0</v>
      </c>
      <c r="R270" s="33">
        <v>9.977509711715396E-2</v>
      </c>
      <c r="S270" s="33">
        <v>6.7192222222222222</v>
      </c>
      <c r="T270" s="33">
        <v>0.44488888888888889</v>
      </c>
      <c r="U270" s="33">
        <v>0</v>
      </c>
      <c r="V270" s="33">
        <v>0.13182784706603967</v>
      </c>
      <c r="W270" s="33">
        <v>2.1640000000000001</v>
      </c>
      <c r="X270" s="33">
        <v>0.65933333333333333</v>
      </c>
      <c r="Y270" s="33">
        <v>0</v>
      </c>
      <c r="Z270" s="33">
        <v>5.1952565937436107E-2</v>
      </c>
      <c r="AA270" s="33">
        <v>0</v>
      </c>
      <c r="AB270" s="33">
        <v>0</v>
      </c>
      <c r="AC270" s="33">
        <v>0</v>
      </c>
      <c r="AD270" s="33">
        <v>0</v>
      </c>
      <c r="AE270" s="33">
        <v>0</v>
      </c>
      <c r="AF270" s="33">
        <v>0</v>
      </c>
      <c r="AG270" s="33">
        <v>0</v>
      </c>
      <c r="AH270" t="s">
        <v>103</v>
      </c>
      <c r="AI270" s="34">
        <v>4</v>
      </c>
    </row>
    <row r="271" spans="1:35" x14ac:dyDescent="0.25">
      <c r="A271" t="s">
        <v>1149</v>
      </c>
      <c r="B271" t="s">
        <v>770</v>
      </c>
      <c r="C271" t="s">
        <v>837</v>
      </c>
      <c r="D271" t="s">
        <v>1075</v>
      </c>
      <c r="E271" s="33">
        <v>58.43333333333333</v>
      </c>
      <c r="F271" s="33">
        <v>5.6888888888888891</v>
      </c>
      <c r="G271" s="33">
        <v>0</v>
      </c>
      <c r="H271" s="33">
        <v>0.8</v>
      </c>
      <c r="I271" s="33">
        <v>1.7222222222222223</v>
      </c>
      <c r="J271" s="33">
        <v>0</v>
      </c>
      <c r="K271" s="33">
        <v>0</v>
      </c>
      <c r="L271" s="33">
        <v>5.2496666666666671</v>
      </c>
      <c r="M271" s="33">
        <v>5.0333333333333332</v>
      </c>
      <c r="N271" s="33">
        <v>0</v>
      </c>
      <c r="O271" s="33">
        <v>8.6138049058756425E-2</v>
      </c>
      <c r="P271" s="33">
        <v>5.6305555555555555</v>
      </c>
      <c r="Q271" s="33">
        <v>0</v>
      </c>
      <c r="R271" s="33">
        <v>9.6358623312416819E-2</v>
      </c>
      <c r="S271" s="33">
        <v>5.2282222222222225</v>
      </c>
      <c r="T271" s="33">
        <v>10.479333333333331</v>
      </c>
      <c r="U271" s="33">
        <v>0</v>
      </c>
      <c r="V271" s="33">
        <v>0.2688115611332953</v>
      </c>
      <c r="W271" s="33">
        <v>11.561222222222222</v>
      </c>
      <c r="X271" s="33">
        <v>9.2586666666666684</v>
      </c>
      <c r="Y271" s="33">
        <v>0</v>
      </c>
      <c r="Z271" s="33">
        <v>0.35630157824681502</v>
      </c>
      <c r="AA271" s="33">
        <v>0</v>
      </c>
      <c r="AB271" s="33">
        <v>0</v>
      </c>
      <c r="AC271" s="33">
        <v>0</v>
      </c>
      <c r="AD271" s="33">
        <v>0</v>
      </c>
      <c r="AE271" s="33">
        <v>0</v>
      </c>
      <c r="AF271" s="33">
        <v>0</v>
      </c>
      <c r="AG271" s="33">
        <v>0</v>
      </c>
      <c r="AH271" t="s">
        <v>357</v>
      </c>
      <c r="AI271" s="34">
        <v>4</v>
      </c>
    </row>
    <row r="272" spans="1:35" x14ac:dyDescent="0.25">
      <c r="A272" t="s">
        <v>1149</v>
      </c>
      <c r="B272" t="s">
        <v>662</v>
      </c>
      <c r="C272" t="s">
        <v>948</v>
      </c>
      <c r="D272" t="s">
        <v>1092</v>
      </c>
      <c r="E272" s="33">
        <v>99.13333333333334</v>
      </c>
      <c r="F272" s="33">
        <v>5.6888888888888891</v>
      </c>
      <c r="G272" s="33">
        <v>0</v>
      </c>
      <c r="H272" s="33">
        <v>0.8</v>
      </c>
      <c r="I272" s="33">
        <v>6.3777777777777782</v>
      </c>
      <c r="J272" s="33">
        <v>0</v>
      </c>
      <c r="K272" s="33">
        <v>0</v>
      </c>
      <c r="L272" s="33">
        <v>2.883666666666667</v>
      </c>
      <c r="M272" s="33">
        <v>0</v>
      </c>
      <c r="N272" s="33">
        <v>5.8194444444444446</v>
      </c>
      <c r="O272" s="33">
        <v>5.8703205559291635E-2</v>
      </c>
      <c r="P272" s="33">
        <v>5.8642222222222218</v>
      </c>
      <c r="Q272" s="33">
        <v>0</v>
      </c>
      <c r="R272" s="33">
        <v>5.9154898004931622E-2</v>
      </c>
      <c r="S272" s="33">
        <v>5.8682222222222231</v>
      </c>
      <c r="T272" s="33">
        <v>0.9047777777777779</v>
      </c>
      <c r="U272" s="33">
        <v>0</v>
      </c>
      <c r="V272" s="33">
        <v>6.832212508406188E-2</v>
      </c>
      <c r="W272" s="33">
        <v>3.7014444444444443</v>
      </c>
      <c r="X272" s="33">
        <v>3.198888888888888</v>
      </c>
      <c r="Y272" s="33">
        <v>3.5777777777777779</v>
      </c>
      <c r="Z272" s="33">
        <v>0.10569715310468503</v>
      </c>
      <c r="AA272" s="33">
        <v>0</v>
      </c>
      <c r="AB272" s="33">
        <v>0</v>
      </c>
      <c r="AC272" s="33">
        <v>0</v>
      </c>
      <c r="AD272" s="33">
        <v>0</v>
      </c>
      <c r="AE272" s="33">
        <v>0</v>
      </c>
      <c r="AF272" s="33">
        <v>0</v>
      </c>
      <c r="AG272" s="33">
        <v>0</v>
      </c>
      <c r="AH272" t="s">
        <v>249</v>
      </c>
      <c r="AI272" s="34">
        <v>4</v>
      </c>
    </row>
    <row r="273" spans="1:35" x14ac:dyDescent="0.25">
      <c r="A273" t="s">
        <v>1149</v>
      </c>
      <c r="B273" t="s">
        <v>811</v>
      </c>
      <c r="C273" t="s">
        <v>851</v>
      </c>
      <c r="D273" t="s">
        <v>1031</v>
      </c>
      <c r="E273" s="33">
        <v>60.488888888888887</v>
      </c>
      <c r="F273" s="33">
        <v>5.6888888888888891</v>
      </c>
      <c r="G273" s="33">
        <v>0</v>
      </c>
      <c r="H273" s="33">
        <v>1.0666666666666667</v>
      </c>
      <c r="I273" s="33">
        <v>5.0555555555555554</v>
      </c>
      <c r="J273" s="33">
        <v>0</v>
      </c>
      <c r="K273" s="33">
        <v>0</v>
      </c>
      <c r="L273" s="33">
        <v>2.9067777777777768</v>
      </c>
      <c r="M273" s="33">
        <v>5.6888888888888891</v>
      </c>
      <c r="N273" s="33">
        <v>0</v>
      </c>
      <c r="O273" s="33">
        <v>9.4048493754592219E-2</v>
      </c>
      <c r="P273" s="33">
        <v>0.53466666666666673</v>
      </c>
      <c r="Q273" s="33">
        <v>0</v>
      </c>
      <c r="R273" s="33">
        <v>8.8390889052167541E-3</v>
      </c>
      <c r="S273" s="33">
        <v>5.0874444444444435</v>
      </c>
      <c r="T273" s="33">
        <v>12.493666666666664</v>
      </c>
      <c r="U273" s="33">
        <v>0</v>
      </c>
      <c r="V273" s="33">
        <v>0.29065025716385001</v>
      </c>
      <c r="W273" s="33">
        <v>9.1706666666666674</v>
      </c>
      <c r="X273" s="33">
        <v>10.505666666666666</v>
      </c>
      <c r="Y273" s="33">
        <v>4.7444444444444445</v>
      </c>
      <c r="Z273" s="33">
        <v>0.40372336517266716</v>
      </c>
      <c r="AA273" s="33">
        <v>0</v>
      </c>
      <c r="AB273" s="33">
        <v>0</v>
      </c>
      <c r="AC273" s="33">
        <v>0</v>
      </c>
      <c r="AD273" s="33">
        <v>0</v>
      </c>
      <c r="AE273" s="33">
        <v>0</v>
      </c>
      <c r="AF273" s="33">
        <v>0</v>
      </c>
      <c r="AG273" s="33">
        <v>0</v>
      </c>
      <c r="AH273" t="s">
        <v>398</v>
      </c>
      <c r="AI273" s="34">
        <v>4</v>
      </c>
    </row>
    <row r="274" spans="1:35" x14ac:dyDescent="0.25">
      <c r="A274" t="s">
        <v>1149</v>
      </c>
      <c r="B274" t="s">
        <v>671</v>
      </c>
      <c r="C274" t="s">
        <v>985</v>
      </c>
      <c r="D274" t="s">
        <v>1083</v>
      </c>
      <c r="E274" s="33">
        <v>48.8</v>
      </c>
      <c r="F274" s="33">
        <v>6.1333333333333337</v>
      </c>
      <c r="G274" s="33">
        <v>0</v>
      </c>
      <c r="H274" s="33">
        <v>0.53333333333333333</v>
      </c>
      <c r="I274" s="33">
        <v>5.9666666666666668</v>
      </c>
      <c r="J274" s="33">
        <v>0</v>
      </c>
      <c r="K274" s="33">
        <v>0</v>
      </c>
      <c r="L274" s="33">
        <v>1.6938888888888888</v>
      </c>
      <c r="M274" s="33">
        <v>0</v>
      </c>
      <c r="N274" s="33">
        <v>0</v>
      </c>
      <c r="O274" s="33">
        <v>0</v>
      </c>
      <c r="P274" s="33">
        <v>5.7638888888888893</v>
      </c>
      <c r="Q274" s="33">
        <v>0</v>
      </c>
      <c r="R274" s="33">
        <v>0.1181124772313297</v>
      </c>
      <c r="S274" s="33">
        <v>1.423888888888889</v>
      </c>
      <c r="T274" s="33">
        <v>4.584888888888889</v>
      </c>
      <c r="U274" s="33">
        <v>0</v>
      </c>
      <c r="V274" s="33">
        <v>0.12313069216757744</v>
      </c>
      <c r="W274" s="33">
        <v>5.6</v>
      </c>
      <c r="X274" s="33">
        <v>5.5206666666666671</v>
      </c>
      <c r="Y274" s="33">
        <v>0</v>
      </c>
      <c r="Z274" s="33">
        <v>0.22788251366120221</v>
      </c>
      <c r="AA274" s="33">
        <v>0</v>
      </c>
      <c r="AB274" s="33">
        <v>0</v>
      </c>
      <c r="AC274" s="33">
        <v>0</v>
      </c>
      <c r="AD274" s="33">
        <v>0</v>
      </c>
      <c r="AE274" s="33">
        <v>0</v>
      </c>
      <c r="AF274" s="33">
        <v>0</v>
      </c>
      <c r="AG274" s="33">
        <v>0</v>
      </c>
      <c r="AH274" t="s">
        <v>258</v>
      </c>
      <c r="AI274" s="34">
        <v>4</v>
      </c>
    </row>
    <row r="275" spans="1:35" x14ac:dyDescent="0.25">
      <c r="A275" t="s">
        <v>1149</v>
      </c>
      <c r="B275" t="s">
        <v>434</v>
      </c>
      <c r="C275" t="s">
        <v>888</v>
      </c>
      <c r="D275" t="s">
        <v>1057</v>
      </c>
      <c r="E275" s="33">
        <v>98.333333333333329</v>
      </c>
      <c r="F275" s="33">
        <v>5.7444444444444445</v>
      </c>
      <c r="G275" s="33">
        <v>0.73333333333333328</v>
      </c>
      <c r="H275" s="33">
        <v>0</v>
      </c>
      <c r="I275" s="33">
        <v>7.6111111111111107</v>
      </c>
      <c r="J275" s="33">
        <v>0</v>
      </c>
      <c r="K275" s="33">
        <v>0</v>
      </c>
      <c r="L275" s="33">
        <v>9.1138888888888889</v>
      </c>
      <c r="M275" s="33">
        <v>5.1555555555555559</v>
      </c>
      <c r="N275" s="33">
        <v>7.5194444444444448</v>
      </c>
      <c r="O275" s="33">
        <v>0.12889830508474578</v>
      </c>
      <c r="P275" s="33">
        <v>4.5333333333333332</v>
      </c>
      <c r="Q275" s="33">
        <v>0</v>
      </c>
      <c r="R275" s="33">
        <v>4.6101694915254239E-2</v>
      </c>
      <c r="S275" s="33">
        <v>12.141666666666667</v>
      </c>
      <c r="T275" s="33">
        <v>3.4222222222222221</v>
      </c>
      <c r="U275" s="33">
        <v>0</v>
      </c>
      <c r="V275" s="33">
        <v>0.1582768361581921</v>
      </c>
      <c r="W275" s="33">
        <v>16.486111111111111</v>
      </c>
      <c r="X275" s="33">
        <v>6.3833333333333337</v>
      </c>
      <c r="Y275" s="33">
        <v>0</v>
      </c>
      <c r="Z275" s="33">
        <v>0.23257062146892657</v>
      </c>
      <c r="AA275" s="33">
        <v>0</v>
      </c>
      <c r="AB275" s="33">
        <v>0</v>
      </c>
      <c r="AC275" s="33">
        <v>5.2222222222222223</v>
      </c>
      <c r="AD275" s="33">
        <v>0</v>
      </c>
      <c r="AE275" s="33">
        <v>0</v>
      </c>
      <c r="AF275" s="33">
        <v>0</v>
      </c>
      <c r="AG275" s="33">
        <v>0</v>
      </c>
      <c r="AH275" t="s">
        <v>20</v>
      </c>
      <c r="AI275" s="34">
        <v>4</v>
      </c>
    </row>
    <row r="276" spans="1:35" x14ac:dyDescent="0.25">
      <c r="A276" t="s">
        <v>1149</v>
      </c>
      <c r="B276" t="s">
        <v>660</v>
      </c>
      <c r="C276" t="s">
        <v>888</v>
      </c>
      <c r="D276" t="s">
        <v>1057</v>
      </c>
      <c r="E276" s="33">
        <v>84.477777777777774</v>
      </c>
      <c r="F276" s="33">
        <v>0</v>
      </c>
      <c r="G276" s="33">
        <v>0.57777777777777772</v>
      </c>
      <c r="H276" s="33">
        <v>0</v>
      </c>
      <c r="I276" s="33">
        <v>0</v>
      </c>
      <c r="J276" s="33">
        <v>0</v>
      </c>
      <c r="K276" s="33">
        <v>0</v>
      </c>
      <c r="L276" s="33">
        <v>0</v>
      </c>
      <c r="M276" s="33">
        <v>0</v>
      </c>
      <c r="N276" s="33">
        <v>0</v>
      </c>
      <c r="O276" s="33">
        <v>0</v>
      </c>
      <c r="P276" s="33">
        <v>0</v>
      </c>
      <c r="Q276" s="33">
        <v>0</v>
      </c>
      <c r="R276" s="33">
        <v>0</v>
      </c>
      <c r="S276" s="33">
        <v>0</v>
      </c>
      <c r="T276" s="33">
        <v>0</v>
      </c>
      <c r="U276" s="33">
        <v>0</v>
      </c>
      <c r="V276" s="33">
        <v>0</v>
      </c>
      <c r="W276" s="33">
        <v>0</v>
      </c>
      <c r="X276" s="33">
        <v>0</v>
      </c>
      <c r="Y276" s="33">
        <v>0</v>
      </c>
      <c r="Z276" s="33">
        <v>0</v>
      </c>
      <c r="AA276" s="33">
        <v>0</v>
      </c>
      <c r="AB276" s="33">
        <v>0</v>
      </c>
      <c r="AC276" s="33">
        <v>0</v>
      </c>
      <c r="AD276" s="33">
        <v>0</v>
      </c>
      <c r="AE276" s="33">
        <v>0</v>
      </c>
      <c r="AF276" s="33">
        <v>0</v>
      </c>
      <c r="AG276" s="33">
        <v>0</v>
      </c>
      <c r="AH276" t="s">
        <v>247</v>
      </c>
      <c r="AI276" s="34">
        <v>4</v>
      </c>
    </row>
    <row r="277" spans="1:35" x14ac:dyDescent="0.25">
      <c r="A277" t="s">
        <v>1149</v>
      </c>
      <c r="B277" t="s">
        <v>651</v>
      </c>
      <c r="C277" t="s">
        <v>978</v>
      </c>
      <c r="D277" t="s">
        <v>1111</v>
      </c>
      <c r="E277" s="33">
        <v>63.077777777777776</v>
      </c>
      <c r="F277" s="33">
        <v>5.2222222222222223</v>
      </c>
      <c r="G277" s="33">
        <v>1.5</v>
      </c>
      <c r="H277" s="33">
        <v>0.16666666666666666</v>
      </c>
      <c r="I277" s="33">
        <v>0.26666666666666666</v>
      </c>
      <c r="J277" s="33">
        <v>0</v>
      </c>
      <c r="K277" s="33">
        <v>0</v>
      </c>
      <c r="L277" s="33">
        <v>4.483888888888889</v>
      </c>
      <c r="M277" s="33">
        <v>0</v>
      </c>
      <c r="N277" s="33">
        <v>8.4333333333333336</v>
      </c>
      <c r="O277" s="33">
        <v>0.13369737537431742</v>
      </c>
      <c r="P277" s="33">
        <v>0</v>
      </c>
      <c r="Q277" s="33">
        <v>5.0305555555555559</v>
      </c>
      <c r="R277" s="33">
        <v>7.9751629381715705E-2</v>
      </c>
      <c r="S277" s="33">
        <v>2.8981111111111115</v>
      </c>
      <c r="T277" s="33">
        <v>4.6638888888888888</v>
      </c>
      <c r="U277" s="33">
        <v>0</v>
      </c>
      <c r="V277" s="33">
        <v>0.11988374141271799</v>
      </c>
      <c r="W277" s="33">
        <v>6.3067777777777767</v>
      </c>
      <c r="X277" s="33">
        <v>2.6150000000000002</v>
      </c>
      <c r="Y277" s="33">
        <v>0</v>
      </c>
      <c r="Z277" s="33">
        <v>0.1414409018847983</v>
      </c>
      <c r="AA277" s="33">
        <v>0</v>
      </c>
      <c r="AB277" s="33">
        <v>0</v>
      </c>
      <c r="AC277" s="33">
        <v>0</v>
      </c>
      <c r="AD277" s="33">
        <v>0</v>
      </c>
      <c r="AE277" s="33">
        <v>0</v>
      </c>
      <c r="AF277" s="33">
        <v>0</v>
      </c>
      <c r="AG277" s="33">
        <v>0</v>
      </c>
      <c r="AH277" t="s">
        <v>238</v>
      </c>
      <c r="AI277" s="34">
        <v>4</v>
      </c>
    </row>
    <row r="278" spans="1:35" x14ac:dyDescent="0.25">
      <c r="A278" t="s">
        <v>1149</v>
      </c>
      <c r="B278" t="s">
        <v>602</v>
      </c>
      <c r="C278" t="s">
        <v>966</v>
      </c>
      <c r="D278" t="s">
        <v>1037</v>
      </c>
      <c r="E278" s="33">
        <v>83.777777777777771</v>
      </c>
      <c r="F278" s="33">
        <v>0.62222222222222223</v>
      </c>
      <c r="G278" s="33">
        <v>0.25555555555555554</v>
      </c>
      <c r="H278" s="33">
        <v>0.77777777777777779</v>
      </c>
      <c r="I278" s="33">
        <v>8.8888888888888892E-2</v>
      </c>
      <c r="J278" s="33">
        <v>0</v>
      </c>
      <c r="K278" s="33">
        <v>0</v>
      </c>
      <c r="L278" s="33">
        <v>2.758444444444446</v>
      </c>
      <c r="M278" s="33">
        <v>4.5888888888888886</v>
      </c>
      <c r="N278" s="33">
        <v>0</v>
      </c>
      <c r="O278" s="33">
        <v>5.4774535809018567E-2</v>
      </c>
      <c r="P278" s="33">
        <v>0</v>
      </c>
      <c r="Q278" s="33">
        <v>0.32222222222222224</v>
      </c>
      <c r="R278" s="33">
        <v>3.8461538461538468E-3</v>
      </c>
      <c r="S278" s="33">
        <v>1.5051111111111113</v>
      </c>
      <c r="T278" s="33">
        <v>11.716555555555553</v>
      </c>
      <c r="U278" s="33">
        <v>0</v>
      </c>
      <c r="V278" s="33">
        <v>0.15781830238726788</v>
      </c>
      <c r="W278" s="33">
        <v>4.5747777777777783</v>
      </c>
      <c r="X278" s="33">
        <v>5.498222222222223</v>
      </c>
      <c r="Y278" s="33">
        <v>3.2444444444444445</v>
      </c>
      <c r="Z278" s="33">
        <v>0.15896153846153846</v>
      </c>
      <c r="AA278" s="33">
        <v>0</v>
      </c>
      <c r="AB278" s="33">
        <v>0</v>
      </c>
      <c r="AC278" s="33">
        <v>0</v>
      </c>
      <c r="AD278" s="33">
        <v>0</v>
      </c>
      <c r="AE278" s="33">
        <v>0</v>
      </c>
      <c r="AF278" s="33">
        <v>0</v>
      </c>
      <c r="AG278" s="33">
        <v>0</v>
      </c>
      <c r="AH278" t="s">
        <v>189</v>
      </c>
      <c r="AI278" s="34">
        <v>4</v>
      </c>
    </row>
    <row r="279" spans="1:35" x14ac:dyDescent="0.25">
      <c r="A279" t="s">
        <v>1149</v>
      </c>
      <c r="B279" t="s">
        <v>555</v>
      </c>
      <c r="C279" t="s">
        <v>848</v>
      </c>
      <c r="D279" t="s">
        <v>1093</v>
      </c>
      <c r="E279" s="33">
        <v>103.82222222222222</v>
      </c>
      <c r="F279" s="33">
        <v>5.333333333333333</v>
      </c>
      <c r="G279" s="33">
        <v>2.1888888888888891</v>
      </c>
      <c r="H279" s="33">
        <v>0.46666666666666667</v>
      </c>
      <c r="I279" s="33">
        <v>1.2666666666666666</v>
      </c>
      <c r="J279" s="33">
        <v>0</v>
      </c>
      <c r="K279" s="33">
        <v>0</v>
      </c>
      <c r="L279" s="33">
        <v>5.0603333333333342</v>
      </c>
      <c r="M279" s="33">
        <v>4.1944444444444446</v>
      </c>
      <c r="N279" s="33">
        <v>0</v>
      </c>
      <c r="O279" s="33">
        <v>4.0400256849315072E-2</v>
      </c>
      <c r="P279" s="33">
        <v>5.7138888888888886</v>
      </c>
      <c r="Q279" s="33">
        <v>12.966666666666667</v>
      </c>
      <c r="R279" s="33">
        <v>0.17992829623287673</v>
      </c>
      <c r="S279" s="33">
        <v>4.3591111111111127</v>
      </c>
      <c r="T279" s="33">
        <v>7.8033333333333328</v>
      </c>
      <c r="U279" s="33">
        <v>0</v>
      </c>
      <c r="V279" s="33">
        <v>0.11714683219178083</v>
      </c>
      <c r="W279" s="33">
        <v>2.7199999999999998</v>
      </c>
      <c r="X279" s="33">
        <v>14.262333333333332</v>
      </c>
      <c r="Y279" s="33">
        <v>3.7222222222222223</v>
      </c>
      <c r="Z279" s="33">
        <v>0.19942315924657533</v>
      </c>
      <c r="AA279" s="33">
        <v>0</v>
      </c>
      <c r="AB279" s="33">
        <v>0</v>
      </c>
      <c r="AC279" s="33">
        <v>0</v>
      </c>
      <c r="AD279" s="33">
        <v>0</v>
      </c>
      <c r="AE279" s="33">
        <v>0</v>
      </c>
      <c r="AF279" s="33">
        <v>0</v>
      </c>
      <c r="AG279" s="33">
        <v>0</v>
      </c>
      <c r="AH279" t="s">
        <v>142</v>
      </c>
      <c r="AI279" s="34">
        <v>4</v>
      </c>
    </row>
    <row r="280" spans="1:35" x14ac:dyDescent="0.25">
      <c r="A280" t="s">
        <v>1149</v>
      </c>
      <c r="B280" t="s">
        <v>778</v>
      </c>
      <c r="C280" t="s">
        <v>877</v>
      </c>
      <c r="D280" t="s">
        <v>1055</v>
      </c>
      <c r="E280" s="33">
        <v>40.4</v>
      </c>
      <c r="F280" s="33">
        <v>5.2444444444444445</v>
      </c>
      <c r="G280" s="33">
        <v>6.6666666666666666E-2</v>
      </c>
      <c r="H280" s="33">
        <v>0.42222222222222222</v>
      </c>
      <c r="I280" s="33">
        <v>0.88888888888888884</v>
      </c>
      <c r="J280" s="33">
        <v>0</v>
      </c>
      <c r="K280" s="33">
        <v>0</v>
      </c>
      <c r="L280" s="33">
        <v>2.9935555555555551</v>
      </c>
      <c r="M280" s="33">
        <v>10.977777777777778</v>
      </c>
      <c r="N280" s="33">
        <v>0</v>
      </c>
      <c r="O280" s="33">
        <v>0.27172717271727176</v>
      </c>
      <c r="P280" s="33">
        <v>0</v>
      </c>
      <c r="Q280" s="33">
        <v>0</v>
      </c>
      <c r="R280" s="33">
        <v>0</v>
      </c>
      <c r="S280" s="33">
        <v>4.381444444444444</v>
      </c>
      <c r="T280" s="33">
        <v>0.40666666666666662</v>
      </c>
      <c r="U280" s="33">
        <v>0</v>
      </c>
      <c r="V280" s="33">
        <v>0.11851760176017601</v>
      </c>
      <c r="W280" s="33">
        <v>1.573</v>
      </c>
      <c r="X280" s="33">
        <v>4.022555555555555</v>
      </c>
      <c r="Y280" s="33">
        <v>0</v>
      </c>
      <c r="Z280" s="33">
        <v>0.13850385038503849</v>
      </c>
      <c r="AA280" s="33">
        <v>0</v>
      </c>
      <c r="AB280" s="33">
        <v>11.011111111111111</v>
      </c>
      <c r="AC280" s="33">
        <v>0</v>
      </c>
      <c r="AD280" s="33">
        <v>0</v>
      </c>
      <c r="AE280" s="33">
        <v>0</v>
      </c>
      <c r="AF280" s="33">
        <v>0</v>
      </c>
      <c r="AG280" s="33">
        <v>0</v>
      </c>
      <c r="AH280" t="s">
        <v>365</v>
      </c>
      <c r="AI280" s="34">
        <v>4</v>
      </c>
    </row>
    <row r="281" spans="1:35" x14ac:dyDescent="0.25">
      <c r="A281" t="s">
        <v>1149</v>
      </c>
      <c r="B281" t="s">
        <v>544</v>
      </c>
      <c r="C281" t="s">
        <v>848</v>
      </c>
      <c r="D281" t="s">
        <v>1093</v>
      </c>
      <c r="E281" s="33">
        <v>106.88888888888889</v>
      </c>
      <c r="F281" s="33">
        <v>4.8888888888888893</v>
      </c>
      <c r="G281" s="33">
        <v>2.4777777777777779</v>
      </c>
      <c r="H281" s="33">
        <v>1.0111111111111111</v>
      </c>
      <c r="I281" s="33">
        <v>0.53333333333333333</v>
      </c>
      <c r="J281" s="33">
        <v>0</v>
      </c>
      <c r="K281" s="33">
        <v>0</v>
      </c>
      <c r="L281" s="33">
        <v>5.3607777777777779</v>
      </c>
      <c r="M281" s="33">
        <v>5.5028888888888892</v>
      </c>
      <c r="N281" s="33">
        <v>0</v>
      </c>
      <c r="O281" s="33">
        <v>5.1482328482328484E-2</v>
      </c>
      <c r="P281" s="33">
        <v>5.3078888888888889</v>
      </c>
      <c r="Q281" s="33">
        <v>5.05</v>
      </c>
      <c r="R281" s="33">
        <v>9.6903326403326398E-2</v>
      </c>
      <c r="S281" s="33">
        <v>3.2807777777777778</v>
      </c>
      <c r="T281" s="33">
        <v>11.995222222222225</v>
      </c>
      <c r="U281" s="33">
        <v>0</v>
      </c>
      <c r="V281" s="33">
        <v>0.14291476091476096</v>
      </c>
      <c r="W281" s="33">
        <v>3.8724444444444464</v>
      </c>
      <c r="X281" s="33">
        <v>8.581333333333335</v>
      </c>
      <c r="Y281" s="33">
        <v>4.7222222222222223</v>
      </c>
      <c r="Z281" s="33">
        <v>0.16069022869022873</v>
      </c>
      <c r="AA281" s="33">
        <v>0</v>
      </c>
      <c r="AB281" s="33">
        <v>0</v>
      </c>
      <c r="AC281" s="33">
        <v>0</v>
      </c>
      <c r="AD281" s="33">
        <v>0</v>
      </c>
      <c r="AE281" s="33">
        <v>0</v>
      </c>
      <c r="AF281" s="33">
        <v>0</v>
      </c>
      <c r="AG281" s="33">
        <v>0</v>
      </c>
      <c r="AH281" t="s">
        <v>131</v>
      </c>
      <c r="AI281" s="34">
        <v>4</v>
      </c>
    </row>
    <row r="282" spans="1:35" x14ac:dyDescent="0.25">
      <c r="A282" t="s">
        <v>1149</v>
      </c>
      <c r="B282" t="s">
        <v>541</v>
      </c>
      <c r="C282" t="s">
        <v>948</v>
      </c>
      <c r="D282" t="s">
        <v>1092</v>
      </c>
      <c r="E282" s="33">
        <v>88.322222222222223</v>
      </c>
      <c r="F282" s="33">
        <v>5.4222222222222225</v>
      </c>
      <c r="G282" s="33">
        <v>0.57777777777777772</v>
      </c>
      <c r="H282" s="33">
        <v>0.72777777777777775</v>
      </c>
      <c r="I282" s="33">
        <v>0.6333333333333333</v>
      </c>
      <c r="J282" s="33">
        <v>0</v>
      </c>
      <c r="K282" s="33">
        <v>0</v>
      </c>
      <c r="L282" s="33">
        <v>2.1819999999999999</v>
      </c>
      <c r="M282" s="33">
        <v>4.7888888888888888</v>
      </c>
      <c r="N282" s="33">
        <v>0</v>
      </c>
      <c r="O282" s="33">
        <v>5.4220656686375643E-2</v>
      </c>
      <c r="P282" s="33">
        <v>2.2382222222222223</v>
      </c>
      <c r="Q282" s="33">
        <v>5.7027777777777775</v>
      </c>
      <c r="R282" s="33">
        <v>8.9909422568876587E-2</v>
      </c>
      <c r="S282" s="33">
        <v>3.9691111111111104</v>
      </c>
      <c r="T282" s="33">
        <v>7.809222222222223</v>
      </c>
      <c r="U282" s="33">
        <v>0</v>
      </c>
      <c r="V282" s="33">
        <v>0.13335639703107308</v>
      </c>
      <c r="W282" s="33">
        <v>4.2444444444444454</v>
      </c>
      <c r="X282" s="33">
        <v>9.7631111111111064</v>
      </c>
      <c r="Y282" s="33">
        <v>2.6333333333333333</v>
      </c>
      <c r="Z282" s="33">
        <v>0.1884111208957101</v>
      </c>
      <c r="AA282" s="33">
        <v>0</v>
      </c>
      <c r="AB282" s="33">
        <v>0</v>
      </c>
      <c r="AC282" s="33">
        <v>0</v>
      </c>
      <c r="AD282" s="33">
        <v>0</v>
      </c>
      <c r="AE282" s="33">
        <v>0</v>
      </c>
      <c r="AF282" s="33">
        <v>0</v>
      </c>
      <c r="AG282" s="33">
        <v>0</v>
      </c>
      <c r="AH282" t="s">
        <v>128</v>
      </c>
      <c r="AI282" s="34">
        <v>4</v>
      </c>
    </row>
    <row r="283" spans="1:35" x14ac:dyDescent="0.25">
      <c r="A283" t="s">
        <v>1149</v>
      </c>
      <c r="B283" t="s">
        <v>577</v>
      </c>
      <c r="C283" t="s">
        <v>924</v>
      </c>
      <c r="D283" t="s">
        <v>1098</v>
      </c>
      <c r="E283" s="33">
        <v>98.077777777777783</v>
      </c>
      <c r="F283" s="33">
        <v>5.7777777777777777</v>
      </c>
      <c r="G283" s="33">
        <v>0.73333333333333328</v>
      </c>
      <c r="H283" s="33">
        <v>0</v>
      </c>
      <c r="I283" s="33">
        <v>7.5111111111111111</v>
      </c>
      <c r="J283" s="33">
        <v>0</v>
      </c>
      <c r="K283" s="33">
        <v>0</v>
      </c>
      <c r="L283" s="33">
        <v>1.9722222222222223</v>
      </c>
      <c r="M283" s="33">
        <v>2.6666666666666665</v>
      </c>
      <c r="N283" s="33">
        <v>5.6055555555555552</v>
      </c>
      <c r="O283" s="33">
        <v>8.4343491559986397E-2</v>
      </c>
      <c r="P283" s="33">
        <v>5.4222222222222225</v>
      </c>
      <c r="Q283" s="33">
        <v>0</v>
      </c>
      <c r="R283" s="33">
        <v>5.5284921264302705E-2</v>
      </c>
      <c r="S283" s="33">
        <v>9.3833333333333329</v>
      </c>
      <c r="T283" s="33">
        <v>1.7194444444444446</v>
      </c>
      <c r="U283" s="33">
        <v>0</v>
      </c>
      <c r="V283" s="33">
        <v>0.11320380650277558</v>
      </c>
      <c r="W283" s="33">
        <v>5.7611111111111111</v>
      </c>
      <c r="X283" s="33">
        <v>15.294444444444444</v>
      </c>
      <c r="Y283" s="33">
        <v>0</v>
      </c>
      <c r="Z283" s="33">
        <v>0.21468222499150336</v>
      </c>
      <c r="AA283" s="33">
        <v>0</v>
      </c>
      <c r="AB283" s="33">
        <v>0</v>
      </c>
      <c r="AC283" s="33">
        <v>4.5444444444444443</v>
      </c>
      <c r="AD283" s="33">
        <v>0</v>
      </c>
      <c r="AE283" s="33">
        <v>0</v>
      </c>
      <c r="AF283" s="33">
        <v>0</v>
      </c>
      <c r="AG283" s="33">
        <v>0</v>
      </c>
      <c r="AH283" t="s">
        <v>164</v>
      </c>
      <c r="AI283" s="34">
        <v>4</v>
      </c>
    </row>
    <row r="284" spans="1:35" x14ac:dyDescent="0.25">
      <c r="A284" t="s">
        <v>1149</v>
      </c>
      <c r="B284" t="s">
        <v>616</v>
      </c>
      <c r="C284" t="s">
        <v>896</v>
      </c>
      <c r="D284" t="s">
        <v>1054</v>
      </c>
      <c r="E284" s="33">
        <v>84.544444444444451</v>
      </c>
      <c r="F284" s="33">
        <v>5.3888888888888893</v>
      </c>
      <c r="G284" s="33">
        <v>0</v>
      </c>
      <c r="H284" s="33">
        <v>0.67777777777777781</v>
      </c>
      <c r="I284" s="33">
        <v>0</v>
      </c>
      <c r="J284" s="33">
        <v>0</v>
      </c>
      <c r="K284" s="33">
        <v>0</v>
      </c>
      <c r="L284" s="33">
        <v>4.099111111111112</v>
      </c>
      <c r="M284" s="33">
        <v>0</v>
      </c>
      <c r="N284" s="33">
        <v>5.5255555555555578</v>
      </c>
      <c r="O284" s="33">
        <v>6.5356814298856633E-2</v>
      </c>
      <c r="P284" s="33">
        <v>4.5344444444444445</v>
      </c>
      <c r="Q284" s="33">
        <v>7.4266666666666667</v>
      </c>
      <c r="R284" s="33">
        <v>0.14147719805493494</v>
      </c>
      <c r="S284" s="33">
        <v>9.9275555555555535</v>
      </c>
      <c r="T284" s="33">
        <v>8.3661111111111097</v>
      </c>
      <c r="U284" s="33">
        <v>0</v>
      </c>
      <c r="V284" s="33">
        <v>0.21637928768563539</v>
      </c>
      <c r="W284" s="33">
        <v>5.1970000000000018</v>
      </c>
      <c r="X284" s="33">
        <v>6.0988888888888857</v>
      </c>
      <c r="Y284" s="33">
        <v>0</v>
      </c>
      <c r="Z284" s="33">
        <v>0.1336088842160599</v>
      </c>
      <c r="AA284" s="33">
        <v>0</v>
      </c>
      <c r="AB284" s="33">
        <v>0</v>
      </c>
      <c r="AC284" s="33">
        <v>0</v>
      </c>
      <c r="AD284" s="33">
        <v>0</v>
      </c>
      <c r="AE284" s="33">
        <v>0</v>
      </c>
      <c r="AF284" s="33">
        <v>0</v>
      </c>
      <c r="AG284" s="33">
        <v>0</v>
      </c>
      <c r="AH284" t="s">
        <v>203</v>
      </c>
      <c r="AI284" s="34">
        <v>4</v>
      </c>
    </row>
    <row r="285" spans="1:35" x14ac:dyDescent="0.25">
      <c r="A285" t="s">
        <v>1149</v>
      </c>
      <c r="B285" t="s">
        <v>428</v>
      </c>
      <c r="C285" t="s">
        <v>891</v>
      </c>
      <c r="D285" t="s">
        <v>1056</v>
      </c>
      <c r="E285" s="33">
        <v>119.24444444444444</v>
      </c>
      <c r="F285" s="33">
        <v>5.9444444444444446</v>
      </c>
      <c r="G285" s="33">
        <v>0</v>
      </c>
      <c r="H285" s="33">
        <v>0</v>
      </c>
      <c r="I285" s="33">
        <v>0</v>
      </c>
      <c r="J285" s="33">
        <v>0</v>
      </c>
      <c r="K285" s="33">
        <v>0</v>
      </c>
      <c r="L285" s="33">
        <v>2.3073333333333328</v>
      </c>
      <c r="M285" s="33">
        <v>0</v>
      </c>
      <c r="N285" s="33">
        <v>6.3777777777777764</v>
      </c>
      <c r="O285" s="33">
        <v>5.3484904957137522E-2</v>
      </c>
      <c r="P285" s="33">
        <v>5.3977777777777778</v>
      </c>
      <c r="Q285" s="33">
        <v>4.9888888888888898</v>
      </c>
      <c r="R285" s="33">
        <v>8.7103988073052557E-2</v>
      </c>
      <c r="S285" s="33">
        <v>2.3733333333333335</v>
      </c>
      <c r="T285" s="33">
        <v>6.6542222222222209</v>
      </c>
      <c r="U285" s="33">
        <v>0</v>
      </c>
      <c r="V285" s="33">
        <v>7.5706298919120382E-2</v>
      </c>
      <c r="W285" s="33">
        <v>2.5023333333333331</v>
      </c>
      <c r="X285" s="33">
        <v>3.6746666666666674</v>
      </c>
      <c r="Y285" s="33">
        <v>0</v>
      </c>
      <c r="Z285" s="33">
        <v>5.1801155423033922E-2</v>
      </c>
      <c r="AA285" s="33">
        <v>0</v>
      </c>
      <c r="AB285" s="33">
        <v>0</v>
      </c>
      <c r="AC285" s="33">
        <v>0</v>
      </c>
      <c r="AD285" s="33">
        <v>0</v>
      </c>
      <c r="AE285" s="33">
        <v>0</v>
      </c>
      <c r="AF285" s="33">
        <v>0</v>
      </c>
      <c r="AG285" s="33">
        <v>0</v>
      </c>
      <c r="AH285" t="s">
        <v>14</v>
      </c>
      <c r="AI285" s="34">
        <v>4</v>
      </c>
    </row>
    <row r="286" spans="1:35" x14ac:dyDescent="0.25">
      <c r="A286" t="s">
        <v>1149</v>
      </c>
      <c r="B286" t="s">
        <v>431</v>
      </c>
      <c r="C286" t="s">
        <v>903</v>
      </c>
      <c r="D286" t="s">
        <v>1061</v>
      </c>
      <c r="E286" s="33">
        <v>56.477777777777774</v>
      </c>
      <c r="F286" s="33">
        <v>0</v>
      </c>
      <c r="G286" s="33">
        <v>0</v>
      </c>
      <c r="H286" s="33">
        <v>0.45944444444444454</v>
      </c>
      <c r="I286" s="33">
        <v>0.91111111111111109</v>
      </c>
      <c r="J286" s="33">
        <v>0</v>
      </c>
      <c r="K286" s="33">
        <v>0</v>
      </c>
      <c r="L286" s="33">
        <v>3.2200000000000006</v>
      </c>
      <c r="M286" s="33">
        <v>4</v>
      </c>
      <c r="N286" s="33">
        <v>0</v>
      </c>
      <c r="O286" s="33">
        <v>7.0824316348613026E-2</v>
      </c>
      <c r="P286" s="33">
        <v>0</v>
      </c>
      <c r="Q286" s="33">
        <v>3.1899999999999995</v>
      </c>
      <c r="R286" s="33">
        <v>5.6482392288018879E-2</v>
      </c>
      <c r="S286" s="33">
        <v>6.0110000000000001</v>
      </c>
      <c r="T286" s="33">
        <v>8.1774444444444416</v>
      </c>
      <c r="U286" s="33">
        <v>0</v>
      </c>
      <c r="V286" s="33">
        <v>0.25122171945701355</v>
      </c>
      <c r="W286" s="33">
        <v>6.0907777777777774</v>
      </c>
      <c r="X286" s="33">
        <v>11.255777777777778</v>
      </c>
      <c r="Y286" s="33">
        <v>4.8777777777777782</v>
      </c>
      <c r="Z286" s="33">
        <v>0.39350580365925636</v>
      </c>
      <c r="AA286" s="33">
        <v>0</v>
      </c>
      <c r="AB286" s="33">
        <v>0</v>
      </c>
      <c r="AC286" s="33">
        <v>0</v>
      </c>
      <c r="AD286" s="33">
        <v>0</v>
      </c>
      <c r="AE286" s="33">
        <v>0</v>
      </c>
      <c r="AF286" s="33">
        <v>0</v>
      </c>
      <c r="AG286" s="33">
        <v>0</v>
      </c>
      <c r="AH286" t="s">
        <v>17</v>
      </c>
      <c r="AI286" s="34">
        <v>4</v>
      </c>
    </row>
    <row r="287" spans="1:35" x14ac:dyDescent="0.25">
      <c r="A287" t="s">
        <v>1149</v>
      </c>
      <c r="B287" t="s">
        <v>742</v>
      </c>
      <c r="C287" t="s">
        <v>963</v>
      </c>
      <c r="D287" t="s">
        <v>1044</v>
      </c>
      <c r="E287" s="33">
        <v>85.3</v>
      </c>
      <c r="F287" s="33">
        <v>2.7555555555555555</v>
      </c>
      <c r="G287" s="33">
        <v>2.6</v>
      </c>
      <c r="H287" s="33">
        <v>0.48333333333333334</v>
      </c>
      <c r="I287" s="33">
        <v>0</v>
      </c>
      <c r="J287" s="33">
        <v>0</v>
      </c>
      <c r="K287" s="33">
        <v>0</v>
      </c>
      <c r="L287" s="33">
        <v>4.4145555555555553</v>
      </c>
      <c r="M287" s="33">
        <v>0</v>
      </c>
      <c r="N287" s="33">
        <v>0</v>
      </c>
      <c r="O287" s="33">
        <v>0</v>
      </c>
      <c r="P287" s="33">
        <v>0</v>
      </c>
      <c r="Q287" s="33">
        <v>0</v>
      </c>
      <c r="R287" s="33">
        <v>0</v>
      </c>
      <c r="S287" s="33">
        <v>11.307666666666666</v>
      </c>
      <c r="T287" s="33">
        <v>11.191222222222224</v>
      </c>
      <c r="U287" s="33">
        <v>0</v>
      </c>
      <c r="V287" s="33">
        <v>0.26376188615344542</v>
      </c>
      <c r="W287" s="33">
        <v>7.8722222222222218</v>
      </c>
      <c r="X287" s="33">
        <v>21.113222222222227</v>
      </c>
      <c r="Y287" s="33">
        <v>0</v>
      </c>
      <c r="Z287" s="33">
        <v>0.33980591376839914</v>
      </c>
      <c r="AA287" s="33">
        <v>0</v>
      </c>
      <c r="AB287" s="33">
        <v>0</v>
      </c>
      <c r="AC287" s="33">
        <v>0</v>
      </c>
      <c r="AD287" s="33">
        <v>0</v>
      </c>
      <c r="AE287" s="33">
        <v>0</v>
      </c>
      <c r="AF287" s="33">
        <v>0</v>
      </c>
      <c r="AG287" s="33">
        <v>0</v>
      </c>
      <c r="AH287" t="s">
        <v>329</v>
      </c>
      <c r="AI287" s="34">
        <v>4</v>
      </c>
    </row>
    <row r="288" spans="1:35" x14ac:dyDescent="0.25">
      <c r="A288" t="s">
        <v>1149</v>
      </c>
      <c r="B288" t="s">
        <v>783</v>
      </c>
      <c r="C288" t="s">
        <v>849</v>
      </c>
      <c r="D288" t="s">
        <v>1027</v>
      </c>
      <c r="E288" s="33">
        <v>91.688888888888883</v>
      </c>
      <c r="F288" s="33">
        <v>5.6888888888888891</v>
      </c>
      <c r="G288" s="33">
        <v>0.36666666666666664</v>
      </c>
      <c r="H288" s="33">
        <v>0.98333333333333317</v>
      </c>
      <c r="I288" s="33">
        <v>1.1000000000000001</v>
      </c>
      <c r="J288" s="33">
        <v>0</v>
      </c>
      <c r="K288" s="33">
        <v>0</v>
      </c>
      <c r="L288" s="33">
        <v>5.7086666666666668</v>
      </c>
      <c r="M288" s="33">
        <v>5.6888888888888891</v>
      </c>
      <c r="N288" s="33">
        <v>0</v>
      </c>
      <c r="O288" s="33">
        <v>6.204556471158508E-2</v>
      </c>
      <c r="P288" s="33">
        <v>5.6888888888888891</v>
      </c>
      <c r="Q288" s="33">
        <v>5.323999999999999</v>
      </c>
      <c r="R288" s="33">
        <v>0.12011148812409113</v>
      </c>
      <c r="S288" s="33">
        <v>4.6462222222222218</v>
      </c>
      <c r="T288" s="33">
        <v>8.2866666666666653</v>
      </c>
      <c r="U288" s="33">
        <v>0</v>
      </c>
      <c r="V288" s="33">
        <v>0.14105186621425106</v>
      </c>
      <c r="W288" s="33">
        <v>5.3813333333333322</v>
      </c>
      <c r="X288" s="33">
        <v>11.954444444444446</v>
      </c>
      <c r="Y288" s="33">
        <v>1.7222222222222223</v>
      </c>
      <c r="Z288" s="33">
        <v>0.20785506543868154</v>
      </c>
      <c r="AA288" s="33">
        <v>0</v>
      </c>
      <c r="AB288" s="33">
        <v>0</v>
      </c>
      <c r="AC288" s="33">
        <v>0</v>
      </c>
      <c r="AD288" s="33">
        <v>0</v>
      </c>
      <c r="AE288" s="33">
        <v>0</v>
      </c>
      <c r="AF288" s="33">
        <v>0</v>
      </c>
      <c r="AG288" s="33">
        <v>0</v>
      </c>
      <c r="AH288" t="s">
        <v>370</v>
      </c>
      <c r="AI288" s="34">
        <v>4</v>
      </c>
    </row>
    <row r="289" spans="1:35" x14ac:dyDescent="0.25">
      <c r="A289" t="s">
        <v>1149</v>
      </c>
      <c r="B289" t="s">
        <v>631</v>
      </c>
      <c r="C289" t="s">
        <v>897</v>
      </c>
      <c r="D289" t="s">
        <v>1056</v>
      </c>
      <c r="E289" s="33">
        <v>66.233333333333334</v>
      </c>
      <c r="F289" s="33">
        <v>4.1888888888888891</v>
      </c>
      <c r="G289" s="33">
        <v>0.35555555555555557</v>
      </c>
      <c r="H289" s="33">
        <v>1.0277777777777777</v>
      </c>
      <c r="I289" s="33">
        <v>0</v>
      </c>
      <c r="J289" s="33">
        <v>0</v>
      </c>
      <c r="K289" s="33">
        <v>1.1555555555555554</v>
      </c>
      <c r="L289" s="33">
        <v>6.9906666666666659</v>
      </c>
      <c r="M289" s="33">
        <v>0</v>
      </c>
      <c r="N289" s="33">
        <v>0</v>
      </c>
      <c r="O289" s="33">
        <v>0</v>
      </c>
      <c r="P289" s="33">
        <v>4.7111111111111112</v>
      </c>
      <c r="Q289" s="33">
        <v>0</v>
      </c>
      <c r="R289" s="33">
        <v>7.1129005200469719E-2</v>
      </c>
      <c r="S289" s="33">
        <v>5.0332222222222214</v>
      </c>
      <c r="T289" s="33">
        <v>9.0713333333333317</v>
      </c>
      <c r="U289" s="33">
        <v>0</v>
      </c>
      <c r="V289" s="33">
        <v>0.2129525247441704</v>
      </c>
      <c r="W289" s="33">
        <v>6.0130000000000008</v>
      </c>
      <c r="X289" s="33">
        <v>7.4726666666666661</v>
      </c>
      <c r="Y289" s="33">
        <v>0</v>
      </c>
      <c r="Z289" s="33">
        <v>0.20360845495722193</v>
      </c>
      <c r="AA289" s="33">
        <v>0.31111111111111112</v>
      </c>
      <c r="AB289" s="33">
        <v>0</v>
      </c>
      <c r="AC289" s="33">
        <v>0</v>
      </c>
      <c r="AD289" s="33">
        <v>0</v>
      </c>
      <c r="AE289" s="33">
        <v>0</v>
      </c>
      <c r="AF289" s="33">
        <v>0</v>
      </c>
      <c r="AG289" s="33">
        <v>2.088888888888889</v>
      </c>
      <c r="AH289" t="s">
        <v>218</v>
      </c>
      <c r="AI289" s="34">
        <v>4</v>
      </c>
    </row>
    <row r="290" spans="1:35" x14ac:dyDescent="0.25">
      <c r="A290" t="s">
        <v>1149</v>
      </c>
      <c r="B290" t="s">
        <v>747</v>
      </c>
      <c r="C290" t="s">
        <v>897</v>
      </c>
      <c r="D290" t="s">
        <v>1056</v>
      </c>
      <c r="E290" s="33">
        <v>88.066666666666663</v>
      </c>
      <c r="F290" s="33">
        <v>5.6888888888888891</v>
      </c>
      <c r="G290" s="33">
        <v>0</v>
      </c>
      <c r="H290" s="33">
        <v>0</v>
      </c>
      <c r="I290" s="33">
        <v>0</v>
      </c>
      <c r="J290" s="33">
        <v>0</v>
      </c>
      <c r="K290" s="33">
        <v>0</v>
      </c>
      <c r="L290" s="33">
        <v>5.5571111111111113</v>
      </c>
      <c r="M290" s="33">
        <v>5.4222222222222225</v>
      </c>
      <c r="N290" s="33">
        <v>0</v>
      </c>
      <c r="O290" s="33">
        <v>6.1569518041887462E-2</v>
      </c>
      <c r="P290" s="33">
        <v>5.9222222222222225</v>
      </c>
      <c r="Q290" s="33">
        <v>6.791666666666667</v>
      </c>
      <c r="R290" s="33">
        <v>0.14436664143325764</v>
      </c>
      <c r="S290" s="33">
        <v>2.3460000000000001</v>
      </c>
      <c r="T290" s="33">
        <v>6.0630000000000024</v>
      </c>
      <c r="U290" s="33">
        <v>0</v>
      </c>
      <c r="V290" s="33">
        <v>9.5484481453444389E-2</v>
      </c>
      <c r="W290" s="33">
        <v>1.530111111111111</v>
      </c>
      <c r="X290" s="33">
        <v>5.1746666666666661</v>
      </c>
      <c r="Y290" s="33">
        <v>1.5666666666666667</v>
      </c>
      <c r="Z290" s="33">
        <v>9.3922533434266972E-2</v>
      </c>
      <c r="AA290" s="33">
        <v>0</v>
      </c>
      <c r="AB290" s="33">
        <v>0</v>
      </c>
      <c r="AC290" s="33">
        <v>0</v>
      </c>
      <c r="AD290" s="33">
        <v>0</v>
      </c>
      <c r="AE290" s="33">
        <v>0</v>
      </c>
      <c r="AF290" s="33">
        <v>0</v>
      </c>
      <c r="AG290" s="33">
        <v>0</v>
      </c>
      <c r="AH290" t="s">
        <v>334</v>
      </c>
      <c r="AI290" s="34">
        <v>4</v>
      </c>
    </row>
    <row r="291" spans="1:35" x14ac:dyDescent="0.25">
      <c r="A291" t="s">
        <v>1149</v>
      </c>
      <c r="B291" t="s">
        <v>605</v>
      </c>
      <c r="C291" t="s">
        <v>968</v>
      </c>
      <c r="D291" t="s">
        <v>1108</v>
      </c>
      <c r="E291" s="33">
        <v>41.466666666666669</v>
      </c>
      <c r="F291" s="33">
        <v>5.6888888888888891</v>
      </c>
      <c r="G291" s="33">
        <v>0.46666666666666667</v>
      </c>
      <c r="H291" s="33">
        <v>0.17777777777777778</v>
      </c>
      <c r="I291" s="33">
        <v>0.18888888888888888</v>
      </c>
      <c r="J291" s="33">
        <v>0</v>
      </c>
      <c r="K291" s="33">
        <v>0</v>
      </c>
      <c r="L291" s="33">
        <v>1.8604444444444448</v>
      </c>
      <c r="M291" s="33">
        <v>5.5111111111111111</v>
      </c>
      <c r="N291" s="33">
        <v>0</v>
      </c>
      <c r="O291" s="33">
        <v>0.13290460878885316</v>
      </c>
      <c r="P291" s="33">
        <v>4.9008888888888889</v>
      </c>
      <c r="Q291" s="33">
        <v>0</v>
      </c>
      <c r="R291" s="33">
        <v>0.11818863879957127</v>
      </c>
      <c r="S291" s="33">
        <v>4.4982222222222203</v>
      </c>
      <c r="T291" s="33">
        <v>2.8085555555555555</v>
      </c>
      <c r="U291" s="33">
        <v>0</v>
      </c>
      <c r="V291" s="33">
        <v>0.17620846730975342</v>
      </c>
      <c r="W291" s="33">
        <v>1.3475555555555554</v>
      </c>
      <c r="X291" s="33">
        <v>9.918000000000001</v>
      </c>
      <c r="Y291" s="33">
        <v>0</v>
      </c>
      <c r="Z291" s="33">
        <v>0.2716773847802787</v>
      </c>
      <c r="AA291" s="33">
        <v>0</v>
      </c>
      <c r="AB291" s="33">
        <v>0</v>
      </c>
      <c r="AC291" s="33">
        <v>0</v>
      </c>
      <c r="AD291" s="33">
        <v>0</v>
      </c>
      <c r="AE291" s="33">
        <v>0</v>
      </c>
      <c r="AF291" s="33">
        <v>0</v>
      </c>
      <c r="AG291" s="33">
        <v>0</v>
      </c>
      <c r="AH291" t="s">
        <v>192</v>
      </c>
      <c r="AI291" s="34">
        <v>4</v>
      </c>
    </row>
    <row r="292" spans="1:35" x14ac:dyDescent="0.25">
      <c r="A292" t="s">
        <v>1149</v>
      </c>
      <c r="B292" t="s">
        <v>670</v>
      </c>
      <c r="C292" t="s">
        <v>968</v>
      </c>
      <c r="D292" t="s">
        <v>1108</v>
      </c>
      <c r="E292" s="33">
        <v>92.233333333333334</v>
      </c>
      <c r="F292" s="33">
        <v>5.5111111111111111</v>
      </c>
      <c r="G292" s="33">
        <v>0.84444444444444444</v>
      </c>
      <c r="H292" s="33">
        <v>0</v>
      </c>
      <c r="I292" s="33">
        <v>0.87777777777777777</v>
      </c>
      <c r="J292" s="33">
        <v>0</v>
      </c>
      <c r="K292" s="33">
        <v>0</v>
      </c>
      <c r="L292" s="33">
        <v>4.7311111111111108</v>
      </c>
      <c r="M292" s="33">
        <v>5.1611111111111114</v>
      </c>
      <c r="N292" s="33">
        <v>10.755555555555556</v>
      </c>
      <c r="O292" s="33">
        <v>0.17256956993133357</v>
      </c>
      <c r="P292" s="33">
        <v>5.6412222222222237</v>
      </c>
      <c r="Q292" s="33">
        <v>7.4390000000000009</v>
      </c>
      <c r="R292" s="33">
        <v>0.14181664859655466</v>
      </c>
      <c r="S292" s="33">
        <v>11.507111111111112</v>
      </c>
      <c r="T292" s="33">
        <v>13.468000000000002</v>
      </c>
      <c r="U292" s="33">
        <v>0</v>
      </c>
      <c r="V292" s="33">
        <v>0.27078183351403445</v>
      </c>
      <c r="W292" s="33">
        <v>6.9267777777777786</v>
      </c>
      <c r="X292" s="33">
        <v>9.947000000000001</v>
      </c>
      <c r="Y292" s="33">
        <v>0</v>
      </c>
      <c r="Z292" s="33">
        <v>0.18294663293579089</v>
      </c>
      <c r="AA292" s="33">
        <v>0</v>
      </c>
      <c r="AB292" s="33">
        <v>0</v>
      </c>
      <c r="AC292" s="33">
        <v>0</v>
      </c>
      <c r="AD292" s="33">
        <v>0</v>
      </c>
      <c r="AE292" s="33">
        <v>0</v>
      </c>
      <c r="AF292" s="33">
        <v>0</v>
      </c>
      <c r="AG292" s="33">
        <v>0</v>
      </c>
      <c r="AH292" t="s">
        <v>257</v>
      </c>
      <c r="AI292" s="34">
        <v>4</v>
      </c>
    </row>
    <row r="293" spans="1:35" x14ac:dyDescent="0.25">
      <c r="A293" t="s">
        <v>1149</v>
      </c>
      <c r="B293" t="s">
        <v>620</v>
      </c>
      <c r="C293" t="s">
        <v>872</v>
      </c>
      <c r="D293" t="s">
        <v>1112</v>
      </c>
      <c r="E293" s="33">
        <v>44.911111111111111</v>
      </c>
      <c r="F293" s="33">
        <v>0</v>
      </c>
      <c r="G293" s="33">
        <v>3.3333333333333333E-2</v>
      </c>
      <c r="H293" s="33">
        <v>0.15755555555555556</v>
      </c>
      <c r="I293" s="33">
        <v>1.0333333333333334</v>
      </c>
      <c r="J293" s="33">
        <v>0</v>
      </c>
      <c r="K293" s="33">
        <v>0</v>
      </c>
      <c r="L293" s="33">
        <v>1.0187777777777778</v>
      </c>
      <c r="M293" s="33">
        <v>0</v>
      </c>
      <c r="N293" s="33">
        <v>0</v>
      </c>
      <c r="O293" s="33">
        <v>0</v>
      </c>
      <c r="P293" s="33">
        <v>0</v>
      </c>
      <c r="Q293" s="33">
        <v>0</v>
      </c>
      <c r="R293" s="33">
        <v>0</v>
      </c>
      <c r="S293" s="33">
        <v>4.0228888888888905</v>
      </c>
      <c r="T293" s="33">
        <v>3.7304444444444447</v>
      </c>
      <c r="U293" s="33">
        <v>0</v>
      </c>
      <c r="V293" s="33">
        <v>0.17263730826323606</v>
      </c>
      <c r="W293" s="33">
        <v>4.373000000000002</v>
      </c>
      <c r="X293" s="33">
        <v>5.4286666666666674</v>
      </c>
      <c r="Y293" s="33">
        <v>0</v>
      </c>
      <c r="Z293" s="33">
        <v>0.21824591786244441</v>
      </c>
      <c r="AA293" s="33">
        <v>0</v>
      </c>
      <c r="AB293" s="33">
        <v>0</v>
      </c>
      <c r="AC293" s="33">
        <v>0</v>
      </c>
      <c r="AD293" s="33">
        <v>0</v>
      </c>
      <c r="AE293" s="33">
        <v>0</v>
      </c>
      <c r="AF293" s="33">
        <v>0</v>
      </c>
      <c r="AG293" s="33">
        <v>0</v>
      </c>
      <c r="AH293" t="s">
        <v>207</v>
      </c>
      <c r="AI293" s="34">
        <v>4</v>
      </c>
    </row>
    <row r="294" spans="1:35" x14ac:dyDescent="0.25">
      <c r="A294" t="s">
        <v>1149</v>
      </c>
      <c r="B294" t="s">
        <v>745</v>
      </c>
      <c r="C294" t="s">
        <v>925</v>
      </c>
      <c r="D294" t="s">
        <v>1050</v>
      </c>
      <c r="E294" s="33">
        <v>48.277777777777779</v>
      </c>
      <c r="F294" s="33">
        <v>5.6888888888888891</v>
      </c>
      <c r="G294" s="33">
        <v>0</v>
      </c>
      <c r="H294" s="33">
        <v>0</v>
      </c>
      <c r="I294" s="33">
        <v>0</v>
      </c>
      <c r="J294" s="33">
        <v>0</v>
      </c>
      <c r="K294" s="33">
        <v>0</v>
      </c>
      <c r="L294" s="33">
        <v>0.33888888888888891</v>
      </c>
      <c r="M294" s="33">
        <v>0</v>
      </c>
      <c r="N294" s="33">
        <v>0</v>
      </c>
      <c r="O294" s="33">
        <v>0</v>
      </c>
      <c r="P294" s="33">
        <v>9.6305555555555564</v>
      </c>
      <c r="Q294" s="33">
        <v>0</v>
      </c>
      <c r="R294" s="33">
        <v>0.19948216340621405</v>
      </c>
      <c r="S294" s="33">
        <v>7.9972222222222218</v>
      </c>
      <c r="T294" s="33">
        <v>12.444444444444445</v>
      </c>
      <c r="U294" s="33">
        <v>0</v>
      </c>
      <c r="V294" s="33">
        <v>0.42341772151898732</v>
      </c>
      <c r="W294" s="33">
        <v>1.2583333333333333</v>
      </c>
      <c r="X294" s="33">
        <v>14.83611111111111</v>
      </c>
      <c r="Y294" s="33">
        <v>0</v>
      </c>
      <c r="Z294" s="33">
        <v>0.33337169159953972</v>
      </c>
      <c r="AA294" s="33">
        <v>0</v>
      </c>
      <c r="AB294" s="33">
        <v>0</v>
      </c>
      <c r="AC294" s="33">
        <v>0</v>
      </c>
      <c r="AD294" s="33">
        <v>0</v>
      </c>
      <c r="AE294" s="33">
        <v>0</v>
      </c>
      <c r="AF294" s="33">
        <v>0</v>
      </c>
      <c r="AG294" s="33">
        <v>0</v>
      </c>
      <c r="AH294" t="s">
        <v>332</v>
      </c>
      <c r="AI294" s="34">
        <v>4</v>
      </c>
    </row>
    <row r="295" spans="1:35" x14ac:dyDescent="0.25">
      <c r="A295" t="s">
        <v>1149</v>
      </c>
      <c r="B295" t="s">
        <v>809</v>
      </c>
      <c r="C295" t="s">
        <v>897</v>
      </c>
      <c r="D295" t="s">
        <v>1056</v>
      </c>
      <c r="E295" s="33">
        <v>8.3333333333333339</v>
      </c>
      <c r="F295" s="33">
        <v>5.0666666666666664</v>
      </c>
      <c r="G295" s="33">
        <v>0.28888888888888886</v>
      </c>
      <c r="H295" s="33">
        <v>0.10555555555555556</v>
      </c>
      <c r="I295" s="33">
        <v>2.1333333333333333</v>
      </c>
      <c r="J295" s="33">
        <v>0</v>
      </c>
      <c r="K295" s="33">
        <v>1.1555555555555554</v>
      </c>
      <c r="L295" s="33">
        <v>1.6324444444444444</v>
      </c>
      <c r="M295" s="33">
        <v>4.6224444444444446</v>
      </c>
      <c r="N295" s="33">
        <v>0</v>
      </c>
      <c r="O295" s="33">
        <v>0.55469333333333326</v>
      </c>
      <c r="P295" s="33">
        <v>0</v>
      </c>
      <c r="Q295" s="33">
        <v>4.6950000000000003</v>
      </c>
      <c r="R295" s="33">
        <v>0.56340000000000001</v>
      </c>
      <c r="S295" s="33">
        <v>1.8035555555555549</v>
      </c>
      <c r="T295" s="33">
        <v>2.0355555555555549</v>
      </c>
      <c r="U295" s="33">
        <v>0</v>
      </c>
      <c r="V295" s="33">
        <v>0.46069333333333312</v>
      </c>
      <c r="W295" s="33">
        <v>3.6176666666666657</v>
      </c>
      <c r="X295" s="33">
        <v>1.472777777777778</v>
      </c>
      <c r="Y295" s="33">
        <v>0</v>
      </c>
      <c r="Z295" s="33">
        <v>0.61085333333333325</v>
      </c>
      <c r="AA295" s="33">
        <v>0</v>
      </c>
      <c r="AB295" s="33">
        <v>0</v>
      </c>
      <c r="AC295" s="33">
        <v>0</v>
      </c>
      <c r="AD295" s="33">
        <v>0</v>
      </c>
      <c r="AE295" s="33">
        <v>0</v>
      </c>
      <c r="AF295" s="33">
        <v>0</v>
      </c>
      <c r="AG295" s="33">
        <v>0</v>
      </c>
      <c r="AH295" t="s">
        <v>396</v>
      </c>
      <c r="AI295" s="34">
        <v>4</v>
      </c>
    </row>
    <row r="296" spans="1:35" x14ac:dyDescent="0.25">
      <c r="A296" t="s">
        <v>1149</v>
      </c>
      <c r="B296" t="s">
        <v>683</v>
      </c>
      <c r="C296" t="s">
        <v>946</v>
      </c>
      <c r="D296" t="s">
        <v>1087</v>
      </c>
      <c r="E296" s="33">
        <v>59.022222222222226</v>
      </c>
      <c r="F296" s="33">
        <v>5.4777777777777779</v>
      </c>
      <c r="G296" s="33">
        <v>0</v>
      </c>
      <c r="H296" s="33">
        <v>0.9</v>
      </c>
      <c r="I296" s="33">
        <v>0</v>
      </c>
      <c r="J296" s="33">
        <v>0</v>
      </c>
      <c r="K296" s="33">
        <v>0</v>
      </c>
      <c r="L296" s="33">
        <v>1.0956666666666666</v>
      </c>
      <c r="M296" s="33">
        <v>0</v>
      </c>
      <c r="N296" s="33">
        <v>5.0188888888888892</v>
      </c>
      <c r="O296" s="33">
        <v>8.5033885542168675E-2</v>
      </c>
      <c r="P296" s="33">
        <v>6.1411111111111119</v>
      </c>
      <c r="Q296" s="33">
        <v>0</v>
      </c>
      <c r="R296" s="33">
        <v>0.10404743975903614</v>
      </c>
      <c r="S296" s="33">
        <v>6.7892222222222216</v>
      </c>
      <c r="T296" s="33">
        <v>4.2586666666666666</v>
      </c>
      <c r="U296" s="33">
        <v>0</v>
      </c>
      <c r="V296" s="33">
        <v>0.18718185240963853</v>
      </c>
      <c r="W296" s="33">
        <v>2.4760000000000004</v>
      </c>
      <c r="X296" s="33">
        <v>13.602888888888888</v>
      </c>
      <c r="Y296" s="33">
        <v>0</v>
      </c>
      <c r="Z296" s="33">
        <v>0.2724209337349397</v>
      </c>
      <c r="AA296" s="33">
        <v>0</v>
      </c>
      <c r="AB296" s="33">
        <v>0</v>
      </c>
      <c r="AC296" s="33">
        <v>0</v>
      </c>
      <c r="AD296" s="33">
        <v>0</v>
      </c>
      <c r="AE296" s="33">
        <v>0</v>
      </c>
      <c r="AF296" s="33">
        <v>0</v>
      </c>
      <c r="AG296" s="33">
        <v>0</v>
      </c>
      <c r="AH296" t="s">
        <v>270</v>
      </c>
      <c r="AI296" s="34">
        <v>4</v>
      </c>
    </row>
    <row r="297" spans="1:35" x14ac:dyDescent="0.25">
      <c r="A297" t="s">
        <v>1149</v>
      </c>
      <c r="B297" t="s">
        <v>552</v>
      </c>
      <c r="C297" t="s">
        <v>944</v>
      </c>
      <c r="D297" t="s">
        <v>1035</v>
      </c>
      <c r="E297" s="33">
        <v>88.87777777777778</v>
      </c>
      <c r="F297" s="33">
        <v>5.6888888888888891</v>
      </c>
      <c r="G297" s="33">
        <v>0</v>
      </c>
      <c r="H297" s="33">
        <v>0.55000000000000004</v>
      </c>
      <c r="I297" s="33">
        <v>0</v>
      </c>
      <c r="J297" s="33">
        <v>0</v>
      </c>
      <c r="K297" s="33">
        <v>0</v>
      </c>
      <c r="L297" s="33">
        <v>5.6482222222222225</v>
      </c>
      <c r="M297" s="33">
        <v>5.4222222222222225</v>
      </c>
      <c r="N297" s="33">
        <v>0</v>
      </c>
      <c r="O297" s="33">
        <v>6.100762595324416E-2</v>
      </c>
      <c r="P297" s="33">
        <v>6.041666666666667</v>
      </c>
      <c r="Q297" s="33">
        <v>7.0065555555555532</v>
      </c>
      <c r="R297" s="33">
        <v>0.14681085135641952</v>
      </c>
      <c r="S297" s="33">
        <v>10.582222222222226</v>
      </c>
      <c r="T297" s="33">
        <v>5.1506666666666661</v>
      </c>
      <c r="U297" s="33">
        <v>0</v>
      </c>
      <c r="V297" s="33">
        <v>0.17701712714089265</v>
      </c>
      <c r="W297" s="33">
        <v>11.302666666666664</v>
      </c>
      <c r="X297" s="33">
        <v>5.5489999999999986</v>
      </c>
      <c r="Y297" s="33">
        <v>0</v>
      </c>
      <c r="Z297" s="33">
        <v>0.18960495061882732</v>
      </c>
      <c r="AA297" s="33">
        <v>0</v>
      </c>
      <c r="AB297" s="33">
        <v>0</v>
      </c>
      <c r="AC297" s="33">
        <v>0</v>
      </c>
      <c r="AD297" s="33">
        <v>0</v>
      </c>
      <c r="AE297" s="33">
        <v>0</v>
      </c>
      <c r="AF297" s="33">
        <v>0</v>
      </c>
      <c r="AG297" s="33">
        <v>0</v>
      </c>
      <c r="AH297" t="s">
        <v>139</v>
      </c>
      <c r="AI297" s="34">
        <v>4</v>
      </c>
    </row>
    <row r="298" spans="1:35" x14ac:dyDescent="0.25">
      <c r="A298" t="s">
        <v>1149</v>
      </c>
      <c r="B298" t="s">
        <v>657</v>
      </c>
      <c r="C298" t="s">
        <v>930</v>
      </c>
      <c r="D298" t="s">
        <v>1078</v>
      </c>
      <c r="E298" s="33">
        <v>77.37777777777778</v>
      </c>
      <c r="F298" s="33">
        <v>5.6</v>
      </c>
      <c r="G298" s="33">
        <v>0.36666666666666664</v>
      </c>
      <c r="H298" s="33">
        <v>0.60555555555555551</v>
      </c>
      <c r="I298" s="33">
        <v>0</v>
      </c>
      <c r="J298" s="33">
        <v>0</v>
      </c>
      <c r="K298" s="33">
        <v>0</v>
      </c>
      <c r="L298" s="33">
        <v>2.717111111111111</v>
      </c>
      <c r="M298" s="33">
        <v>5.5111111111111111</v>
      </c>
      <c r="N298" s="33">
        <v>0</v>
      </c>
      <c r="O298" s="33">
        <v>7.1223434807581851E-2</v>
      </c>
      <c r="P298" s="33">
        <v>5.7637777777777774</v>
      </c>
      <c r="Q298" s="33">
        <v>5.1385555555555555</v>
      </c>
      <c r="R298" s="33">
        <v>0.1408974727168294</v>
      </c>
      <c r="S298" s="33">
        <v>1.2209999999999999</v>
      </c>
      <c r="T298" s="33">
        <v>8.3328888888888901</v>
      </c>
      <c r="U298" s="33">
        <v>0</v>
      </c>
      <c r="V298" s="33">
        <v>0.12347070649052271</v>
      </c>
      <c r="W298" s="33">
        <v>6.0005555555555548</v>
      </c>
      <c r="X298" s="33">
        <v>9.4154444444444465</v>
      </c>
      <c r="Y298" s="33">
        <v>0</v>
      </c>
      <c r="Z298" s="33">
        <v>0.19923032739804711</v>
      </c>
      <c r="AA298" s="33">
        <v>0</v>
      </c>
      <c r="AB298" s="33">
        <v>0</v>
      </c>
      <c r="AC298" s="33">
        <v>0</v>
      </c>
      <c r="AD298" s="33">
        <v>0</v>
      </c>
      <c r="AE298" s="33">
        <v>5.1555555555555559</v>
      </c>
      <c r="AF298" s="33">
        <v>0</v>
      </c>
      <c r="AG298" s="33">
        <v>0</v>
      </c>
      <c r="AH298" t="s">
        <v>244</v>
      </c>
      <c r="AI298" s="34">
        <v>4</v>
      </c>
    </row>
    <row r="299" spans="1:35" x14ac:dyDescent="0.25">
      <c r="A299" t="s">
        <v>1149</v>
      </c>
      <c r="B299" t="s">
        <v>635</v>
      </c>
      <c r="C299" t="s">
        <v>973</v>
      </c>
      <c r="D299" t="s">
        <v>1110</v>
      </c>
      <c r="E299" s="33">
        <v>78.400000000000006</v>
      </c>
      <c r="F299" s="33">
        <v>5.6888888888888891</v>
      </c>
      <c r="G299" s="33">
        <v>0</v>
      </c>
      <c r="H299" s="33">
        <v>0.47222222222222221</v>
      </c>
      <c r="I299" s="33">
        <v>0</v>
      </c>
      <c r="J299" s="33">
        <v>0</v>
      </c>
      <c r="K299" s="33">
        <v>0</v>
      </c>
      <c r="L299" s="33">
        <v>4.3284444444444441</v>
      </c>
      <c r="M299" s="33">
        <v>2.5777777777777779</v>
      </c>
      <c r="N299" s="33">
        <v>0</v>
      </c>
      <c r="O299" s="33">
        <v>3.2879818594104306E-2</v>
      </c>
      <c r="P299" s="33">
        <v>1.8880000000000006</v>
      </c>
      <c r="Q299" s="33">
        <v>0</v>
      </c>
      <c r="R299" s="33">
        <v>2.4081632653061229E-2</v>
      </c>
      <c r="S299" s="33">
        <v>4.5356666666666667</v>
      </c>
      <c r="T299" s="33">
        <v>7.235777777777777</v>
      </c>
      <c r="U299" s="33">
        <v>0</v>
      </c>
      <c r="V299" s="33">
        <v>0.15014597505668933</v>
      </c>
      <c r="W299" s="33">
        <v>9.810222222222226</v>
      </c>
      <c r="X299" s="33">
        <v>6.2991111111111122</v>
      </c>
      <c r="Y299" s="33">
        <v>0</v>
      </c>
      <c r="Z299" s="33">
        <v>0.20547619047619053</v>
      </c>
      <c r="AA299" s="33">
        <v>0</v>
      </c>
      <c r="AB299" s="33">
        <v>0</v>
      </c>
      <c r="AC299" s="33">
        <v>0</v>
      </c>
      <c r="AD299" s="33">
        <v>0</v>
      </c>
      <c r="AE299" s="33">
        <v>0</v>
      </c>
      <c r="AF299" s="33">
        <v>0</v>
      </c>
      <c r="AG299" s="33">
        <v>0</v>
      </c>
      <c r="AH299" t="s">
        <v>222</v>
      </c>
      <c r="AI299" s="34">
        <v>4</v>
      </c>
    </row>
    <row r="300" spans="1:35" x14ac:dyDescent="0.25">
      <c r="A300" t="s">
        <v>1149</v>
      </c>
      <c r="B300" t="s">
        <v>417</v>
      </c>
      <c r="C300" t="s">
        <v>895</v>
      </c>
      <c r="D300" t="s">
        <v>1044</v>
      </c>
      <c r="E300" s="33">
        <v>77.422222222222217</v>
      </c>
      <c r="F300" s="33">
        <v>4.2666666666666666</v>
      </c>
      <c r="G300" s="33">
        <v>0</v>
      </c>
      <c r="H300" s="33">
        <v>0</v>
      </c>
      <c r="I300" s="33">
        <v>6.3555555555555552</v>
      </c>
      <c r="J300" s="33">
        <v>0</v>
      </c>
      <c r="K300" s="33">
        <v>0</v>
      </c>
      <c r="L300" s="33">
        <v>6.0055555555555555</v>
      </c>
      <c r="M300" s="33">
        <v>4.6222222222222218</v>
      </c>
      <c r="N300" s="33">
        <v>3.9888888888888889</v>
      </c>
      <c r="O300" s="33">
        <v>0.11122273249138921</v>
      </c>
      <c r="P300" s="33">
        <v>0</v>
      </c>
      <c r="Q300" s="33">
        <v>0</v>
      </c>
      <c r="R300" s="33">
        <v>0</v>
      </c>
      <c r="S300" s="33">
        <v>10.002777777777778</v>
      </c>
      <c r="T300" s="33">
        <v>2.3138888888888891</v>
      </c>
      <c r="U300" s="33">
        <v>0</v>
      </c>
      <c r="V300" s="33">
        <v>0.15908438576349024</v>
      </c>
      <c r="W300" s="33">
        <v>16.805555555555557</v>
      </c>
      <c r="X300" s="33">
        <v>4.75</v>
      </c>
      <c r="Y300" s="33">
        <v>0</v>
      </c>
      <c r="Z300" s="33">
        <v>0.27841561423650979</v>
      </c>
      <c r="AA300" s="33">
        <v>0</v>
      </c>
      <c r="AB300" s="33">
        <v>0</v>
      </c>
      <c r="AC300" s="33">
        <v>0</v>
      </c>
      <c r="AD300" s="33">
        <v>0</v>
      </c>
      <c r="AE300" s="33">
        <v>0</v>
      </c>
      <c r="AF300" s="33">
        <v>0</v>
      </c>
      <c r="AG300" s="33">
        <v>0</v>
      </c>
      <c r="AH300" t="s">
        <v>3</v>
      </c>
      <c r="AI300" s="34">
        <v>4</v>
      </c>
    </row>
    <row r="301" spans="1:35" x14ac:dyDescent="0.25">
      <c r="A301" t="s">
        <v>1149</v>
      </c>
      <c r="B301" t="s">
        <v>484</v>
      </c>
      <c r="C301" t="s">
        <v>926</v>
      </c>
      <c r="D301" t="s">
        <v>1038</v>
      </c>
      <c r="E301" s="33">
        <v>136.44444444444446</v>
      </c>
      <c r="F301" s="33">
        <v>4.6222222222222218</v>
      </c>
      <c r="G301" s="33">
        <v>0.71111111111111114</v>
      </c>
      <c r="H301" s="33">
        <v>0.40988888888888891</v>
      </c>
      <c r="I301" s="33">
        <v>3.9333333333333331</v>
      </c>
      <c r="J301" s="33">
        <v>0</v>
      </c>
      <c r="K301" s="33">
        <v>1.9555555555555555</v>
      </c>
      <c r="L301" s="33">
        <v>3.6167777777777776</v>
      </c>
      <c r="M301" s="33">
        <v>11.576666666666663</v>
      </c>
      <c r="N301" s="33">
        <v>0</v>
      </c>
      <c r="O301" s="33">
        <v>8.4845276872964129E-2</v>
      </c>
      <c r="P301" s="33">
        <v>0</v>
      </c>
      <c r="Q301" s="33">
        <v>20.537666666666667</v>
      </c>
      <c r="R301" s="33">
        <v>0.1505203583061889</v>
      </c>
      <c r="S301" s="33">
        <v>5.7249999999999996</v>
      </c>
      <c r="T301" s="33">
        <v>0</v>
      </c>
      <c r="U301" s="33">
        <v>0</v>
      </c>
      <c r="V301" s="33">
        <v>4.1958469055374585E-2</v>
      </c>
      <c r="W301" s="33">
        <v>5.4558888888888895</v>
      </c>
      <c r="X301" s="33">
        <v>6.009444444444445</v>
      </c>
      <c r="Y301" s="33">
        <v>0</v>
      </c>
      <c r="Z301" s="33">
        <v>8.4029315960912052E-2</v>
      </c>
      <c r="AA301" s="33">
        <v>0</v>
      </c>
      <c r="AB301" s="33">
        <v>5.3444444444444441</v>
      </c>
      <c r="AC301" s="33">
        <v>0</v>
      </c>
      <c r="AD301" s="33">
        <v>0</v>
      </c>
      <c r="AE301" s="33">
        <v>0.53333333333333333</v>
      </c>
      <c r="AF301" s="33">
        <v>0</v>
      </c>
      <c r="AG301" s="33">
        <v>0</v>
      </c>
      <c r="AH301" t="s">
        <v>70</v>
      </c>
      <c r="AI301" s="34">
        <v>4</v>
      </c>
    </row>
    <row r="302" spans="1:35" x14ac:dyDescent="0.25">
      <c r="A302" t="s">
        <v>1149</v>
      </c>
      <c r="B302" t="s">
        <v>639</v>
      </c>
      <c r="C302" t="s">
        <v>855</v>
      </c>
      <c r="D302" t="s">
        <v>1071</v>
      </c>
      <c r="E302" s="33">
        <v>103.87777777777778</v>
      </c>
      <c r="F302" s="33">
        <v>4.9777777777777779</v>
      </c>
      <c r="G302" s="33">
        <v>0.66666666666666663</v>
      </c>
      <c r="H302" s="33">
        <v>0.69722222222222219</v>
      </c>
      <c r="I302" s="33">
        <v>3.4</v>
      </c>
      <c r="J302" s="33">
        <v>0</v>
      </c>
      <c r="K302" s="33">
        <v>0</v>
      </c>
      <c r="L302" s="33">
        <v>4.2588888888888885</v>
      </c>
      <c r="M302" s="33">
        <v>5.5216666666666665</v>
      </c>
      <c r="N302" s="33">
        <v>0</v>
      </c>
      <c r="O302" s="33">
        <v>5.3155417691731731E-2</v>
      </c>
      <c r="P302" s="33">
        <v>0</v>
      </c>
      <c r="Q302" s="33">
        <v>3.1142222222222218</v>
      </c>
      <c r="R302" s="33">
        <v>2.9979676970799011E-2</v>
      </c>
      <c r="S302" s="33">
        <v>5.1945555555555538</v>
      </c>
      <c r="T302" s="33">
        <v>9.8026666666666671</v>
      </c>
      <c r="U302" s="33">
        <v>0</v>
      </c>
      <c r="V302" s="33">
        <v>0.14437372981067492</v>
      </c>
      <c r="W302" s="33">
        <v>1.8440000000000001</v>
      </c>
      <c r="X302" s="33">
        <v>10.053222222222226</v>
      </c>
      <c r="Y302" s="33">
        <v>0</v>
      </c>
      <c r="Z302" s="33">
        <v>0.11453096587870364</v>
      </c>
      <c r="AA302" s="33">
        <v>6.6666666666666666E-2</v>
      </c>
      <c r="AB302" s="33">
        <v>0</v>
      </c>
      <c r="AC302" s="33">
        <v>0</v>
      </c>
      <c r="AD302" s="33">
        <v>18.585888888888888</v>
      </c>
      <c r="AE302" s="33">
        <v>0</v>
      </c>
      <c r="AF302" s="33">
        <v>0</v>
      </c>
      <c r="AG302" s="33">
        <v>0</v>
      </c>
      <c r="AH302" t="s">
        <v>226</v>
      </c>
      <c r="AI302" s="34">
        <v>4</v>
      </c>
    </row>
    <row r="303" spans="1:35" x14ac:dyDescent="0.25">
      <c r="A303" t="s">
        <v>1149</v>
      </c>
      <c r="B303" t="s">
        <v>684</v>
      </c>
      <c r="C303" t="s">
        <v>969</v>
      </c>
      <c r="D303" t="s">
        <v>1020</v>
      </c>
      <c r="E303" s="33">
        <v>87.977777777777774</v>
      </c>
      <c r="F303" s="33">
        <v>5.9444444444444446</v>
      </c>
      <c r="G303" s="33">
        <v>0.44444444444444442</v>
      </c>
      <c r="H303" s="33">
        <v>0.66111111111111109</v>
      </c>
      <c r="I303" s="33">
        <v>2.9777777777777779</v>
      </c>
      <c r="J303" s="33">
        <v>0</v>
      </c>
      <c r="K303" s="33">
        <v>1.4555555555555555</v>
      </c>
      <c r="L303" s="33">
        <v>8.5584444444444419</v>
      </c>
      <c r="M303" s="33">
        <v>8.0972222222222214</v>
      </c>
      <c r="N303" s="33">
        <v>0</v>
      </c>
      <c r="O303" s="33">
        <v>9.2037130588532454E-2</v>
      </c>
      <c r="P303" s="33">
        <v>0</v>
      </c>
      <c r="Q303" s="33">
        <v>9.6083333333333325</v>
      </c>
      <c r="R303" s="33">
        <v>0.10921318514776458</v>
      </c>
      <c r="S303" s="33">
        <v>7.4311111111111092</v>
      </c>
      <c r="T303" s="33">
        <v>23.939555555555565</v>
      </c>
      <c r="U303" s="33">
        <v>0</v>
      </c>
      <c r="V303" s="33">
        <v>0.35657489264965908</v>
      </c>
      <c r="W303" s="33">
        <v>11.028333333333332</v>
      </c>
      <c r="X303" s="33">
        <v>19.195777777777778</v>
      </c>
      <c r="Y303" s="33">
        <v>0</v>
      </c>
      <c r="Z303" s="33">
        <v>0.34354256125284161</v>
      </c>
      <c r="AA303" s="33">
        <v>0</v>
      </c>
      <c r="AB303" s="33">
        <v>0</v>
      </c>
      <c r="AC303" s="33">
        <v>0</v>
      </c>
      <c r="AD303" s="33">
        <v>0</v>
      </c>
      <c r="AE303" s="33">
        <v>4.7444444444444445</v>
      </c>
      <c r="AF303" s="33">
        <v>0</v>
      </c>
      <c r="AG303" s="33">
        <v>0</v>
      </c>
      <c r="AH303" t="s">
        <v>271</v>
      </c>
      <c r="AI303" s="34">
        <v>4</v>
      </c>
    </row>
    <row r="304" spans="1:35" x14ac:dyDescent="0.25">
      <c r="A304" t="s">
        <v>1149</v>
      </c>
      <c r="B304" t="s">
        <v>512</v>
      </c>
      <c r="C304" t="s">
        <v>937</v>
      </c>
      <c r="D304" t="s">
        <v>1086</v>
      </c>
      <c r="E304" s="33">
        <v>115.77777777777777</v>
      </c>
      <c r="F304" s="33">
        <v>5.0555555555555554</v>
      </c>
      <c r="G304" s="33">
        <v>0</v>
      </c>
      <c r="H304" s="33">
        <v>0.66111111111111109</v>
      </c>
      <c r="I304" s="33">
        <v>0.64444444444444449</v>
      </c>
      <c r="J304" s="33">
        <v>0</v>
      </c>
      <c r="K304" s="33">
        <v>0</v>
      </c>
      <c r="L304" s="33">
        <v>10.436888888888889</v>
      </c>
      <c r="M304" s="33">
        <v>17.296555555555553</v>
      </c>
      <c r="N304" s="33">
        <v>0</v>
      </c>
      <c r="O304" s="33">
        <v>0.14939443378118999</v>
      </c>
      <c r="P304" s="33">
        <v>9.8718888888888898</v>
      </c>
      <c r="Q304" s="33">
        <v>0</v>
      </c>
      <c r="R304" s="33">
        <v>8.5265834932821513E-2</v>
      </c>
      <c r="S304" s="33">
        <v>10.502444444444443</v>
      </c>
      <c r="T304" s="33">
        <v>6.0985555555555546</v>
      </c>
      <c r="U304" s="33">
        <v>0</v>
      </c>
      <c r="V304" s="33">
        <v>0.14338675623800384</v>
      </c>
      <c r="W304" s="33">
        <v>8.9688888888888911</v>
      </c>
      <c r="X304" s="33">
        <v>16.03833333333333</v>
      </c>
      <c r="Y304" s="33">
        <v>0</v>
      </c>
      <c r="Z304" s="33">
        <v>0.21599328214971208</v>
      </c>
      <c r="AA304" s="33">
        <v>0</v>
      </c>
      <c r="AB304" s="33">
        <v>0</v>
      </c>
      <c r="AC304" s="33">
        <v>0</v>
      </c>
      <c r="AD304" s="33">
        <v>0</v>
      </c>
      <c r="AE304" s="33">
        <v>0</v>
      </c>
      <c r="AF304" s="33">
        <v>0</v>
      </c>
      <c r="AG304" s="33">
        <v>0</v>
      </c>
      <c r="AH304" t="s">
        <v>98</v>
      </c>
      <c r="AI304" s="34">
        <v>4</v>
      </c>
    </row>
    <row r="305" spans="1:35" x14ac:dyDescent="0.25">
      <c r="A305" t="s">
        <v>1149</v>
      </c>
      <c r="B305" t="s">
        <v>682</v>
      </c>
      <c r="C305" t="s">
        <v>889</v>
      </c>
      <c r="D305" t="s">
        <v>1071</v>
      </c>
      <c r="E305" s="33">
        <v>36.255555555555553</v>
      </c>
      <c r="F305" s="33">
        <v>5.5111111111111111</v>
      </c>
      <c r="G305" s="33">
        <v>0.4</v>
      </c>
      <c r="H305" s="33">
        <v>0.31666666666666665</v>
      </c>
      <c r="I305" s="33">
        <v>1.0666666666666667</v>
      </c>
      <c r="J305" s="33">
        <v>0</v>
      </c>
      <c r="K305" s="33">
        <v>0</v>
      </c>
      <c r="L305" s="33">
        <v>2.6231111111111107</v>
      </c>
      <c r="M305" s="33">
        <v>4.9522222222222219</v>
      </c>
      <c r="N305" s="33">
        <v>0</v>
      </c>
      <c r="O305" s="33">
        <v>0.13659209316579835</v>
      </c>
      <c r="P305" s="33">
        <v>1.0305555555555554</v>
      </c>
      <c r="Q305" s="33">
        <v>0</v>
      </c>
      <c r="R305" s="33">
        <v>2.8424762488507508E-2</v>
      </c>
      <c r="S305" s="33">
        <v>3.9602222222222223</v>
      </c>
      <c r="T305" s="33">
        <v>4.6333333333333337</v>
      </c>
      <c r="U305" s="33">
        <v>0</v>
      </c>
      <c r="V305" s="33">
        <v>0.2370272755133313</v>
      </c>
      <c r="W305" s="33">
        <v>4.6483333333333325</v>
      </c>
      <c r="X305" s="33">
        <v>2.9554444444444439</v>
      </c>
      <c r="Y305" s="33">
        <v>2.6555555555555554</v>
      </c>
      <c r="Z305" s="33">
        <v>0.28297272448666871</v>
      </c>
      <c r="AA305" s="33">
        <v>0</v>
      </c>
      <c r="AB305" s="33">
        <v>0</v>
      </c>
      <c r="AC305" s="33">
        <v>0</v>
      </c>
      <c r="AD305" s="33">
        <v>0</v>
      </c>
      <c r="AE305" s="33">
        <v>0</v>
      </c>
      <c r="AF305" s="33">
        <v>0</v>
      </c>
      <c r="AG305" s="33">
        <v>0</v>
      </c>
      <c r="AH305" t="s">
        <v>269</v>
      </c>
      <c r="AI305" s="34">
        <v>4</v>
      </c>
    </row>
    <row r="306" spans="1:35" x14ac:dyDescent="0.25">
      <c r="A306" t="s">
        <v>1149</v>
      </c>
      <c r="B306" t="s">
        <v>611</v>
      </c>
      <c r="C306" t="s">
        <v>882</v>
      </c>
      <c r="D306" t="s">
        <v>1109</v>
      </c>
      <c r="E306" s="33">
        <v>74.900000000000006</v>
      </c>
      <c r="F306" s="33">
        <v>5.3666666666666663</v>
      </c>
      <c r="G306" s="33">
        <v>0.6</v>
      </c>
      <c r="H306" s="33">
        <v>0.12777777777777777</v>
      </c>
      <c r="I306" s="33">
        <v>0.12222222222222222</v>
      </c>
      <c r="J306" s="33">
        <v>0</v>
      </c>
      <c r="K306" s="33">
        <v>0.46666666666666667</v>
      </c>
      <c r="L306" s="33">
        <v>9.1385555555555555</v>
      </c>
      <c r="M306" s="33">
        <v>4.9721111111111105</v>
      </c>
      <c r="N306" s="33">
        <v>0</v>
      </c>
      <c r="O306" s="33">
        <v>6.6383325916036184E-2</v>
      </c>
      <c r="P306" s="33">
        <v>3.5415555555555556</v>
      </c>
      <c r="Q306" s="33">
        <v>4.4352222222222233</v>
      </c>
      <c r="R306" s="33">
        <v>0.10649903575137221</v>
      </c>
      <c r="S306" s="33">
        <v>3.996</v>
      </c>
      <c r="T306" s="33">
        <v>6.2218888888888877</v>
      </c>
      <c r="U306" s="33">
        <v>2.588888888888889</v>
      </c>
      <c r="V306" s="33">
        <v>0.17098501705978339</v>
      </c>
      <c r="W306" s="33">
        <v>7.5008888888888885</v>
      </c>
      <c r="X306" s="33">
        <v>2.8554444444444447</v>
      </c>
      <c r="Y306" s="33">
        <v>0</v>
      </c>
      <c r="Z306" s="33">
        <v>0.13826880284824208</v>
      </c>
      <c r="AA306" s="33">
        <v>0</v>
      </c>
      <c r="AB306" s="33">
        <v>0</v>
      </c>
      <c r="AC306" s="33">
        <v>0</v>
      </c>
      <c r="AD306" s="33">
        <v>0</v>
      </c>
      <c r="AE306" s="33">
        <v>0</v>
      </c>
      <c r="AF306" s="33">
        <v>0</v>
      </c>
      <c r="AG306" s="33">
        <v>0</v>
      </c>
      <c r="AH306" t="s">
        <v>198</v>
      </c>
      <c r="AI306" s="34">
        <v>4</v>
      </c>
    </row>
    <row r="307" spans="1:35" x14ac:dyDescent="0.25">
      <c r="A307" t="s">
        <v>1149</v>
      </c>
      <c r="B307" t="s">
        <v>736</v>
      </c>
      <c r="C307" t="s">
        <v>838</v>
      </c>
      <c r="D307" t="s">
        <v>1094</v>
      </c>
      <c r="E307" s="33">
        <v>61.477777777777774</v>
      </c>
      <c r="F307" s="33">
        <v>5.2333333333333334</v>
      </c>
      <c r="G307" s="33">
        <v>0.53333333333333333</v>
      </c>
      <c r="H307" s="33">
        <v>0.61111111111111116</v>
      </c>
      <c r="I307" s="33">
        <v>0</v>
      </c>
      <c r="J307" s="33">
        <v>0</v>
      </c>
      <c r="K307" s="33">
        <v>0</v>
      </c>
      <c r="L307" s="33">
        <v>0</v>
      </c>
      <c r="M307" s="33">
        <v>0</v>
      </c>
      <c r="N307" s="33">
        <v>2.1511111111111112</v>
      </c>
      <c r="O307" s="33">
        <v>3.4990059642147124E-2</v>
      </c>
      <c r="P307" s="33">
        <v>0</v>
      </c>
      <c r="Q307" s="33">
        <v>1.4966666666666666</v>
      </c>
      <c r="R307" s="33">
        <v>2.4344840050605457E-2</v>
      </c>
      <c r="S307" s="33">
        <v>0</v>
      </c>
      <c r="T307" s="33">
        <v>0</v>
      </c>
      <c r="U307" s="33">
        <v>0</v>
      </c>
      <c r="V307" s="33">
        <v>0</v>
      </c>
      <c r="W307" s="33">
        <v>0</v>
      </c>
      <c r="X307" s="33">
        <v>0</v>
      </c>
      <c r="Y307" s="33">
        <v>0</v>
      </c>
      <c r="Z307" s="33">
        <v>0</v>
      </c>
      <c r="AA307" s="33">
        <v>0</v>
      </c>
      <c r="AB307" s="33">
        <v>0</v>
      </c>
      <c r="AC307" s="33">
        <v>0</v>
      </c>
      <c r="AD307" s="33">
        <v>0</v>
      </c>
      <c r="AE307" s="33">
        <v>0</v>
      </c>
      <c r="AF307" s="33">
        <v>0</v>
      </c>
      <c r="AG307" s="33">
        <v>0</v>
      </c>
      <c r="AH307" t="s">
        <v>323</v>
      </c>
      <c r="AI307" s="34">
        <v>4</v>
      </c>
    </row>
    <row r="308" spans="1:35" x14ac:dyDescent="0.25">
      <c r="A308" t="s">
        <v>1149</v>
      </c>
      <c r="B308" t="s">
        <v>814</v>
      </c>
      <c r="C308" t="s">
        <v>858</v>
      </c>
      <c r="D308" t="s">
        <v>1086</v>
      </c>
      <c r="E308" s="33">
        <v>90.655555555555551</v>
      </c>
      <c r="F308" s="33">
        <v>0</v>
      </c>
      <c r="G308" s="33">
        <v>0.33333333333333331</v>
      </c>
      <c r="H308" s="33">
        <v>0.78333333333333333</v>
      </c>
      <c r="I308" s="33">
        <v>2.5</v>
      </c>
      <c r="J308" s="33">
        <v>0</v>
      </c>
      <c r="K308" s="33">
        <v>0</v>
      </c>
      <c r="L308" s="33">
        <v>12.394666666666675</v>
      </c>
      <c r="M308" s="33">
        <v>10.030555555555555</v>
      </c>
      <c r="N308" s="33">
        <v>0</v>
      </c>
      <c r="O308" s="33">
        <v>0.11064468684887854</v>
      </c>
      <c r="P308" s="33">
        <v>6.4916666666666663</v>
      </c>
      <c r="Q308" s="33">
        <v>0</v>
      </c>
      <c r="R308" s="33">
        <v>7.160804020100503E-2</v>
      </c>
      <c r="S308" s="33">
        <v>11.184666666666661</v>
      </c>
      <c r="T308" s="33">
        <v>5.0387777777777769</v>
      </c>
      <c r="U308" s="33">
        <v>0</v>
      </c>
      <c r="V308" s="33">
        <v>0.17895698002206148</v>
      </c>
      <c r="W308" s="33">
        <v>12.28455555555556</v>
      </c>
      <c r="X308" s="33">
        <v>9.2433333333333323</v>
      </c>
      <c r="Y308" s="33">
        <v>5.2666666666666666</v>
      </c>
      <c r="Z308" s="33">
        <v>0.29556440740286805</v>
      </c>
      <c r="AA308" s="33">
        <v>0</v>
      </c>
      <c r="AB308" s="33">
        <v>0</v>
      </c>
      <c r="AC308" s="33">
        <v>0</v>
      </c>
      <c r="AD308" s="33">
        <v>0</v>
      </c>
      <c r="AE308" s="33">
        <v>0</v>
      </c>
      <c r="AF308" s="33">
        <v>0</v>
      </c>
      <c r="AG308" s="33">
        <v>0</v>
      </c>
      <c r="AH308" t="s">
        <v>401</v>
      </c>
      <c r="AI308" s="34">
        <v>4</v>
      </c>
    </row>
    <row r="309" spans="1:35" x14ac:dyDescent="0.25">
      <c r="A309" t="s">
        <v>1149</v>
      </c>
      <c r="B309" t="s">
        <v>581</v>
      </c>
      <c r="C309" t="s">
        <v>958</v>
      </c>
      <c r="D309" t="s">
        <v>1079</v>
      </c>
      <c r="E309" s="33">
        <v>59.088888888888889</v>
      </c>
      <c r="F309" s="33">
        <v>57.822222222222223</v>
      </c>
      <c r="G309" s="33">
        <v>0.36666666666666664</v>
      </c>
      <c r="H309" s="33">
        <v>0.53333333333333333</v>
      </c>
      <c r="I309" s="33">
        <v>0.6</v>
      </c>
      <c r="J309" s="33">
        <v>0</v>
      </c>
      <c r="K309" s="33">
        <v>0</v>
      </c>
      <c r="L309" s="33">
        <v>1.4653333333333336</v>
      </c>
      <c r="M309" s="33">
        <v>5.6888888888888891</v>
      </c>
      <c r="N309" s="33">
        <v>5.0311111111111106</v>
      </c>
      <c r="O309" s="33">
        <v>0.18142158706280556</v>
      </c>
      <c r="P309" s="33">
        <v>5.2477777777777783</v>
      </c>
      <c r="Q309" s="33">
        <v>0</v>
      </c>
      <c r="R309" s="33">
        <v>8.8811583301993235E-2</v>
      </c>
      <c r="S309" s="33">
        <v>4.5376666666666674</v>
      </c>
      <c r="T309" s="33">
        <v>6.179555555555555</v>
      </c>
      <c r="U309" s="33">
        <v>0</v>
      </c>
      <c r="V309" s="33">
        <v>0.18137457690861228</v>
      </c>
      <c r="W309" s="33">
        <v>4.777222222222222</v>
      </c>
      <c r="X309" s="33">
        <v>8.4018888888888892</v>
      </c>
      <c r="Y309" s="33">
        <v>2.1555555555555554</v>
      </c>
      <c r="Z309" s="33">
        <v>0.25951861602106058</v>
      </c>
      <c r="AA309" s="33">
        <v>0</v>
      </c>
      <c r="AB309" s="33">
        <v>0</v>
      </c>
      <c r="AC309" s="33">
        <v>0</v>
      </c>
      <c r="AD309" s="33">
        <v>4.177777777777778</v>
      </c>
      <c r="AE309" s="33">
        <v>0</v>
      </c>
      <c r="AF309" s="33">
        <v>0</v>
      </c>
      <c r="AG309" s="33">
        <v>0</v>
      </c>
      <c r="AH309" t="s">
        <v>168</v>
      </c>
      <c r="AI309" s="34">
        <v>4</v>
      </c>
    </row>
    <row r="310" spans="1:35" x14ac:dyDescent="0.25">
      <c r="A310" t="s">
        <v>1149</v>
      </c>
      <c r="B310" t="s">
        <v>593</v>
      </c>
      <c r="C310" t="s">
        <v>915</v>
      </c>
      <c r="D310" t="s">
        <v>1072</v>
      </c>
      <c r="E310" s="33">
        <v>39.299999999999997</v>
      </c>
      <c r="F310" s="33">
        <v>4.3555555555555552</v>
      </c>
      <c r="G310" s="33">
        <v>1.4222222222222223</v>
      </c>
      <c r="H310" s="33">
        <v>1.05</v>
      </c>
      <c r="I310" s="33">
        <v>1.711111111111111</v>
      </c>
      <c r="J310" s="33">
        <v>1.6222222222222222</v>
      </c>
      <c r="K310" s="33">
        <v>0</v>
      </c>
      <c r="L310" s="33">
        <v>0.43700000000000017</v>
      </c>
      <c r="M310" s="33">
        <v>0</v>
      </c>
      <c r="N310" s="33">
        <v>4.4977777777777774</v>
      </c>
      <c r="O310" s="33">
        <v>0.11444727169918009</v>
      </c>
      <c r="P310" s="33">
        <v>3.8222222222222224</v>
      </c>
      <c r="Q310" s="33">
        <v>0</v>
      </c>
      <c r="R310" s="33">
        <v>9.7257562906417877E-2</v>
      </c>
      <c r="S310" s="33">
        <v>0.33244444444444438</v>
      </c>
      <c r="T310" s="33">
        <v>5.0846666666666671</v>
      </c>
      <c r="U310" s="33">
        <v>0</v>
      </c>
      <c r="V310" s="33">
        <v>0.13783997738196213</v>
      </c>
      <c r="W310" s="33">
        <v>0.22666666666666666</v>
      </c>
      <c r="X310" s="33">
        <v>4.7230000000000008</v>
      </c>
      <c r="Y310" s="33">
        <v>0</v>
      </c>
      <c r="Z310" s="33">
        <v>0.12594571670907551</v>
      </c>
      <c r="AA310" s="33">
        <v>0.13333333333333333</v>
      </c>
      <c r="AB310" s="33">
        <v>0</v>
      </c>
      <c r="AC310" s="33">
        <v>0</v>
      </c>
      <c r="AD310" s="33">
        <v>0</v>
      </c>
      <c r="AE310" s="33">
        <v>0</v>
      </c>
      <c r="AF310" s="33">
        <v>0</v>
      </c>
      <c r="AG310" s="33">
        <v>0</v>
      </c>
      <c r="AH310" t="s">
        <v>180</v>
      </c>
      <c r="AI310" s="34">
        <v>4</v>
      </c>
    </row>
    <row r="311" spans="1:35" x14ac:dyDescent="0.25">
      <c r="A311" t="s">
        <v>1149</v>
      </c>
      <c r="B311" t="s">
        <v>503</v>
      </c>
      <c r="C311" t="s">
        <v>842</v>
      </c>
      <c r="D311" t="s">
        <v>1068</v>
      </c>
      <c r="E311" s="33">
        <v>38.37777777777778</v>
      </c>
      <c r="F311" s="33">
        <v>3.7222222222222223</v>
      </c>
      <c r="G311" s="33">
        <v>1.1555555555555554</v>
      </c>
      <c r="H311" s="33">
        <v>3.2194444444444446</v>
      </c>
      <c r="I311" s="33">
        <v>0.42222222222222222</v>
      </c>
      <c r="J311" s="33">
        <v>0</v>
      </c>
      <c r="K311" s="33">
        <v>0.18888888888888888</v>
      </c>
      <c r="L311" s="33">
        <v>0</v>
      </c>
      <c r="M311" s="33">
        <v>0</v>
      </c>
      <c r="N311" s="33">
        <v>1.0764444444444452</v>
      </c>
      <c r="O311" s="33">
        <v>2.804863925883036E-2</v>
      </c>
      <c r="P311" s="33">
        <v>5.1693333333333342</v>
      </c>
      <c r="Q311" s="33">
        <v>4.7552222222222218</v>
      </c>
      <c r="R311" s="33">
        <v>0.25860162130862768</v>
      </c>
      <c r="S311" s="33">
        <v>0.14388888888888887</v>
      </c>
      <c r="T311" s="33">
        <v>0</v>
      </c>
      <c r="U311" s="33">
        <v>0</v>
      </c>
      <c r="V311" s="33">
        <v>3.7492762015055004E-3</v>
      </c>
      <c r="W311" s="33">
        <v>0.29833333333333334</v>
      </c>
      <c r="X311" s="33">
        <v>0</v>
      </c>
      <c r="Y311" s="33">
        <v>0</v>
      </c>
      <c r="Z311" s="33">
        <v>7.7735958309206711E-3</v>
      </c>
      <c r="AA311" s="33">
        <v>0</v>
      </c>
      <c r="AB311" s="33">
        <v>0</v>
      </c>
      <c r="AC311" s="33">
        <v>0</v>
      </c>
      <c r="AD311" s="33">
        <v>1.4859999999999998</v>
      </c>
      <c r="AE311" s="33">
        <v>0</v>
      </c>
      <c r="AF311" s="33">
        <v>0</v>
      </c>
      <c r="AG311" s="33">
        <v>1.2666666666666666</v>
      </c>
      <c r="AH311" t="s">
        <v>89</v>
      </c>
      <c r="AI311" s="34">
        <v>4</v>
      </c>
    </row>
    <row r="312" spans="1:35" x14ac:dyDescent="0.25">
      <c r="A312" t="s">
        <v>1149</v>
      </c>
      <c r="B312" t="s">
        <v>413</v>
      </c>
      <c r="C312" t="s">
        <v>898</v>
      </c>
      <c r="D312" t="s">
        <v>1058</v>
      </c>
      <c r="E312" s="33">
        <v>86.75555555555556</v>
      </c>
      <c r="F312" s="33">
        <v>4.7111111111111112</v>
      </c>
      <c r="G312" s="33">
        <v>0.13333333333333333</v>
      </c>
      <c r="H312" s="33">
        <v>0.73333333333333328</v>
      </c>
      <c r="I312" s="33">
        <v>0.6333333333333333</v>
      </c>
      <c r="J312" s="33">
        <v>0</v>
      </c>
      <c r="K312" s="33">
        <v>0</v>
      </c>
      <c r="L312" s="33">
        <v>2.5917777777777777</v>
      </c>
      <c r="M312" s="33">
        <v>4.7111111111111112</v>
      </c>
      <c r="N312" s="33">
        <v>0</v>
      </c>
      <c r="O312" s="33">
        <v>5.4303278688524588E-2</v>
      </c>
      <c r="P312" s="33">
        <v>5.1103333333333341</v>
      </c>
      <c r="Q312" s="33">
        <v>4.7608888888888901</v>
      </c>
      <c r="R312" s="33">
        <v>0.11378201844262296</v>
      </c>
      <c r="S312" s="33">
        <v>2.9403333333333332</v>
      </c>
      <c r="T312" s="33">
        <v>2.4322222222222227</v>
      </c>
      <c r="U312" s="33">
        <v>0</v>
      </c>
      <c r="V312" s="33">
        <v>6.1927510245901637E-2</v>
      </c>
      <c r="W312" s="33">
        <v>3.1275555555555559</v>
      </c>
      <c r="X312" s="33">
        <v>6.6774444444444452</v>
      </c>
      <c r="Y312" s="33">
        <v>0</v>
      </c>
      <c r="Z312" s="33">
        <v>0.11301869877049181</v>
      </c>
      <c r="AA312" s="33">
        <v>0</v>
      </c>
      <c r="AB312" s="33">
        <v>0</v>
      </c>
      <c r="AC312" s="33">
        <v>0</v>
      </c>
      <c r="AD312" s="33">
        <v>0</v>
      </c>
      <c r="AE312" s="33">
        <v>0</v>
      </c>
      <c r="AF312" s="33">
        <v>0</v>
      </c>
      <c r="AG312" s="33">
        <v>0</v>
      </c>
      <c r="AH312" t="s">
        <v>121</v>
      </c>
      <c r="AI312" s="34">
        <v>4</v>
      </c>
    </row>
    <row r="313" spans="1:35" x14ac:dyDescent="0.25">
      <c r="A313" t="s">
        <v>1149</v>
      </c>
      <c r="B313" t="s">
        <v>430</v>
      </c>
      <c r="C313" t="s">
        <v>902</v>
      </c>
      <c r="D313" t="s">
        <v>1044</v>
      </c>
      <c r="E313" s="33">
        <v>65.933333333333337</v>
      </c>
      <c r="F313" s="33">
        <v>5.5111111111111111</v>
      </c>
      <c r="G313" s="33">
        <v>0</v>
      </c>
      <c r="H313" s="33">
        <v>0.22222222222222221</v>
      </c>
      <c r="I313" s="33">
        <v>0</v>
      </c>
      <c r="J313" s="33">
        <v>0</v>
      </c>
      <c r="K313" s="33">
        <v>0</v>
      </c>
      <c r="L313" s="33">
        <v>3.7753333333333332</v>
      </c>
      <c r="M313" s="33">
        <v>0</v>
      </c>
      <c r="N313" s="33">
        <v>5.8066666666666666</v>
      </c>
      <c r="O313" s="33">
        <v>8.8068756319514663E-2</v>
      </c>
      <c r="P313" s="33">
        <v>5.5088888888888894</v>
      </c>
      <c r="Q313" s="33">
        <v>0</v>
      </c>
      <c r="R313" s="33">
        <v>8.3552409841590833E-2</v>
      </c>
      <c r="S313" s="33">
        <v>12.482222222222227</v>
      </c>
      <c r="T313" s="33">
        <v>4.9908888888888914</v>
      </c>
      <c r="U313" s="33">
        <v>0</v>
      </c>
      <c r="V313" s="33">
        <v>0.26501179642736777</v>
      </c>
      <c r="W313" s="33">
        <v>5.799333333333335</v>
      </c>
      <c r="X313" s="33">
        <v>4.8962222222222227</v>
      </c>
      <c r="Y313" s="33">
        <v>0</v>
      </c>
      <c r="Z313" s="33">
        <v>0.16221772834512979</v>
      </c>
      <c r="AA313" s="33">
        <v>0</v>
      </c>
      <c r="AB313" s="33">
        <v>0</v>
      </c>
      <c r="AC313" s="33">
        <v>0</v>
      </c>
      <c r="AD313" s="33">
        <v>0</v>
      </c>
      <c r="AE313" s="33">
        <v>0</v>
      </c>
      <c r="AF313" s="33">
        <v>0</v>
      </c>
      <c r="AG313" s="33">
        <v>0</v>
      </c>
      <c r="AH313" t="s">
        <v>16</v>
      </c>
      <c r="AI313" s="34">
        <v>4</v>
      </c>
    </row>
    <row r="314" spans="1:35" x14ac:dyDescent="0.25">
      <c r="A314" t="s">
        <v>1149</v>
      </c>
      <c r="B314" t="s">
        <v>444</v>
      </c>
      <c r="C314" t="s">
        <v>888</v>
      </c>
      <c r="D314" t="s">
        <v>1057</v>
      </c>
      <c r="E314" s="33">
        <v>85.666666666666671</v>
      </c>
      <c r="F314" s="33">
        <v>5.6888888888888891</v>
      </c>
      <c r="G314" s="33">
        <v>0</v>
      </c>
      <c r="H314" s="33">
        <v>0</v>
      </c>
      <c r="I314" s="33">
        <v>7.1555555555555559</v>
      </c>
      <c r="J314" s="33">
        <v>0</v>
      </c>
      <c r="K314" s="33">
        <v>0</v>
      </c>
      <c r="L314" s="33">
        <v>5.9749999999999996</v>
      </c>
      <c r="M314" s="33">
        <v>5.1555555555555559</v>
      </c>
      <c r="N314" s="33">
        <v>4.8472222222222223</v>
      </c>
      <c r="O314" s="33">
        <v>0.11676394293125811</v>
      </c>
      <c r="P314" s="33">
        <v>5.3666666666666663</v>
      </c>
      <c r="Q314" s="33">
        <v>0</v>
      </c>
      <c r="R314" s="33">
        <v>6.2645914396887145E-2</v>
      </c>
      <c r="S314" s="33">
        <v>14.222222222222221</v>
      </c>
      <c r="T314" s="33">
        <v>9.4583333333333339</v>
      </c>
      <c r="U314" s="33">
        <v>0</v>
      </c>
      <c r="V314" s="33">
        <v>0.27642671854734113</v>
      </c>
      <c r="W314" s="33">
        <v>18.288888888888888</v>
      </c>
      <c r="X314" s="33">
        <v>11.102777777777778</v>
      </c>
      <c r="Y314" s="33">
        <v>0</v>
      </c>
      <c r="Z314" s="33">
        <v>0.34309338521400773</v>
      </c>
      <c r="AA314" s="33">
        <v>0</v>
      </c>
      <c r="AB314" s="33">
        <v>0</v>
      </c>
      <c r="AC314" s="33">
        <v>4.6222222222222218</v>
      </c>
      <c r="AD314" s="33">
        <v>0</v>
      </c>
      <c r="AE314" s="33">
        <v>0</v>
      </c>
      <c r="AF314" s="33">
        <v>0</v>
      </c>
      <c r="AG314" s="33">
        <v>0</v>
      </c>
      <c r="AH314" t="s">
        <v>30</v>
      </c>
      <c r="AI314" s="34">
        <v>4</v>
      </c>
    </row>
    <row r="315" spans="1:35" x14ac:dyDescent="0.25">
      <c r="A315" t="s">
        <v>1149</v>
      </c>
      <c r="B315" t="s">
        <v>524</v>
      </c>
      <c r="C315" t="s">
        <v>881</v>
      </c>
      <c r="D315" t="s">
        <v>1070</v>
      </c>
      <c r="E315" s="33">
        <v>85.9</v>
      </c>
      <c r="F315" s="33">
        <v>4.4444444444444446</v>
      </c>
      <c r="G315" s="33">
        <v>0.17777777777777778</v>
      </c>
      <c r="H315" s="33">
        <v>0.2263333333333333</v>
      </c>
      <c r="I315" s="33">
        <v>0.53333333333333333</v>
      </c>
      <c r="J315" s="33">
        <v>0</v>
      </c>
      <c r="K315" s="33">
        <v>0</v>
      </c>
      <c r="L315" s="33">
        <v>10.225888888888887</v>
      </c>
      <c r="M315" s="33">
        <v>4.0888888888888886</v>
      </c>
      <c r="N315" s="33">
        <v>0</v>
      </c>
      <c r="O315" s="33">
        <v>4.760056913723968E-2</v>
      </c>
      <c r="P315" s="33">
        <v>0.93611111111111112</v>
      </c>
      <c r="Q315" s="33">
        <v>0</v>
      </c>
      <c r="R315" s="33">
        <v>1.0897684646229465E-2</v>
      </c>
      <c r="S315" s="33">
        <v>9.3456666666666663</v>
      </c>
      <c r="T315" s="33">
        <v>8.870000000000001</v>
      </c>
      <c r="U315" s="33">
        <v>0</v>
      </c>
      <c r="V315" s="33">
        <v>0.21205665502522311</v>
      </c>
      <c r="W315" s="33">
        <v>4.8297777777777782</v>
      </c>
      <c r="X315" s="33">
        <v>8.5976666666666652</v>
      </c>
      <c r="Y315" s="33">
        <v>0</v>
      </c>
      <c r="Z315" s="33">
        <v>0.15631483637304358</v>
      </c>
      <c r="AA315" s="33">
        <v>0</v>
      </c>
      <c r="AB315" s="33">
        <v>0</v>
      </c>
      <c r="AC315" s="33">
        <v>0</v>
      </c>
      <c r="AD315" s="33">
        <v>0</v>
      </c>
      <c r="AE315" s="33">
        <v>0</v>
      </c>
      <c r="AF315" s="33">
        <v>0</v>
      </c>
      <c r="AG315" s="33">
        <v>0</v>
      </c>
      <c r="AH315" t="s">
        <v>110</v>
      </c>
      <c r="AI315" s="34">
        <v>4</v>
      </c>
    </row>
    <row r="316" spans="1:35" x14ac:dyDescent="0.25">
      <c r="A316" t="s">
        <v>1149</v>
      </c>
      <c r="B316" t="s">
        <v>822</v>
      </c>
      <c r="C316" t="s">
        <v>990</v>
      </c>
      <c r="D316" t="s">
        <v>1057</v>
      </c>
      <c r="E316" s="33">
        <v>26.411111111111111</v>
      </c>
      <c r="F316" s="33">
        <v>3.2111111111111112</v>
      </c>
      <c r="G316" s="33">
        <v>0.66666666666666663</v>
      </c>
      <c r="H316" s="33">
        <v>0.26666666666666666</v>
      </c>
      <c r="I316" s="33">
        <v>0</v>
      </c>
      <c r="J316" s="33">
        <v>0</v>
      </c>
      <c r="K316" s="33">
        <v>0</v>
      </c>
      <c r="L316" s="33">
        <v>1.9972222222222222</v>
      </c>
      <c r="M316" s="33">
        <v>1.32</v>
      </c>
      <c r="N316" s="33">
        <v>5.492222222222221</v>
      </c>
      <c r="O316" s="33">
        <v>0.25793016407236008</v>
      </c>
      <c r="P316" s="33">
        <v>3.0411111111111109</v>
      </c>
      <c r="Q316" s="33">
        <v>0</v>
      </c>
      <c r="R316" s="33">
        <v>0.11514514093395034</v>
      </c>
      <c r="S316" s="33">
        <v>4.700111111111112</v>
      </c>
      <c r="T316" s="33">
        <v>5.6035555555555554</v>
      </c>
      <c r="U316" s="33">
        <v>0</v>
      </c>
      <c r="V316" s="33">
        <v>0.39012620950778298</v>
      </c>
      <c r="W316" s="33">
        <v>5.21</v>
      </c>
      <c r="X316" s="33">
        <v>9.6023333333333323</v>
      </c>
      <c r="Y316" s="33">
        <v>0</v>
      </c>
      <c r="Z316" s="33">
        <v>0.56083718973496</v>
      </c>
      <c r="AA316" s="33">
        <v>0</v>
      </c>
      <c r="AB316" s="33">
        <v>0</v>
      </c>
      <c r="AC316" s="33">
        <v>0</v>
      </c>
      <c r="AD316" s="33">
        <v>0</v>
      </c>
      <c r="AE316" s="33">
        <v>0</v>
      </c>
      <c r="AF316" s="33">
        <v>0</v>
      </c>
      <c r="AG316" s="33">
        <v>0</v>
      </c>
      <c r="AH316" t="s">
        <v>409</v>
      </c>
      <c r="AI316" s="34">
        <v>4</v>
      </c>
    </row>
    <row r="317" spans="1:35" x14ac:dyDescent="0.25">
      <c r="A317" t="s">
        <v>1149</v>
      </c>
      <c r="B317" t="s">
        <v>817</v>
      </c>
      <c r="C317" t="s">
        <v>888</v>
      </c>
      <c r="D317" t="s">
        <v>1057</v>
      </c>
      <c r="E317" s="33">
        <v>12.866666666666667</v>
      </c>
      <c r="F317" s="33">
        <v>3.8666666666666667</v>
      </c>
      <c r="G317" s="33">
        <v>2.2222222222222223</v>
      </c>
      <c r="H317" s="33">
        <v>0</v>
      </c>
      <c r="I317" s="33">
        <v>0.72222222222222221</v>
      </c>
      <c r="J317" s="33">
        <v>0</v>
      </c>
      <c r="K317" s="33">
        <v>0</v>
      </c>
      <c r="L317" s="33">
        <v>0.77522222222222237</v>
      </c>
      <c r="M317" s="33">
        <v>1.5333333333333334</v>
      </c>
      <c r="N317" s="33">
        <v>0</v>
      </c>
      <c r="O317" s="33">
        <v>0.11917098445595856</v>
      </c>
      <c r="P317" s="33">
        <v>0</v>
      </c>
      <c r="Q317" s="33">
        <v>0</v>
      </c>
      <c r="R317" s="33">
        <v>0</v>
      </c>
      <c r="S317" s="33">
        <v>1.8315555555555558</v>
      </c>
      <c r="T317" s="33">
        <v>1.2688888888888892</v>
      </c>
      <c r="U317" s="33">
        <v>0</v>
      </c>
      <c r="V317" s="33">
        <v>0.24096718480138174</v>
      </c>
      <c r="W317" s="33">
        <v>1.8279999999999994</v>
      </c>
      <c r="X317" s="33">
        <v>0.90622222222222237</v>
      </c>
      <c r="Y317" s="33">
        <v>0</v>
      </c>
      <c r="Z317" s="33">
        <v>0.21250431778929185</v>
      </c>
      <c r="AA317" s="33">
        <v>0</v>
      </c>
      <c r="AB317" s="33">
        <v>0</v>
      </c>
      <c r="AC317" s="33">
        <v>0</v>
      </c>
      <c r="AD317" s="33">
        <v>0</v>
      </c>
      <c r="AE317" s="33">
        <v>0</v>
      </c>
      <c r="AF317" s="33">
        <v>0</v>
      </c>
      <c r="AG317" s="33">
        <v>0</v>
      </c>
      <c r="AH317" t="s">
        <v>404</v>
      </c>
      <c r="AI317" s="34">
        <v>4</v>
      </c>
    </row>
    <row r="318" spans="1:35" x14ac:dyDescent="0.25">
      <c r="A318" t="s">
        <v>1149</v>
      </c>
      <c r="B318" t="s">
        <v>626</v>
      </c>
      <c r="C318" t="s">
        <v>972</v>
      </c>
      <c r="D318" t="s">
        <v>1085</v>
      </c>
      <c r="E318" s="33">
        <v>71.211111111111109</v>
      </c>
      <c r="F318" s="33">
        <v>0</v>
      </c>
      <c r="G318" s="33">
        <v>0.42222222222222222</v>
      </c>
      <c r="H318" s="33">
        <v>0.68333333333333335</v>
      </c>
      <c r="I318" s="33">
        <v>0.8</v>
      </c>
      <c r="J318" s="33">
        <v>0</v>
      </c>
      <c r="K318" s="33">
        <v>0</v>
      </c>
      <c r="L318" s="33">
        <v>3.1313333333333331</v>
      </c>
      <c r="M318" s="33">
        <v>5.9605555555555547</v>
      </c>
      <c r="N318" s="33">
        <v>0</v>
      </c>
      <c r="O318" s="33">
        <v>8.3702605710719288E-2</v>
      </c>
      <c r="P318" s="33">
        <v>6.6828888888888889</v>
      </c>
      <c r="Q318" s="33">
        <v>5.8372222222222225</v>
      </c>
      <c r="R318" s="33">
        <v>0.17581682009673896</v>
      </c>
      <c r="S318" s="33">
        <v>5.7338888888888881</v>
      </c>
      <c r="T318" s="33">
        <v>5.2383333333333351</v>
      </c>
      <c r="U318" s="33">
        <v>0</v>
      </c>
      <c r="V318" s="33">
        <v>0.15408019971914497</v>
      </c>
      <c r="W318" s="33">
        <v>4.8133333333333326</v>
      </c>
      <c r="X318" s="33">
        <v>7.6542222222222218</v>
      </c>
      <c r="Y318" s="33">
        <v>0</v>
      </c>
      <c r="Z318" s="33">
        <v>0.175078795443907</v>
      </c>
      <c r="AA318" s="33">
        <v>0</v>
      </c>
      <c r="AB318" s="33">
        <v>0</v>
      </c>
      <c r="AC318" s="33">
        <v>0</v>
      </c>
      <c r="AD318" s="33">
        <v>0</v>
      </c>
      <c r="AE318" s="33">
        <v>0</v>
      </c>
      <c r="AF318" s="33">
        <v>0</v>
      </c>
      <c r="AG318" s="33">
        <v>0</v>
      </c>
      <c r="AH318" t="s">
        <v>213</v>
      </c>
      <c r="AI318" s="34">
        <v>4</v>
      </c>
    </row>
    <row r="319" spans="1:35" x14ac:dyDescent="0.25">
      <c r="A319" t="s">
        <v>1149</v>
      </c>
      <c r="B319" t="s">
        <v>591</v>
      </c>
      <c r="C319" t="s">
        <v>924</v>
      </c>
      <c r="D319" t="s">
        <v>1098</v>
      </c>
      <c r="E319" s="33">
        <v>100.15555555555555</v>
      </c>
      <c r="F319" s="33">
        <v>0</v>
      </c>
      <c r="G319" s="33">
        <v>0.8666666666666667</v>
      </c>
      <c r="H319" s="33">
        <v>0.28888888888888886</v>
      </c>
      <c r="I319" s="33">
        <v>0</v>
      </c>
      <c r="J319" s="33">
        <v>0</v>
      </c>
      <c r="K319" s="33">
        <v>0</v>
      </c>
      <c r="L319" s="33">
        <v>3.4983333333333322</v>
      </c>
      <c r="M319" s="33">
        <v>9.1017777777777766</v>
      </c>
      <c r="N319" s="33">
        <v>0</v>
      </c>
      <c r="O319" s="33">
        <v>9.0876414466385613E-2</v>
      </c>
      <c r="P319" s="33">
        <v>6.9195555555555543</v>
      </c>
      <c r="Q319" s="33">
        <v>8.2141111111111105</v>
      </c>
      <c r="R319" s="33">
        <v>0.15110161970268471</v>
      </c>
      <c r="S319" s="33">
        <v>6.8612222222222226</v>
      </c>
      <c r="T319" s="33">
        <v>4.7272222222222222</v>
      </c>
      <c r="U319" s="33">
        <v>0</v>
      </c>
      <c r="V319" s="33">
        <v>0.11570445972930997</v>
      </c>
      <c r="W319" s="33">
        <v>0.94744444444444442</v>
      </c>
      <c r="X319" s="33">
        <v>8.3711111111111141</v>
      </c>
      <c r="Y319" s="33">
        <v>0</v>
      </c>
      <c r="Z319" s="33">
        <v>9.3040825382738002E-2</v>
      </c>
      <c r="AA319" s="33">
        <v>0</v>
      </c>
      <c r="AB319" s="33">
        <v>0</v>
      </c>
      <c r="AC319" s="33">
        <v>0</v>
      </c>
      <c r="AD319" s="33">
        <v>0</v>
      </c>
      <c r="AE319" s="33">
        <v>0</v>
      </c>
      <c r="AF319" s="33">
        <v>0</v>
      </c>
      <c r="AG319" s="33">
        <v>0</v>
      </c>
      <c r="AH319" t="s">
        <v>178</v>
      </c>
      <c r="AI319" s="34">
        <v>4</v>
      </c>
    </row>
    <row r="320" spans="1:35" x14ac:dyDescent="0.25">
      <c r="A320" t="s">
        <v>1149</v>
      </c>
      <c r="B320" t="s">
        <v>583</v>
      </c>
      <c r="C320" t="s">
        <v>845</v>
      </c>
      <c r="D320" t="s">
        <v>1024</v>
      </c>
      <c r="E320" s="33">
        <v>79.533333333333331</v>
      </c>
      <c r="F320" s="33">
        <v>0</v>
      </c>
      <c r="G320" s="33">
        <v>0.48888888888888887</v>
      </c>
      <c r="H320" s="33">
        <v>0.51111111111111107</v>
      </c>
      <c r="I320" s="33">
        <v>0</v>
      </c>
      <c r="J320" s="33">
        <v>0</v>
      </c>
      <c r="K320" s="33">
        <v>0</v>
      </c>
      <c r="L320" s="33">
        <v>0.746</v>
      </c>
      <c r="M320" s="33">
        <v>6.648777777777779</v>
      </c>
      <c r="N320" s="33">
        <v>0</v>
      </c>
      <c r="O320" s="33">
        <v>8.3597373568035788E-2</v>
      </c>
      <c r="P320" s="33">
        <v>6.2879999999999985</v>
      </c>
      <c r="Q320" s="33">
        <v>5.9853333333333341</v>
      </c>
      <c r="R320" s="33">
        <v>0.15431684828164291</v>
      </c>
      <c r="S320" s="33">
        <v>4.9454444444444459</v>
      </c>
      <c r="T320" s="33">
        <v>6.5087777777777802</v>
      </c>
      <c r="U320" s="33">
        <v>0</v>
      </c>
      <c r="V320" s="33">
        <v>0.14401788208996932</v>
      </c>
      <c r="W320" s="33">
        <v>0.1796666666666667</v>
      </c>
      <c r="X320" s="33">
        <v>16.411333333333339</v>
      </c>
      <c r="Y320" s="33">
        <v>0</v>
      </c>
      <c r="Z320" s="33">
        <v>0.20860435875943006</v>
      </c>
      <c r="AA320" s="33">
        <v>0</v>
      </c>
      <c r="AB320" s="33">
        <v>0</v>
      </c>
      <c r="AC320" s="33">
        <v>0</v>
      </c>
      <c r="AD320" s="33">
        <v>0</v>
      </c>
      <c r="AE320" s="33">
        <v>0</v>
      </c>
      <c r="AF320" s="33">
        <v>0</v>
      </c>
      <c r="AG320" s="33">
        <v>0</v>
      </c>
      <c r="AH320" t="s">
        <v>170</v>
      </c>
      <c r="AI320" s="34">
        <v>4</v>
      </c>
    </row>
    <row r="321" spans="1:35" x14ac:dyDescent="0.25">
      <c r="A321" t="s">
        <v>1149</v>
      </c>
      <c r="B321" t="s">
        <v>486</v>
      </c>
      <c r="C321" t="s">
        <v>927</v>
      </c>
      <c r="D321" t="s">
        <v>1036</v>
      </c>
      <c r="E321" s="33">
        <v>88.988888888888894</v>
      </c>
      <c r="F321" s="33">
        <v>0</v>
      </c>
      <c r="G321" s="33">
        <v>0</v>
      </c>
      <c r="H321" s="33">
        <v>0.91111111111111109</v>
      </c>
      <c r="I321" s="33">
        <v>0</v>
      </c>
      <c r="J321" s="33">
        <v>0</v>
      </c>
      <c r="K321" s="33">
        <v>0</v>
      </c>
      <c r="L321" s="33">
        <v>1.108888888888889</v>
      </c>
      <c r="M321" s="33">
        <v>6.3672222222222219</v>
      </c>
      <c r="N321" s="33">
        <v>0</v>
      </c>
      <c r="O321" s="33">
        <v>7.155075540017479E-2</v>
      </c>
      <c r="P321" s="33">
        <v>6.9515555555555553</v>
      </c>
      <c r="Q321" s="33">
        <v>4.5396666666666672</v>
      </c>
      <c r="R321" s="33">
        <v>0.12913097765014359</v>
      </c>
      <c r="S321" s="33">
        <v>2.8496666666666663</v>
      </c>
      <c r="T321" s="33">
        <v>3.6886666666666668</v>
      </c>
      <c r="U321" s="33">
        <v>0</v>
      </c>
      <c r="V321" s="33">
        <v>7.3473592208765134E-2</v>
      </c>
      <c r="W321" s="33">
        <v>0.7162222222222222</v>
      </c>
      <c r="X321" s="33">
        <v>1.4371111111111108</v>
      </c>
      <c r="Y321" s="33">
        <v>0</v>
      </c>
      <c r="Z321" s="33">
        <v>2.4197777500312143E-2</v>
      </c>
      <c r="AA321" s="33">
        <v>0</v>
      </c>
      <c r="AB321" s="33">
        <v>0</v>
      </c>
      <c r="AC321" s="33">
        <v>0</v>
      </c>
      <c r="AD321" s="33">
        <v>0</v>
      </c>
      <c r="AE321" s="33">
        <v>0</v>
      </c>
      <c r="AF321" s="33">
        <v>0</v>
      </c>
      <c r="AG321" s="33">
        <v>0</v>
      </c>
      <c r="AH321" t="s">
        <v>72</v>
      </c>
      <c r="AI321" s="34">
        <v>4</v>
      </c>
    </row>
    <row r="322" spans="1:35" x14ac:dyDescent="0.25">
      <c r="A322" t="s">
        <v>1149</v>
      </c>
      <c r="B322" t="s">
        <v>420</v>
      </c>
      <c r="C322" t="s">
        <v>897</v>
      </c>
      <c r="D322" t="s">
        <v>1056</v>
      </c>
      <c r="E322" s="33">
        <v>81.3</v>
      </c>
      <c r="F322" s="33">
        <v>5.6888888888888891</v>
      </c>
      <c r="G322" s="33">
        <v>0.33333333333333331</v>
      </c>
      <c r="H322" s="33">
        <v>0.4</v>
      </c>
      <c r="I322" s="33">
        <v>0</v>
      </c>
      <c r="J322" s="33">
        <v>0</v>
      </c>
      <c r="K322" s="33">
        <v>0</v>
      </c>
      <c r="L322" s="33">
        <v>5.1444444444444448</v>
      </c>
      <c r="M322" s="33">
        <v>5.5055555555555555</v>
      </c>
      <c r="N322" s="33">
        <v>20.561111111111114</v>
      </c>
      <c r="O322" s="33">
        <v>0.32062320623206236</v>
      </c>
      <c r="P322" s="33">
        <v>6.8278888888888876</v>
      </c>
      <c r="Q322" s="33">
        <v>5.6546666666666665</v>
      </c>
      <c r="R322" s="33">
        <v>0.15353696870302033</v>
      </c>
      <c r="S322" s="33">
        <v>2.8373333333333335</v>
      </c>
      <c r="T322" s="33">
        <v>5.9233333333333338</v>
      </c>
      <c r="U322" s="33">
        <v>0</v>
      </c>
      <c r="V322" s="33">
        <v>0.10775727757277574</v>
      </c>
      <c r="W322" s="33">
        <v>2.7326666666666668</v>
      </c>
      <c r="X322" s="33">
        <v>5.6822222222222223</v>
      </c>
      <c r="Y322" s="33">
        <v>0</v>
      </c>
      <c r="Z322" s="33">
        <v>0.10350416837501709</v>
      </c>
      <c r="AA322" s="33">
        <v>0</v>
      </c>
      <c r="AB322" s="33">
        <v>0</v>
      </c>
      <c r="AC322" s="33">
        <v>0</v>
      </c>
      <c r="AD322" s="33">
        <v>0</v>
      </c>
      <c r="AE322" s="33">
        <v>0</v>
      </c>
      <c r="AF322" s="33">
        <v>0</v>
      </c>
      <c r="AG322" s="33">
        <v>0</v>
      </c>
      <c r="AH322" t="s">
        <v>6</v>
      </c>
      <c r="AI322" s="34">
        <v>4</v>
      </c>
    </row>
    <row r="323" spans="1:35" x14ac:dyDescent="0.25">
      <c r="A323" t="s">
        <v>1149</v>
      </c>
      <c r="B323" t="s">
        <v>453</v>
      </c>
      <c r="C323" t="s">
        <v>895</v>
      </c>
      <c r="D323" t="s">
        <v>1044</v>
      </c>
      <c r="E323" s="33">
        <v>160.36666666666667</v>
      </c>
      <c r="F323" s="33">
        <v>6.1333333333333337</v>
      </c>
      <c r="G323" s="33">
        <v>0</v>
      </c>
      <c r="H323" s="33">
        <v>0.8666666666666667</v>
      </c>
      <c r="I323" s="33">
        <v>0</v>
      </c>
      <c r="J323" s="33">
        <v>0</v>
      </c>
      <c r="K323" s="33">
        <v>0</v>
      </c>
      <c r="L323" s="33">
        <v>5.6484444444444453</v>
      </c>
      <c r="M323" s="33">
        <v>0</v>
      </c>
      <c r="N323" s="33">
        <v>19.048333333333332</v>
      </c>
      <c r="O323" s="33">
        <v>0.11877987944294324</v>
      </c>
      <c r="P323" s="33">
        <v>5.4222222222222225</v>
      </c>
      <c r="Q323" s="33">
        <v>9.413333333333334</v>
      </c>
      <c r="R323" s="33">
        <v>9.2510219635557403E-2</v>
      </c>
      <c r="S323" s="33">
        <v>4.8024444444444452</v>
      </c>
      <c r="T323" s="33">
        <v>6.6212222222222206</v>
      </c>
      <c r="U323" s="33">
        <v>0</v>
      </c>
      <c r="V323" s="33">
        <v>7.1234670546663881E-2</v>
      </c>
      <c r="W323" s="33">
        <v>4.1114444444444445</v>
      </c>
      <c r="X323" s="33">
        <v>14.885888888888884</v>
      </c>
      <c r="Y323" s="33">
        <v>0</v>
      </c>
      <c r="Z323" s="33">
        <v>0.1184618582415298</v>
      </c>
      <c r="AA323" s="33">
        <v>0</v>
      </c>
      <c r="AB323" s="33">
        <v>0</v>
      </c>
      <c r="AC323" s="33">
        <v>0</v>
      </c>
      <c r="AD323" s="33">
        <v>0</v>
      </c>
      <c r="AE323" s="33">
        <v>4.2111111111111112</v>
      </c>
      <c r="AF323" s="33">
        <v>0</v>
      </c>
      <c r="AG323" s="33">
        <v>0</v>
      </c>
      <c r="AH323" t="s">
        <v>39</v>
      </c>
      <c r="AI323" s="34">
        <v>4</v>
      </c>
    </row>
    <row r="324" spans="1:35" x14ac:dyDescent="0.25">
      <c r="A324" t="s">
        <v>1149</v>
      </c>
      <c r="B324" t="s">
        <v>595</v>
      </c>
      <c r="C324" t="s">
        <v>861</v>
      </c>
      <c r="D324" t="s">
        <v>1073</v>
      </c>
      <c r="E324" s="33">
        <v>86.544444444444451</v>
      </c>
      <c r="F324" s="33">
        <v>6.2222222222222223</v>
      </c>
      <c r="G324" s="33">
        <v>0</v>
      </c>
      <c r="H324" s="33">
        <v>0.49444444444444446</v>
      </c>
      <c r="I324" s="33">
        <v>0</v>
      </c>
      <c r="J324" s="33">
        <v>0</v>
      </c>
      <c r="K324" s="33">
        <v>0</v>
      </c>
      <c r="L324" s="33">
        <v>3.5585555555555559</v>
      </c>
      <c r="M324" s="33">
        <v>0.7055555555555556</v>
      </c>
      <c r="N324" s="33">
        <v>0</v>
      </c>
      <c r="O324" s="33">
        <v>8.1525227885479515E-3</v>
      </c>
      <c r="P324" s="33">
        <v>6.7511111111111113</v>
      </c>
      <c r="Q324" s="33">
        <v>8.4267777777777741</v>
      </c>
      <c r="R324" s="33">
        <v>0.17537681345487219</v>
      </c>
      <c r="S324" s="33">
        <v>2.7458888888888895</v>
      </c>
      <c r="T324" s="33">
        <v>3.3564444444444441</v>
      </c>
      <c r="U324" s="33">
        <v>0</v>
      </c>
      <c r="V324" s="33">
        <v>7.0510977018872767E-2</v>
      </c>
      <c r="W324" s="33">
        <v>3.7605555555555554</v>
      </c>
      <c r="X324" s="33">
        <v>4.8924444444444442</v>
      </c>
      <c r="Y324" s="33">
        <v>0</v>
      </c>
      <c r="Z324" s="33">
        <v>9.9983309795865935E-2</v>
      </c>
      <c r="AA324" s="33">
        <v>0</v>
      </c>
      <c r="AB324" s="33">
        <v>0</v>
      </c>
      <c r="AC324" s="33">
        <v>0</v>
      </c>
      <c r="AD324" s="33">
        <v>0</v>
      </c>
      <c r="AE324" s="33">
        <v>0</v>
      </c>
      <c r="AF324" s="33">
        <v>0</v>
      </c>
      <c r="AG324" s="33">
        <v>0</v>
      </c>
      <c r="AH324" t="s">
        <v>182</v>
      </c>
      <c r="AI324" s="34">
        <v>4</v>
      </c>
    </row>
    <row r="325" spans="1:35" x14ac:dyDescent="0.25">
      <c r="A325" t="s">
        <v>1149</v>
      </c>
      <c r="B325" t="s">
        <v>432</v>
      </c>
      <c r="C325" t="s">
        <v>904</v>
      </c>
      <c r="D325" t="s">
        <v>1062</v>
      </c>
      <c r="E325" s="33">
        <v>71.400000000000006</v>
      </c>
      <c r="F325" s="33">
        <v>5.6222222222222218</v>
      </c>
      <c r="G325" s="33">
        <v>0</v>
      </c>
      <c r="H325" s="33">
        <v>0</v>
      </c>
      <c r="I325" s="33">
        <v>0</v>
      </c>
      <c r="J325" s="33">
        <v>0</v>
      </c>
      <c r="K325" s="33">
        <v>0</v>
      </c>
      <c r="L325" s="33">
        <v>3.4555555555555544</v>
      </c>
      <c r="M325" s="33">
        <v>0</v>
      </c>
      <c r="N325" s="33">
        <v>5.5933333333333328</v>
      </c>
      <c r="O325" s="33">
        <v>7.8338001867413617E-2</v>
      </c>
      <c r="P325" s="33">
        <v>5.7311111111111108</v>
      </c>
      <c r="Q325" s="33">
        <v>5.4744444444444467</v>
      </c>
      <c r="R325" s="33">
        <v>0.15694055399937754</v>
      </c>
      <c r="S325" s="33">
        <v>9.7122222222222252</v>
      </c>
      <c r="T325" s="33">
        <v>4.8901111111111124</v>
      </c>
      <c r="U325" s="33">
        <v>0</v>
      </c>
      <c r="V325" s="33">
        <v>0.20451447245564897</v>
      </c>
      <c r="W325" s="33">
        <v>5.0377777777777784</v>
      </c>
      <c r="X325" s="33">
        <v>9.032777777777774</v>
      </c>
      <c r="Y325" s="33">
        <v>0</v>
      </c>
      <c r="Z325" s="33">
        <v>0.19706660441954554</v>
      </c>
      <c r="AA325" s="33">
        <v>0</v>
      </c>
      <c r="AB325" s="33">
        <v>0</v>
      </c>
      <c r="AC325" s="33">
        <v>0</v>
      </c>
      <c r="AD325" s="33">
        <v>0</v>
      </c>
      <c r="AE325" s="33">
        <v>0</v>
      </c>
      <c r="AF325" s="33">
        <v>0</v>
      </c>
      <c r="AG325" s="33">
        <v>0</v>
      </c>
      <c r="AH325" t="s">
        <v>18</v>
      </c>
      <c r="AI325" s="34">
        <v>4</v>
      </c>
    </row>
    <row r="326" spans="1:35" x14ac:dyDescent="0.25">
      <c r="A326" t="s">
        <v>1149</v>
      </c>
      <c r="B326" t="s">
        <v>788</v>
      </c>
      <c r="C326" t="s">
        <v>846</v>
      </c>
      <c r="D326" t="s">
        <v>1052</v>
      </c>
      <c r="E326" s="33">
        <v>2.3222222222222224</v>
      </c>
      <c r="F326" s="33">
        <v>0</v>
      </c>
      <c r="G326" s="33">
        <v>0</v>
      </c>
      <c r="H326" s="33">
        <v>0</v>
      </c>
      <c r="I326" s="33">
        <v>0</v>
      </c>
      <c r="J326" s="33">
        <v>0</v>
      </c>
      <c r="K326" s="33">
        <v>0</v>
      </c>
      <c r="L326" s="33">
        <v>0.2874444444444445</v>
      </c>
      <c r="M326" s="33">
        <v>0</v>
      </c>
      <c r="N326" s="33">
        <v>0</v>
      </c>
      <c r="O326" s="33">
        <v>0</v>
      </c>
      <c r="P326" s="33">
        <v>0</v>
      </c>
      <c r="Q326" s="33">
        <v>0</v>
      </c>
      <c r="R326" s="33">
        <v>0</v>
      </c>
      <c r="S326" s="33">
        <v>1.0917777777777777</v>
      </c>
      <c r="T326" s="33">
        <v>3.8333333333333337E-2</v>
      </c>
      <c r="U326" s="33">
        <v>0</v>
      </c>
      <c r="V326" s="33">
        <v>0.48665071770334922</v>
      </c>
      <c r="W326" s="33">
        <v>1.0942222222222222</v>
      </c>
      <c r="X326" s="33">
        <v>0.39977777777777784</v>
      </c>
      <c r="Y326" s="33">
        <v>0</v>
      </c>
      <c r="Z326" s="33">
        <v>0.64334928229665067</v>
      </c>
      <c r="AA326" s="33">
        <v>0</v>
      </c>
      <c r="AB326" s="33">
        <v>0</v>
      </c>
      <c r="AC326" s="33">
        <v>0</v>
      </c>
      <c r="AD326" s="33">
        <v>0</v>
      </c>
      <c r="AE326" s="33">
        <v>0</v>
      </c>
      <c r="AF326" s="33">
        <v>0</v>
      </c>
      <c r="AG326" s="33">
        <v>0</v>
      </c>
      <c r="AH326" t="s">
        <v>375</v>
      </c>
      <c r="AI326" s="34">
        <v>4</v>
      </c>
    </row>
    <row r="327" spans="1:35" x14ac:dyDescent="0.25">
      <c r="A327" t="s">
        <v>1149</v>
      </c>
      <c r="B327" t="s">
        <v>566</v>
      </c>
      <c r="C327" t="s">
        <v>943</v>
      </c>
      <c r="D327" t="s">
        <v>1076</v>
      </c>
      <c r="E327" s="33">
        <v>33.033333333333331</v>
      </c>
      <c r="F327" s="33">
        <v>2.8</v>
      </c>
      <c r="G327" s="33">
        <v>0.21111111111111111</v>
      </c>
      <c r="H327" s="33">
        <v>0.24444444444444444</v>
      </c>
      <c r="I327" s="33">
        <v>0.58888888888888891</v>
      </c>
      <c r="J327" s="33">
        <v>0</v>
      </c>
      <c r="K327" s="33">
        <v>0</v>
      </c>
      <c r="L327" s="33">
        <v>0.2718888888888889</v>
      </c>
      <c r="M327" s="33">
        <v>4.8347777777777781</v>
      </c>
      <c r="N327" s="33">
        <v>0</v>
      </c>
      <c r="O327" s="33">
        <v>0.1463605785401951</v>
      </c>
      <c r="P327" s="33">
        <v>0</v>
      </c>
      <c r="Q327" s="33">
        <v>5.115333333333334</v>
      </c>
      <c r="R327" s="33">
        <v>0.15485368314833503</v>
      </c>
      <c r="S327" s="33">
        <v>2.0659999999999998</v>
      </c>
      <c r="T327" s="33">
        <v>2.9512222222222224</v>
      </c>
      <c r="U327" s="33">
        <v>0</v>
      </c>
      <c r="V327" s="33">
        <v>0.1518836192398251</v>
      </c>
      <c r="W327" s="33">
        <v>4.1909999999999998</v>
      </c>
      <c r="X327" s="33">
        <v>3.7284444444444444</v>
      </c>
      <c r="Y327" s="33">
        <v>0</v>
      </c>
      <c r="Z327" s="33">
        <v>0.23974100235452406</v>
      </c>
      <c r="AA327" s="33">
        <v>0</v>
      </c>
      <c r="AB327" s="33">
        <v>0</v>
      </c>
      <c r="AC327" s="33">
        <v>0</v>
      </c>
      <c r="AD327" s="33">
        <v>0</v>
      </c>
      <c r="AE327" s="33">
        <v>0</v>
      </c>
      <c r="AF327" s="33">
        <v>0</v>
      </c>
      <c r="AG327" s="33">
        <v>0</v>
      </c>
      <c r="AH327" t="s">
        <v>153</v>
      </c>
      <c r="AI327" s="34">
        <v>4</v>
      </c>
    </row>
    <row r="328" spans="1:35" x14ac:dyDescent="0.25">
      <c r="A328" t="s">
        <v>1149</v>
      </c>
      <c r="B328" t="s">
        <v>630</v>
      </c>
      <c r="C328" t="s">
        <v>850</v>
      </c>
      <c r="D328" t="s">
        <v>1026</v>
      </c>
      <c r="E328" s="33">
        <v>85.3</v>
      </c>
      <c r="F328" s="33">
        <v>5.6888888888888891</v>
      </c>
      <c r="G328" s="33">
        <v>0</v>
      </c>
      <c r="H328" s="33">
        <v>0</v>
      </c>
      <c r="I328" s="33">
        <v>0</v>
      </c>
      <c r="J328" s="33">
        <v>0</v>
      </c>
      <c r="K328" s="33">
        <v>0</v>
      </c>
      <c r="L328" s="33">
        <v>5.2219999999999986</v>
      </c>
      <c r="M328" s="33">
        <v>0</v>
      </c>
      <c r="N328" s="33">
        <v>0</v>
      </c>
      <c r="O328" s="33">
        <v>0</v>
      </c>
      <c r="P328" s="33">
        <v>0</v>
      </c>
      <c r="Q328" s="33">
        <v>15.688888888888888</v>
      </c>
      <c r="R328" s="33">
        <v>0.18392601276540316</v>
      </c>
      <c r="S328" s="33">
        <v>1.5964444444444446</v>
      </c>
      <c r="T328" s="33">
        <v>11.26644444444444</v>
      </c>
      <c r="U328" s="33">
        <v>0</v>
      </c>
      <c r="V328" s="33">
        <v>0.15079588380877942</v>
      </c>
      <c r="W328" s="33">
        <v>2.1208888888888886</v>
      </c>
      <c r="X328" s="33">
        <v>8.0515555555555558</v>
      </c>
      <c r="Y328" s="33">
        <v>0</v>
      </c>
      <c r="Z328" s="33">
        <v>0.11925491728539794</v>
      </c>
      <c r="AA328" s="33">
        <v>0</v>
      </c>
      <c r="AB328" s="33">
        <v>0</v>
      </c>
      <c r="AC328" s="33">
        <v>0</v>
      </c>
      <c r="AD328" s="33">
        <v>0</v>
      </c>
      <c r="AE328" s="33">
        <v>0</v>
      </c>
      <c r="AF328" s="33">
        <v>0</v>
      </c>
      <c r="AG328" s="33">
        <v>0</v>
      </c>
      <c r="AH328" t="s">
        <v>217</v>
      </c>
      <c r="AI328" s="34">
        <v>4</v>
      </c>
    </row>
    <row r="329" spans="1:35" x14ac:dyDescent="0.25">
      <c r="A329" t="s">
        <v>1149</v>
      </c>
      <c r="B329" t="s">
        <v>513</v>
      </c>
      <c r="C329" t="s">
        <v>903</v>
      </c>
      <c r="D329" t="s">
        <v>1061</v>
      </c>
      <c r="E329" s="33">
        <v>78.188888888888883</v>
      </c>
      <c r="F329" s="33">
        <v>5.6888888888888891</v>
      </c>
      <c r="G329" s="33">
        <v>0.4</v>
      </c>
      <c r="H329" s="33">
        <v>0.3888888888888889</v>
      </c>
      <c r="I329" s="33">
        <v>1.0777777777777777</v>
      </c>
      <c r="J329" s="33">
        <v>0</v>
      </c>
      <c r="K329" s="33">
        <v>2.0111111111111111</v>
      </c>
      <c r="L329" s="33">
        <v>5.3357777777777784</v>
      </c>
      <c r="M329" s="33">
        <v>5.1111111111111107</v>
      </c>
      <c r="N329" s="33">
        <v>0</v>
      </c>
      <c r="O329" s="33">
        <v>6.5368765098763673E-2</v>
      </c>
      <c r="P329" s="33">
        <v>4.3555555555555552</v>
      </c>
      <c r="Q329" s="33">
        <v>5.085</v>
      </c>
      <c r="R329" s="33">
        <v>0.12074037231774905</v>
      </c>
      <c r="S329" s="33">
        <v>6.1791111111111121</v>
      </c>
      <c r="T329" s="33">
        <v>8.2013333333333325</v>
      </c>
      <c r="U329" s="33">
        <v>0</v>
      </c>
      <c r="V329" s="33">
        <v>0.18391928378570416</v>
      </c>
      <c r="W329" s="33">
        <v>5.0184444444444445</v>
      </c>
      <c r="X329" s="33">
        <v>6.1786666666666656</v>
      </c>
      <c r="Y329" s="33">
        <v>4.0333333333333332</v>
      </c>
      <c r="Z329" s="33">
        <v>0.19479039363365069</v>
      </c>
      <c r="AA329" s="33">
        <v>0</v>
      </c>
      <c r="AB329" s="33">
        <v>0</v>
      </c>
      <c r="AC329" s="33">
        <v>0</v>
      </c>
      <c r="AD329" s="33">
        <v>0</v>
      </c>
      <c r="AE329" s="33">
        <v>0</v>
      </c>
      <c r="AF329" s="33">
        <v>0</v>
      </c>
      <c r="AG329" s="33">
        <v>0</v>
      </c>
      <c r="AH329" t="s">
        <v>99</v>
      </c>
      <c r="AI329" s="34">
        <v>4</v>
      </c>
    </row>
    <row r="330" spans="1:35" x14ac:dyDescent="0.25">
      <c r="A330" t="s">
        <v>1149</v>
      </c>
      <c r="B330" t="s">
        <v>613</v>
      </c>
      <c r="C330" t="s">
        <v>932</v>
      </c>
      <c r="D330" t="s">
        <v>1079</v>
      </c>
      <c r="E330" s="33">
        <v>39.911111111111111</v>
      </c>
      <c r="F330" s="33">
        <v>0</v>
      </c>
      <c r="G330" s="33">
        <v>0</v>
      </c>
      <c r="H330" s="33">
        <v>0</v>
      </c>
      <c r="I330" s="33">
        <v>0</v>
      </c>
      <c r="J330" s="33">
        <v>0</v>
      </c>
      <c r="K330" s="33">
        <v>0</v>
      </c>
      <c r="L330" s="33">
        <v>1.1036666666666664</v>
      </c>
      <c r="M330" s="33">
        <v>3.8433333333333342</v>
      </c>
      <c r="N330" s="33">
        <v>0</v>
      </c>
      <c r="O330" s="33">
        <v>9.6297327394209375E-2</v>
      </c>
      <c r="P330" s="33">
        <v>4.3922222222222231</v>
      </c>
      <c r="Q330" s="33">
        <v>0</v>
      </c>
      <c r="R330" s="33">
        <v>0.11005011135857463</v>
      </c>
      <c r="S330" s="33">
        <v>1.3692222222222223</v>
      </c>
      <c r="T330" s="33">
        <v>6.2836666666666678</v>
      </c>
      <c r="U330" s="33">
        <v>0</v>
      </c>
      <c r="V330" s="33">
        <v>0.19174832962138089</v>
      </c>
      <c r="W330" s="33">
        <v>1.0055555555555553</v>
      </c>
      <c r="X330" s="33">
        <v>5.3984444444444444</v>
      </c>
      <c r="Y330" s="33">
        <v>0</v>
      </c>
      <c r="Z330" s="33">
        <v>0.16045657015590201</v>
      </c>
      <c r="AA330" s="33">
        <v>0</v>
      </c>
      <c r="AB330" s="33">
        <v>0</v>
      </c>
      <c r="AC330" s="33">
        <v>0</v>
      </c>
      <c r="AD330" s="33">
        <v>0</v>
      </c>
      <c r="AE330" s="33">
        <v>0</v>
      </c>
      <c r="AF330" s="33">
        <v>0</v>
      </c>
      <c r="AG330" s="33">
        <v>0</v>
      </c>
      <c r="AH330" t="s">
        <v>200</v>
      </c>
      <c r="AI330" s="34">
        <v>4</v>
      </c>
    </row>
    <row r="331" spans="1:35" x14ac:dyDescent="0.25">
      <c r="A331" t="s">
        <v>1149</v>
      </c>
      <c r="B331" t="s">
        <v>703</v>
      </c>
      <c r="C331" t="s">
        <v>995</v>
      </c>
      <c r="D331" t="s">
        <v>1038</v>
      </c>
      <c r="E331" s="33">
        <v>111.64444444444445</v>
      </c>
      <c r="F331" s="33">
        <v>5.6888888888888891</v>
      </c>
      <c r="G331" s="33">
        <v>0</v>
      </c>
      <c r="H331" s="33">
        <v>0</v>
      </c>
      <c r="I331" s="33">
        <v>0</v>
      </c>
      <c r="J331" s="33">
        <v>0</v>
      </c>
      <c r="K331" s="33">
        <v>0</v>
      </c>
      <c r="L331" s="33">
        <v>3.8724444444444428</v>
      </c>
      <c r="M331" s="33">
        <v>7.2904444444444456</v>
      </c>
      <c r="N331" s="33">
        <v>5.5575555555555551</v>
      </c>
      <c r="O331" s="33">
        <v>0.11507961783439491</v>
      </c>
      <c r="P331" s="33">
        <v>5.2639999999999993</v>
      </c>
      <c r="Q331" s="33">
        <v>4.7504444444444438</v>
      </c>
      <c r="R331" s="33">
        <v>8.9699442675159224E-2</v>
      </c>
      <c r="S331" s="33">
        <v>6.3614444444444427</v>
      </c>
      <c r="T331" s="33">
        <v>5.7285555555555545</v>
      </c>
      <c r="U331" s="33">
        <v>0</v>
      </c>
      <c r="V331" s="33">
        <v>0.10829020700636939</v>
      </c>
      <c r="W331" s="33">
        <v>6.5924444444444452</v>
      </c>
      <c r="X331" s="33">
        <v>10.672555555555558</v>
      </c>
      <c r="Y331" s="33">
        <v>0</v>
      </c>
      <c r="Z331" s="33">
        <v>0.15464271496815291</v>
      </c>
      <c r="AA331" s="33">
        <v>0</v>
      </c>
      <c r="AB331" s="33">
        <v>0</v>
      </c>
      <c r="AC331" s="33">
        <v>0</v>
      </c>
      <c r="AD331" s="33">
        <v>0</v>
      </c>
      <c r="AE331" s="33">
        <v>0</v>
      </c>
      <c r="AF331" s="33">
        <v>0</v>
      </c>
      <c r="AG331" s="33">
        <v>0</v>
      </c>
      <c r="AH331" t="s">
        <v>290</v>
      </c>
      <c r="AI331" s="34">
        <v>4</v>
      </c>
    </row>
    <row r="332" spans="1:35" x14ac:dyDescent="0.25">
      <c r="A332" t="s">
        <v>1149</v>
      </c>
      <c r="B332" t="s">
        <v>675</v>
      </c>
      <c r="C332" t="s">
        <v>866</v>
      </c>
      <c r="D332" t="s">
        <v>1057</v>
      </c>
      <c r="E332" s="33">
        <v>108.52222222222223</v>
      </c>
      <c r="F332" s="33">
        <v>5.2444444444444445</v>
      </c>
      <c r="G332" s="33">
        <v>5.6888888888888891</v>
      </c>
      <c r="H332" s="33">
        <v>0.86355555555555574</v>
      </c>
      <c r="I332" s="33">
        <v>2.4666666666666668</v>
      </c>
      <c r="J332" s="33">
        <v>0</v>
      </c>
      <c r="K332" s="33">
        <v>0</v>
      </c>
      <c r="L332" s="33">
        <v>2.9300000000000006</v>
      </c>
      <c r="M332" s="33">
        <v>7.6585555555555542</v>
      </c>
      <c r="N332" s="33">
        <v>4.5914444444444449</v>
      </c>
      <c r="O332" s="33">
        <v>0.11288010648100746</v>
      </c>
      <c r="P332" s="33">
        <v>6.7401111111111103</v>
      </c>
      <c r="Q332" s="33">
        <v>5.4914444444444426</v>
      </c>
      <c r="R332" s="33">
        <v>0.11271014641138524</v>
      </c>
      <c r="S332" s="33">
        <v>10.730777777777778</v>
      </c>
      <c r="T332" s="33">
        <v>11.345333333333334</v>
      </c>
      <c r="U332" s="33">
        <v>0</v>
      </c>
      <c r="V332" s="33">
        <v>0.20342479778847136</v>
      </c>
      <c r="W332" s="33">
        <v>17.310444444444443</v>
      </c>
      <c r="X332" s="33">
        <v>11.547111111111109</v>
      </c>
      <c r="Y332" s="33">
        <v>0</v>
      </c>
      <c r="Z332" s="33">
        <v>0.26591379133817949</v>
      </c>
      <c r="AA332" s="33">
        <v>0</v>
      </c>
      <c r="AB332" s="33">
        <v>0</v>
      </c>
      <c r="AC332" s="33">
        <v>0</v>
      </c>
      <c r="AD332" s="33">
        <v>0</v>
      </c>
      <c r="AE332" s="33">
        <v>0</v>
      </c>
      <c r="AF332" s="33">
        <v>0</v>
      </c>
      <c r="AG332" s="33">
        <v>0</v>
      </c>
      <c r="AH332" t="s">
        <v>262</v>
      </c>
      <c r="AI332" s="34">
        <v>4</v>
      </c>
    </row>
    <row r="333" spans="1:35" x14ac:dyDescent="0.25">
      <c r="A333" t="s">
        <v>1149</v>
      </c>
      <c r="B333" t="s">
        <v>609</v>
      </c>
      <c r="C333" t="s">
        <v>898</v>
      </c>
      <c r="D333" t="s">
        <v>1058</v>
      </c>
      <c r="E333" s="33">
        <v>88.466666666666669</v>
      </c>
      <c r="F333" s="33">
        <v>5.6888888888888891</v>
      </c>
      <c r="G333" s="33">
        <v>0.88888888888888884</v>
      </c>
      <c r="H333" s="33">
        <v>0.66111111111111109</v>
      </c>
      <c r="I333" s="33">
        <v>0.98888888888888893</v>
      </c>
      <c r="J333" s="33">
        <v>0</v>
      </c>
      <c r="K333" s="33">
        <v>0</v>
      </c>
      <c r="L333" s="33">
        <v>5.3605555555555569</v>
      </c>
      <c r="M333" s="33">
        <v>0</v>
      </c>
      <c r="N333" s="33">
        <v>9.080222222222222</v>
      </c>
      <c r="O333" s="33">
        <v>0.10264004019090681</v>
      </c>
      <c r="P333" s="33">
        <v>4.129666666666667</v>
      </c>
      <c r="Q333" s="33">
        <v>6.0491111111111096</v>
      </c>
      <c r="R333" s="33">
        <v>0.11505777442853553</v>
      </c>
      <c r="S333" s="33">
        <v>11.574222222222218</v>
      </c>
      <c r="T333" s="33">
        <v>5.3474444444444433</v>
      </c>
      <c r="U333" s="33">
        <v>0</v>
      </c>
      <c r="V333" s="33">
        <v>0.19127731725697053</v>
      </c>
      <c r="W333" s="33">
        <v>11.018333333333334</v>
      </c>
      <c r="X333" s="33">
        <v>11.876555555555553</v>
      </c>
      <c r="Y333" s="33">
        <v>0</v>
      </c>
      <c r="Z333" s="33">
        <v>0.25879678472745538</v>
      </c>
      <c r="AA333" s="33">
        <v>0</v>
      </c>
      <c r="AB333" s="33">
        <v>0</v>
      </c>
      <c r="AC333" s="33">
        <v>0</v>
      </c>
      <c r="AD333" s="33">
        <v>0</v>
      </c>
      <c r="AE333" s="33">
        <v>0</v>
      </c>
      <c r="AF333" s="33">
        <v>0</v>
      </c>
      <c r="AG333" s="33">
        <v>0</v>
      </c>
      <c r="AH333" t="s">
        <v>196</v>
      </c>
      <c r="AI333" s="34">
        <v>4</v>
      </c>
    </row>
    <row r="334" spans="1:35" x14ac:dyDescent="0.25">
      <c r="A334" t="s">
        <v>1149</v>
      </c>
      <c r="B334" t="s">
        <v>624</v>
      </c>
      <c r="C334" t="s">
        <v>917</v>
      </c>
      <c r="D334" t="s">
        <v>1047</v>
      </c>
      <c r="E334" s="33">
        <v>94.788888888888891</v>
      </c>
      <c r="F334" s="33">
        <v>5.6888888888888891</v>
      </c>
      <c r="G334" s="33">
        <v>0.6333333333333333</v>
      </c>
      <c r="H334" s="33">
        <v>0.54833333333333345</v>
      </c>
      <c r="I334" s="33">
        <v>0.84444444444444444</v>
      </c>
      <c r="J334" s="33">
        <v>0</v>
      </c>
      <c r="K334" s="33">
        <v>0</v>
      </c>
      <c r="L334" s="33">
        <v>4.2971111111111133</v>
      </c>
      <c r="M334" s="33">
        <v>0</v>
      </c>
      <c r="N334" s="33">
        <v>8.368555555555556</v>
      </c>
      <c r="O334" s="33">
        <v>8.8286250146524442E-2</v>
      </c>
      <c r="P334" s="33">
        <v>5.2934444444444448</v>
      </c>
      <c r="Q334" s="33">
        <v>4.7227777777777771</v>
      </c>
      <c r="R334" s="33">
        <v>0.10566873754542257</v>
      </c>
      <c r="S334" s="33">
        <v>7.914222222222226</v>
      </c>
      <c r="T334" s="33">
        <v>7.2834444444444433</v>
      </c>
      <c r="U334" s="33">
        <v>0</v>
      </c>
      <c r="V334" s="33">
        <v>0.16033173133278633</v>
      </c>
      <c r="W334" s="33">
        <v>10.735777777777779</v>
      </c>
      <c r="X334" s="33">
        <v>12.479111111111109</v>
      </c>
      <c r="Y334" s="33">
        <v>2.5444444444444443</v>
      </c>
      <c r="Z334" s="33">
        <v>0.27175477669675296</v>
      </c>
      <c r="AA334" s="33">
        <v>0</v>
      </c>
      <c r="AB334" s="33">
        <v>0</v>
      </c>
      <c r="AC334" s="33">
        <v>0.48888888888888887</v>
      </c>
      <c r="AD334" s="33">
        <v>0</v>
      </c>
      <c r="AE334" s="33">
        <v>0</v>
      </c>
      <c r="AF334" s="33">
        <v>0</v>
      </c>
      <c r="AG334" s="33">
        <v>0</v>
      </c>
      <c r="AH334" t="s">
        <v>211</v>
      </c>
      <c r="AI334" s="34">
        <v>4</v>
      </c>
    </row>
    <row r="335" spans="1:35" x14ac:dyDescent="0.25">
      <c r="A335" t="s">
        <v>1149</v>
      </c>
      <c r="B335" t="s">
        <v>606</v>
      </c>
      <c r="C335" t="s">
        <v>953</v>
      </c>
      <c r="D335" t="s">
        <v>1096</v>
      </c>
      <c r="E335" s="33">
        <v>89.644444444444446</v>
      </c>
      <c r="F335" s="33">
        <v>5.6</v>
      </c>
      <c r="G335" s="33">
        <v>0</v>
      </c>
      <c r="H335" s="33">
        <v>0.62300000000000011</v>
      </c>
      <c r="I335" s="33">
        <v>0</v>
      </c>
      <c r="J335" s="33">
        <v>0</v>
      </c>
      <c r="K335" s="33">
        <v>0</v>
      </c>
      <c r="L335" s="33">
        <v>5.8618888888888865</v>
      </c>
      <c r="M335" s="33">
        <v>5.9023333333333339</v>
      </c>
      <c r="N335" s="33">
        <v>0</v>
      </c>
      <c r="O335" s="33">
        <v>6.5841596430342098E-2</v>
      </c>
      <c r="P335" s="33">
        <v>5.9594444444444461</v>
      </c>
      <c r="Q335" s="33">
        <v>3.8318888888888898</v>
      </c>
      <c r="R335" s="33">
        <v>0.10922409519087757</v>
      </c>
      <c r="S335" s="33">
        <v>4.2621111111111114</v>
      </c>
      <c r="T335" s="33">
        <v>5.1594444444444445</v>
      </c>
      <c r="U335" s="33">
        <v>0</v>
      </c>
      <c r="V335" s="33">
        <v>0.10509915716410512</v>
      </c>
      <c r="W335" s="33">
        <v>9.6871111111111095</v>
      </c>
      <c r="X335" s="33">
        <v>8.6476666666666659</v>
      </c>
      <c r="Y335" s="33">
        <v>0</v>
      </c>
      <c r="Z335" s="33">
        <v>0.20452776400594938</v>
      </c>
      <c r="AA335" s="33">
        <v>0</v>
      </c>
      <c r="AB335" s="33">
        <v>0</v>
      </c>
      <c r="AC335" s="33">
        <v>0</v>
      </c>
      <c r="AD335" s="33">
        <v>0</v>
      </c>
      <c r="AE335" s="33">
        <v>0</v>
      </c>
      <c r="AF335" s="33">
        <v>0</v>
      </c>
      <c r="AG335" s="33">
        <v>0</v>
      </c>
      <c r="AH335" t="s">
        <v>193</v>
      </c>
      <c r="AI335" s="34">
        <v>4</v>
      </c>
    </row>
    <row r="336" spans="1:35" x14ac:dyDescent="0.25">
      <c r="A336" t="s">
        <v>1149</v>
      </c>
      <c r="B336" t="s">
        <v>707</v>
      </c>
      <c r="C336" t="s">
        <v>844</v>
      </c>
      <c r="D336" t="s">
        <v>1049</v>
      </c>
      <c r="E336" s="33">
        <v>73.144444444444446</v>
      </c>
      <c r="F336" s="33">
        <v>5.5111111111111111</v>
      </c>
      <c r="G336" s="33">
        <v>0.72222222222222221</v>
      </c>
      <c r="H336" s="33">
        <v>0.35088888888888886</v>
      </c>
      <c r="I336" s="33">
        <v>2.2333333333333334</v>
      </c>
      <c r="J336" s="33">
        <v>0</v>
      </c>
      <c r="K336" s="33">
        <v>3.3777777777777778</v>
      </c>
      <c r="L336" s="33">
        <v>1.3961111111111111</v>
      </c>
      <c r="M336" s="33">
        <v>0</v>
      </c>
      <c r="N336" s="33">
        <v>5.2757777777777779</v>
      </c>
      <c r="O336" s="33">
        <v>7.2128209023241685E-2</v>
      </c>
      <c r="P336" s="33">
        <v>5.1386666666666665</v>
      </c>
      <c r="Q336" s="33">
        <v>0</v>
      </c>
      <c r="R336" s="33">
        <v>7.0253683730821817E-2</v>
      </c>
      <c r="S336" s="33">
        <v>5.2618888888888886</v>
      </c>
      <c r="T336" s="33">
        <v>10.994555555555557</v>
      </c>
      <c r="U336" s="33">
        <v>0</v>
      </c>
      <c r="V336" s="33">
        <v>0.22225125322801159</v>
      </c>
      <c r="W336" s="33">
        <v>0</v>
      </c>
      <c r="X336" s="33">
        <v>0</v>
      </c>
      <c r="Y336" s="33">
        <v>0</v>
      </c>
      <c r="Z336" s="33">
        <v>0</v>
      </c>
      <c r="AA336" s="33">
        <v>0</v>
      </c>
      <c r="AB336" s="33">
        <v>0</v>
      </c>
      <c r="AC336" s="33">
        <v>0</v>
      </c>
      <c r="AD336" s="33">
        <v>0</v>
      </c>
      <c r="AE336" s="33">
        <v>0</v>
      </c>
      <c r="AF336" s="33">
        <v>0</v>
      </c>
      <c r="AG336" s="33">
        <v>0</v>
      </c>
      <c r="AH336" t="s">
        <v>294</v>
      </c>
      <c r="AI336" s="34">
        <v>4</v>
      </c>
    </row>
    <row r="337" spans="1:35" x14ac:dyDescent="0.25">
      <c r="A337" t="s">
        <v>1149</v>
      </c>
      <c r="B337" t="s">
        <v>714</v>
      </c>
      <c r="C337" t="s">
        <v>898</v>
      </c>
      <c r="D337" t="s">
        <v>1058</v>
      </c>
      <c r="E337" s="33">
        <v>58.388888888888886</v>
      </c>
      <c r="F337" s="33">
        <v>3.4666666666666668</v>
      </c>
      <c r="G337" s="33">
        <v>0.28888888888888886</v>
      </c>
      <c r="H337" s="33">
        <v>0.24200000000000002</v>
      </c>
      <c r="I337" s="33">
        <v>0.74444444444444446</v>
      </c>
      <c r="J337" s="33">
        <v>0</v>
      </c>
      <c r="K337" s="33">
        <v>0</v>
      </c>
      <c r="L337" s="33">
        <v>1.0296666666666667</v>
      </c>
      <c r="M337" s="33">
        <v>6.0087777777777758</v>
      </c>
      <c r="N337" s="33">
        <v>0</v>
      </c>
      <c r="O337" s="33">
        <v>0.10290960989533775</v>
      </c>
      <c r="P337" s="33">
        <v>5.1694444444444434</v>
      </c>
      <c r="Q337" s="33">
        <v>4.9231111111111101</v>
      </c>
      <c r="R337" s="33">
        <v>0.1728506184586108</v>
      </c>
      <c r="S337" s="33">
        <v>7.7096666666666653</v>
      </c>
      <c r="T337" s="33">
        <v>6.953333333333334</v>
      </c>
      <c r="U337" s="33">
        <v>0</v>
      </c>
      <c r="V337" s="33">
        <v>0.25112654614652713</v>
      </c>
      <c r="W337" s="33">
        <v>14.456111111111115</v>
      </c>
      <c r="X337" s="33">
        <v>10.273888888888889</v>
      </c>
      <c r="Y337" s="33">
        <v>0</v>
      </c>
      <c r="Z337" s="33">
        <v>0.4235394862036157</v>
      </c>
      <c r="AA337" s="33">
        <v>0</v>
      </c>
      <c r="AB337" s="33">
        <v>0</v>
      </c>
      <c r="AC337" s="33">
        <v>0</v>
      </c>
      <c r="AD337" s="33">
        <v>0</v>
      </c>
      <c r="AE337" s="33">
        <v>0</v>
      </c>
      <c r="AF337" s="33">
        <v>0</v>
      </c>
      <c r="AG337" s="33">
        <v>0</v>
      </c>
      <c r="AH337" t="s">
        <v>301</v>
      </c>
      <c r="AI337" s="34">
        <v>4</v>
      </c>
    </row>
    <row r="338" spans="1:35" x14ac:dyDescent="0.25">
      <c r="A338" t="s">
        <v>1149</v>
      </c>
      <c r="B338" t="s">
        <v>573</v>
      </c>
      <c r="C338" t="s">
        <v>954</v>
      </c>
      <c r="D338" t="s">
        <v>1047</v>
      </c>
      <c r="E338" s="33">
        <v>38.244444444444447</v>
      </c>
      <c r="F338" s="33">
        <v>5.6888888888888891</v>
      </c>
      <c r="G338" s="33">
        <v>0.56666666666666665</v>
      </c>
      <c r="H338" s="33">
        <v>0.35555555555555557</v>
      </c>
      <c r="I338" s="33">
        <v>0.51111111111111107</v>
      </c>
      <c r="J338" s="33">
        <v>0</v>
      </c>
      <c r="K338" s="33">
        <v>0</v>
      </c>
      <c r="L338" s="33">
        <v>4.9017777777777791</v>
      </c>
      <c r="M338" s="33">
        <v>4</v>
      </c>
      <c r="N338" s="33">
        <v>0</v>
      </c>
      <c r="O338" s="33">
        <v>0.10459035444509006</v>
      </c>
      <c r="P338" s="33">
        <v>5.6888888888888891</v>
      </c>
      <c r="Q338" s="33">
        <v>2.0575555555555556</v>
      </c>
      <c r="R338" s="33">
        <v>0.2025508425334108</v>
      </c>
      <c r="S338" s="33">
        <v>4.3305555555555548</v>
      </c>
      <c r="T338" s="33">
        <v>12.46455555555556</v>
      </c>
      <c r="U338" s="33">
        <v>0</v>
      </c>
      <c r="V338" s="33">
        <v>0.43915165601394546</v>
      </c>
      <c r="W338" s="33">
        <v>4.3851111111111107</v>
      </c>
      <c r="X338" s="33">
        <v>20.068666666666662</v>
      </c>
      <c r="Y338" s="33">
        <v>0.77777777777777779</v>
      </c>
      <c r="Z338" s="33">
        <v>0.65974433468913407</v>
      </c>
      <c r="AA338" s="33">
        <v>0</v>
      </c>
      <c r="AB338" s="33">
        <v>0</v>
      </c>
      <c r="AC338" s="33">
        <v>6.6666666666666666E-2</v>
      </c>
      <c r="AD338" s="33">
        <v>0</v>
      </c>
      <c r="AE338" s="33">
        <v>0</v>
      </c>
      <c r="AF338" s="33">
        <v>0</v>
      </c>
      <c r="AG338" s="33">
        <v>0</v>
      </c>
      <c r="AH338" t="s">
        <v>160</v>
      </c>
      <c r="AI338" s="34">
        <v>4</v>
      </c>
    </row>
    <row r="339" spans="1:35" x14ac:dyDescent="0.25">
      <c r="A339" t="s">
        <v>1149</v>
      </c>
      <c r="B339" t="s">
        <v>480</v>
      </c>
      <c r="C339" t="s">
        <v>924</v>
      </c>
      <c r="D339" t="s">
        <v>1076</v>
      </c>
      <c r="E339" s="33">
        <v>88.066666666666663</v>
      </c>
      <c r="F339" s="33">
        <v>5.6888888888888891</v>
      </c>
      <c r="G339" s="33">
        <v>0</v>
      </c>
      <c r="H339" s="33">
        <v>1.4444444444444442</v>
      </c>
      <c r="I339" s="33">
        <v>0</v>
      </c>
      <c r="J339" s="33">
        <v>0</v>
      </c>
      <c r="K339" s="33">
        <v>0</v>
      </c>
      <c r="L339" s="33">
        <v>4.3801111111111091</v>
      </c>
      <c r="M339" s="33">
        <v>5.6888888888888891</v>
      </c>
      <c r="N339" s="33">
        <v>0</v>
      </c>
      <c r="O339" s="33">
        <v>6.4597527125914711E-2</v>
      </c>
      <c r="P339" s="33">
        <v>4.6222222222222218</v>
      </c>
      <c r="Q339" s="33">
        <v>4.8675555555555547</v>
      </c>
      <c r="R339" s="33">
        <v>0.10775674993691647</v>
      </c>
      <c r="S339" s="33">
        <v>6.9786666666666655</v>
      </c>
      <c r="T339" s="33">
        <v>10.311333333333332</v>
      </c>
      <c r="U339" s="33">
        <v>0</v>
      </c>
      <c r="V339" s="33">
        <v>0.19632853898561695</v>
      </c>
      <c r="W339" s="33">
        <v>3.2293333333333334</v>
      </c>
      <c r="X339" s="33">
        <v>22.394333333333329</v>
      </c>
      <c r="Y339" s="33">
        <v>0</v>
      </c>
      <c r="Z339" s="33">
        <v>0.2909576078728236</v>
      </c>
      <c r="AA339" s="33">
        <v>0</v>
      </c>
      <c r="AB339" s="33">
        <v>0</v>
      </c>
      <c r="AC339" s="33">
        <v>0</v>
      </c>
      <c r="AD339" s="33">
        <v>0</v>
      </c>
      <c r="AE339" s="33">
        <v>0</v>
      </c>
      <c r="AF339" s="33">
        <v>0</v>
      </c>
      <c r="AG339" s="33">
        <v>0</v>
      </c>
      <c r="AH339" t="s">
        <v>66</v>
      </c>
      <c r="AI339" s="34">
        <v>4</v>
      </c>
    </row>
    <row r="340" spans="1:35" x14ac:dyDescent="0.25">
      <c r="A340" t="s">
        <v>1149</v>
      </c>
      <c r="B340" t="s">
        <v>596</v>
      </c>
      <c r="C340" t="s">
        <v>963</v>
      </c>
      <c r="D340" t="s">
        <v>1044</v>
      </c>
      <c r="E340" s="33">
        <v>98.944444444444443</v>
      </c>
      <c r="F340" s="33">
        <v>5.5888888888888886</v>
      </c>
      <c r="G340" s="33">
        <v>5.5555555555555552E-2</v>
      </c>
      <c r="H340" s="33">
        <v>0.96944444444444444</v>
      </c>
      <c r="I340" s="33">
        <v>0</v>
      </c>
      <c r="J340" s="33">
        <v>0</v>
      </c>
      <c r="K340" s="33">
        <v>0</v>
      </c>
      <c r="L340" s="33">
        <v>4.2475555555555555</v>
      </c>
      <c r="M340" s="33">
        <v>0</v>
      </c>
      <c r="N340" s="33">
        <v>4.9588888888888887</v>
      </c>
      <c r="O340" s="33">
        <v>5.0117911285794493E-2</v>
      </c>
      <c r="P340" s="33">
        <v>4.7966666666666686</v>
      </c>
      <c r="Q340" s="33">
        <v>0</v>
      </c>
      <c r="R340" s="33">
        <v>4.8478382930937695E-2</v>
      </c>
      <c r="S340" s="33">
        <v>10.478000000000002</v>
      </c>
      <c r="T340" s="33">
        <v>5.1338888888888894</v>
      </c>
      <c r="U340" s="33">
        <v>0</v>
      </c>
      <c r="V340" s="33">
        <v>0.1577843907916901</v>
      </c>
      <c r="W340" s="33">
        <v>5.6055555555555552</v>
      </c>
      <c r="X340" s="33">
        <v>5.9789999999999992</v>
      </c>
      <c r="Y340" s="33">
        <v>0</v>
      </c>
      <c r="Z340" s="33">
        <v>0.11708141493542952</v>
      </c>
      <c r="AA340" s="33">
        <v>0</v>
      </c>
      <c r="AB340" s="33">
        <v>0</v>
      </c>
      <c r="AC340" s="33">
        <v>0</v>
      </c>
      <c r="AD340" s="33">
        <v>0</v>
      </c>
      <c r="AE340" s="33">
        <v>0</v>
      </c>
      <c r="AF340" s="33">
        <v>0</v>
      </c>
      <c r="AG340" s="33">
        <v>0</v>
      </c>
      <c r="AH340" t="s">
        <v>183</v>
      </c>
      <c r="AI340" s="34">
        <v>4</v>
      </c>
    </row>
    <row r="341" spans="1:35" x14ac:dyDescent="0.25">
      <c r="A341" t="s">
        <v>1149</v>
      </c>
      <c r="B341" t="s">
        <v>740</v>
      </c>
      <c r="C341" t="s">
        <v>1003</v>
      </c>
      <c r="D341" t="s">
        <v>1058</v>
      </c>
      <c r="E341" s="33">
        <v>79.166666666666671</v>
      </c>
      <c r="F341" s="33">
        <v>5.6888888888888891</v>
      </c>
      <c r="G341" s="33">
        <v>0.71111111111111114</v>
      </c>
      <c r="H341" s="33">
        <v>0.30599999999999994</v>
      </c>
      <c r="I341" s="33">
        <v>1.0666666666666667</v>
      </c>
      <c r="J341" s="33">
        <v>0</v>
      </c>
      <c r="K341" s="33">
        <v>0</v>
      </c>
      <c r="L341" s="33">
        <v>3.6314444444444445</v>
      </c>
      <c r="M341" s="33">
        <v>6.1504444444444442</v>
      </c>
      <c r="N341" s="33">
        <v>0</v>
      </c>
      <c r="O341" s="33">
        <v>7.7689824561403498E-2</v>
      </c>
      <c r="P341" s="33">
        <v>5.5057777777777774</v>
      </c>
      <c r="Q341" s="33">
        <v>5.6825555555555569</v>
      </c>
      <c r="R341" s="33">
        <v>0.14132631578947369</v>
      </c>
      <c r="S341" s="33">
        <v>3.3056666666666676</v>
      </c>
      <c r="T341" s="33">
        <v>10.056222222222225</v>
      </c>
      <c r="U341" s="33">
        <v>0</v>
      </c>
      <c r="V341" s="33">
        <v>0.16878175438596493</v>
      </c>
      <c r="W341" s="33">
        <v>3.7712222222222231</v>
      </c>
      <c r="X341" s="33">
        <v>7.6185555555555551</v>
      </c>
      <c r="Y341" s="33">
        <v>0</v>
      </c>
      <c r="Z341" s="33">
        <v>0.14387087719298247</v>
      </c>
      <c r="AA341" s="33">
        <v>0</v>
      </c>
      <c r="AB341" s="33">
        <v>0</v>
      </c>
      <c r="AC341" s="33">
        <v>0</v>
      </c>
      <c r="AD341" s="33">
        <v>0</v>
      </c>
      <c r="AE341" s="33">
        <v>1.0777777777777777</v>
      </c>
      <c r="AF341" s="33">
        <v>0</v>
      </c>
      <c r="AG341" s="33">
        <v>0</v>
      </c>
      <c r="AH341" t="s">
        <v>327</v>
      </c>
      <c r="AI341" s="34">
        <v>4</v>
      </c>
    </row>
    <row r="342" spans="1:35" x14ac:dyDescent="0.25">
      <c r="A342" t="s">
        <v>1149</v>
      </c>
      <c r="B342" t="s">
        <v>421</v>
      </c>
      <c r="C342" t="s">
        <v>888</v>
      </c>
      <c r="D342" t="s">
        <v>1057</v>
      </c>
      <c r="E342" s="33">
        <v>85.522222222222226</v>
      </c>
      <c r="F342" s="33">
        <v>5.6</v>
      </c>
      <c r="G342" s="33">
        <v>0</v>
      </c>
      <c r="H342" s="33">
        <v>1.4944444444444445</v>
      </c>
      <c r="I342" s="33">
        <v>6.0444444444444443</v>
      </c>
      <c r="J342" s="33">
        <v>0</v>
      </c>
      <c r="K342" s="33">
        <v>0</v>
      </c>
      <c r="L342" s="33">
        <v>10.228333333333333</v>
      </c>
      <c r="M342" s="33">
        <v>5.7277777777777779</v>
      </c>
      <c r="N342" s="33">
        <v>5.0888888888888886</v>
      </c>
      <c r="O342" s="33">
        <v>0.12647784851240743</v>
      </c>
      <c r="P342" s="33">
        <v>6.072222222222222</v>
      </c>
      <c r="Q342" s="33">
        <v>0</v>
      </c>
      <c r="R342" s="33">
        <v>7.1001688969728458E-2</v>
      </c>
      <c r="S342" s="33">
        <v>5.620333333333333</v>
      </c>
      <c r="T342" s="33">
        <v>9.853666666666669</v>
      </c>
      <c r="U342" s="33">
        <v>0</v>
      </c>
      <c r="V342" s="33">
        <v>0.1809354293880733</v>
      </c>
      <c r="W342" s="33">
        <v>14.047555555555558</v>
      </c>
      <c r="X342" s="33">
        <v>6.4485555555555569</v>
      </c>
      <c r="Y342" s="33">
        <v>0.21111111111111111</v>
      </c>
      <c r="Z342" s="33">
        <v>0.24212680265038333</v>
      </c>
      <c r="AA342" s="33">
        <v>0</v>
      </c>
      <c r="AB342" s="33">
        <v>0</v>
      </c>
      <c r="AC342" s="33">
        <v>0</v>
      </c>
      <c r="AD342" s="33">
        <v>0</v>
      </c>
      <c r="AE342" s="33">
        <v>0</v>
      </c>
      <c r="AF342" s="33">
        <v>0</v>
      </c>
      <c r="AG342" s="33">
        <v>0</v>
      </c>
      <c r="AH342" t="s">
        <v>7</v>
      </c>
      <c r="AI342" s="34">
        <v>4</v>
      </c>
    </row>
    <row r="343" spans="1:35" x14ac:dyDescent="0.25">
      <c r="A343" t="s">
        <v>1149</v>
      </c>
      <c r="B343" t="s">
        <v>729</v>
      </c>
      <c r="C343" t="s">
        <v>947</v>
      </c>
      <c r="D343" t="s">
        <v>1090</v>
      </c>
      <c r="E343" s="33">
        <v>69.955555555555549</v>
      </c>
      <c r="F343" s="33">
        <v>5.2444444444444445</v>
      </c>
      <c r="G343" s="33">
        <v>0</v>
      </c>
      <c r="H343" s="33">
        <v>0.74444444444444446</v>
      </c>
      <c r="I343" s="33">
        <v>0.57777777777777772</v>
      </c>
      <c r="J343" s="33">
        <v>0</v>
      </c>
      <c r="K343" s="33">
        <v>0</v>
      </c>
      <c r="L343" s="33">
        <v>3.0113333333333343</v>
      </c>
      <c r="M343" s="33">
        <v>5.6257777777777775</v>
      </c>
      <c r="N343" s="33">
        <v>0</v>
      </c>
      <c r="O343" s="33">
        <v>8.041931385006354E-2</v>
      </c>
      <c r="P343" s="33">
        <v>6.0027777777777782</v>
      </c>
      <c r="Q343" s="33">
        <v>0</v>
      </c>
      <c r="R343" s="33">
        <v>8.5808449809402804E-2</v>
      </c>
      <c r="S343" s="33">
        <v>2.6004444444444439</v>
      </c>
      <c r="T343" s="33">
        <v>2.6101111111111113</v>
      </c>
      <c r="U343" s="33">
        <v>0</v>
      </c>
      <c r="V343" s="33">
        <v>7.4483799237611184E-2</v>
      </c>
      <c r="W343" s="33">
        <v>9.4515555555555544</v>
      </c>
      <c r="X343" s="33">
        <v>1.7630000000000001</v>
      </c>
      <c r="Y343" s="33">
        <v>0</v>
      </c>
      <c r="Z343" s="33">
        <v>0.1603097204574333</v>
      </c>
      <c r="AA343" s="33">
        <v>0</v>
      </c>
      <c r="AB343" s="33">
        <v>0</v>
      </c>
      <c r="AC343" s="33">
        <v>0</v>
      </c>
      <c r="AD343" s="33">
        <v>0</v>
      </c>
      <c r="AE343" s="33">
        <v>0</v>
      </c>
      <c r="AF343" s="33">
        <v>0</v>
      </c>
      <c r="AG343" s="33">
        <v>0</v>
      </c>
      <c r="AH343" t="s">
        <v>316</v>
      </c>
      <c r="AI343" s="34">
        <v>4</v>
      </c>
    </row>
    <row r="344" spans="1:35" x14ac:dyDescent="0.25">
      <c r="A344" t="s">
        <v>1149</v>
      </c>
      <c r="B344" t="s">
        <v>791</v>
      </c>
      <c r="C344" t="s">
        <v>888</v>
      </c>
      <c r="D344" t="s">
        <v>1057</v>
      </c>
      <c r="E344" s="33">
        <v>45.144444444444446</v>
      </c>
      <c r="F344" s="33">
        <v>4.9777777777777779</v>
      </c>
      <c r="G344" s="33">
        <v>0.43333333333333335</v>
      </c>
      <c r="H344" s="33">
        <v>0</v>
      </c>
      <c r="I344" s="33">
        <v>4.9777777777777779</v>
      </c>
      <c r="J344" s="33">
        <v>0</v>
      </c>
      <c r="K344" s="33">
        <v>0</v>
      </c>
      <c r="L344" s="33">
        <v>0.91166666666666663</v>
      </c>
      <c r="M344" s="33">
        <v>0</v>
      </c>
      <c r="N344" s="33">
        <v>5.3191111111111162</v>
      </c>
      <c r="O344" s="33">
        <v>0.11782426778242688</v>
      </c>
      <c r="P344" s="33">
        <v>0</v>
      </c>
      <c r="Q344" s="33">
        <v>5.3191111111111162</v>
      </c>
      <c r="R344" s="33">
        <v>0.11782426778242688</v>
      </c>
      <c r="S344" s="33">
        <v>4.2332222222222216</v>
      </c>
      <c r="T344" s="33">
        <v>0.20044444444444448</v>
      </c>
      <c r="U344" s="33">
        <v>0</v>
      </c>
      <c r="V344" s="33">
        <v>9.8210681762244637E-2</v>
      </c>
      <c r="W344" s="33">
        <v>2.709777777777779</v>
      </c>
      <c r="X344" s="33">
        <v>2.4571111111111117</v>
      </c>
      <c r="Y344" s="33">
        <v>0</v>
      </c>
      <c r="Z344" s="33">
        <v>0.11445237509229637</v>
      </c>
      <c r="AA344" s="33">
        <v>0</v>
      </c>
      <c r="AB344" s="33">
        <v>0</v>
      </c>
      <c r="AC344" s="33">
        <v>0</v>
      </c>
      <c r="AD344" s="33">
        <v>0</v>
      </c>
      <c r="AE344" s="33">
        <v>0</v>
      </c>
      <c r="AF344" s="33">
        <v>0</v>
      </c>
      <c r="AG344" s="33">
        <v>0</v>
      </c>
      <c r="AH344" t="s">
        <v>378</v>
      </c>
      <c r="AI344" s="34">
        <v>4</v>
      </c>
    </row>
    <row r="345" spans="1:35" x14ac:dyDescent="0.25">
      <c r="A345" t="s">
        <v>1149</v>
      </c>
      <c r="B345" t="s">
        <v>797</v>
      </c>
      <c r="C345" t="s">
        <v>874</v>
      </c>
      <c r="D345" t="s">
        <v>1055</v>
      </c>
      <c r="E345" s="33">
        <v>78.388888888888886</v>
      </c>
      <c r="F345" s="33">
        <v>5.6888888888888891</v>
      </c>
      <c r="G345" s="33">
        <v>0</v>
      </c>
      <c r="H345" s="33">
        <v>0</v>
      </c>
      <c r="I345" s="33">
        <v>0</v>
      </c>
      <c r="J345" s="33">
        <v>0</v>
      </c>
      <c r="K345" s="33">
        <v>0</v>
      </c>
      <c r="L345" s="33">
        <v>0</v>
      </c>
      <c r="M345" s="33">
        <v>5.7277777777777779</v>
      </c>
      <c r="N345" s="33">
        <v>0</v>
      </c>
      <c r="O345" s="33">
        <v>7.3068745570517374E-2</v>
      </c>
      <c r="P345" s="33">
        <v>5.9388888888888891</v>
      </c>
      <c r="Q345" s="33">
        <v>5.6472222222222221</v>
      </c>
      <c r="R345" s="33">
        <v>0.14780297661233169</v>
      </c>
      <c r="S345" s="33">
        <v>0</v>
      </c>
      <c r="T345" s="33">
        <v>0</v>
      </c>
      <c r="U345" s="33">
        <v>0</v>
      </c>
      <c r="V345" s="33">
        <v>0</v>
      </c>
      <c r="W345" s="33">
        <v>0</v>
      </c>
      <c r="X345" s="33">
        <v>0</v>
      </c>
      <c r="Y345" s="33">
        <v>0</v>
      </c>
      <c r="Z345" s="33">
        <v>0</v>
      </c>
      <c r="AA345" s="33">
        <v>0</v>
      </c>
      <c r="AB345" s="33">
        <v>0</v>
      </c>
      <c r="AC345" s="33">
        <v>0</v>
      </c>
      <c r="AD345" s="33">
        <v>0</v>
      </c>
      <c r="AE345" s="33">
        <v>0</v>
      </c>
      <c r="AF345" s="33">
        <v>0</v>
      </c>
      <c r="AG345" s="33">
        <v>0</v>
      </c>
      <c r="AH345" t="s">
        <v>384</v>
      </c>
      <c r="AI345" s="34">
        <v>4</v>
      </c>
    </row>
    <row r="346" spans="1:35" x14ac:dyDescent="0.25">
      <c r="A346" t="s">
        <v>1149</v>
      </c>
      <c r="B346" t="s">
        <v>753</v>
      </c>
      <c r="C346" t="s">
        <v>897</v>
      </c>
      <c r="D346" t="s">
        <v>1056</v>
      </c>
      <c r="E346" s="33">
        <v>44.277777777777779</v>
      </c>
      <c r="F346" s="33">
        <v>5.5111111111111111</v>
      </c>
      <c r="G346" s="33">
        <v>0.45555555555555555</v>
      </c>
      <c r="H346" s="33">
        <v>0.53333333333333333</v>
      </c>
      <c r="I346" s="33">
        <v>5.6888888888888891</v>
      </c>
      <c r="J346" s="33">
        <v>0</v>
      </c>
      <c r="K346" s="33">
        <v>0</v>
      </c>
      <c r="L346" s="33">
        <v>2.3988888888888891</v>
      </c>
      <c r="M346" s="33">
        <v>5.6888888888888891</v>
      </c>
      <c r="N346" s="33">
        <v>0</v>
      </c>
      <c r="O346" s="33">
        <v>0.12848180677540777</v>
      </c>
      <c r="P346" s="33">
        <v>2.3305555555555557</v>
      </c>
      <c r="Q346" s="33">
        <v>4.3194444444444446</v>
      </c>
      <c r="R346" s="33">
        <v>0.15018820577164366</v>
      </c>
      <c r="S346" s="33">
        <v>1.9575555555555553</v>
      </c>
      <c r="T346" s="33">
        <v>2.8618888888888887</v>
      </c>
      <c r="U346" s="33">
        <v>0</v>
      </c>
      <c r="V346" s="33">
        <v>0.10884567126725218</v>
      </c>
      <c r="W346" s="33">
        <v>5.6426666666666678</v>
      </c>
      <c r="X346" s="33">
        <v>5.0210000000000008</v>
      </c>
      <c r="Y346" s="33">
        <v>0</v>
      </c>
      <c r="Z346" s="33">
        <v>0.24083563362609789</v>
      </c>
      <c r="AA346" s="33">
        <v>0</v>
      </c>
      <c r="AB346" s="33">
        <v>0</v>
      </c>
      <c r="AC346" s="33">
        <v>0</v>
      </c>
      <c r="AD346" s="33">
        <v>0</v>
      </c>
      <c r="AE346" s="33">
        <v>0</v>
      </c>
      <c r="AF346" s="33">
        <v>0</v>
      </c>
      <c r="AG346" s="33">
        <v>6.6666666666666666E-2</v>
      </c>
      <c r="AH346" t="s">
        <v>340</v>
      </c>
      <c r="AI346" s="34">
        <v>4</v>
      </c>
    </row>
    <row r="347" spans="1:35" x14ac:dyDescent="0.25">
      <c r="A347" t="s">
        <v>1149</v>
      </c>
      <c r="B347" t="s">
        <v>687</v>
      </c>
      <c r="C347" t="s">
        <v>840</v>
      </c>
      <c r="D347" t="s">
        <v>1113</v>
      </c>
      <c r="E347" s="33">
        <v>50.37777777777778</v>
      </c>
      <c r="F347" s="33">
        <v>5.1333333333333337</v>
      </c>
      <c r="G347" s="33">
        <v>0</v>
      </c>
      <c r="H347" s="33">
        <v>0.2722222222222222</v>
      </c>
      <c r="I347" s="33">
        <v>0</v>
      </c>
      <c r="J347" s="33">
        <v>0</v>
      </c>
      <c r="K347" s="33">
        <v>0</v>
      </c>
      <c r="L347" s="33">
        <v>0.90866666666666673</v>
      </c>
      <c r="M347" s="33">
        <v>0</v>
      </c>
      <c r="N347" s="33">
        <v>3.0711111111111107</v>
      </c>
      <c r="O347" s="33">
        <v>6.0961623290692532E-2</v>
      </c>
      <c r="P347" s="33">
        <v>5.5388888888888879</v>
      </c>
      <c r="Q347" s="33">
        <v>0</v>
      </c>
      <c r="R347" s="33">
        <v>0.10994706660785176</v>
      </c>
      <c r="S347" s="33">
        <v>4.6545555555555573</v>
      </c>
      <c r="T347" s="33">
        <v>2.5344444444444436</v>
      </c>
      <c r="U347" s="33">
        <v>0</v>
      </c>
      <c r="V347" s="33">
        <v>0.14270180855756506</v>
      </c>
      <c r="W347" s="33">
        <v>2.035222222222222</v>
      </c>
      <c r="X347" s="33">
        <v>11.021333333333331</v>
      </c>
      <c r="Y347" s="33">
        <v>0</v>
      </c>
      <c r="Z347" s="33">
        <v>0.25917291574768409</v>
      </c>
      <c r="AA347" s="33">
        <v>0</v>
      </c>
      <c r="AB347" s="33">
        <v>0</v>
      </c>
      <c r="AC347" s="33">
        <v>0</v>
      </c>
      <c r="AD347" s="33">
        <v>0</v>
      </c>
      <c r="AE347" s="33">
        <v>0</v>
      </c>
      <c r="AF347" s="33">
        <v>0</v>
      </c>
      <c r="AG347" s="33">
        <v>0</v>
      </c>
      <c r="AH347" t="s">
        <v>274</v>
      </c>
      <c r="AI347" s="34">
        <v>4</v>
      </c>
    </row>
    <row r="348" spans="1:35" x14ac:dyDescent="0.25">
      <c r="A348" t="s">
        <v>1149</v>
      </c>
      <c r="B348" t="s">
        <v>768</v>
      </c>
      <c r="C348" t="s">
        <v>888</v>
      </c>
      <c r="D348" t="s">
        <v>1057</v>
      </c>
      <c r="E348" s="33">
        <v>62.177777777777777</v>
      </c>
      <c r="F348" s="33">
        <v>6.4333333333333336</v>
      </c>
      <c r="G348" s="33">
        <v>0.26666666666666666</v>
      </c>
      <c r="H348" s="33">
        <v>0.55833333333333335</v>
      </c>
      <c r="I348" s="33">
        <v>1.0666666666666667</v>
      </c>
      <c r="J348" s="33">
        <v>0</v>
      </c>
      <c r="K348" s="33">
        <v>0</v>
      </c>
      <c r="L348" s="33">
        <v>6.4474444444444439</v>
      </c>
      <c r="M348" s="33">
        <v>2.963888888888889</v>
      </c>
      <c r="N348" s="33">
        <v>0</v>
      </c>
      <c r="O348" s="33">
        <v>4.7667977126518941E-2</v>
      </c>
      <c r="P348" s="33">
        <v>0</v>
      </c>
      <c r="Q348" s="33">
        <v>0</v>
      </c>
      <c r="R348" s="33">
        <v>0</v>
      </c>
      <c r="S348" s="33">
        <v>4.2048888888888891</v>
      </c>
      <c r="T348" s="33">
        <v>5.3046666666666678</v>
      </c>
      <c r="U348" s="33">
        <v>0</v>
      </c>
      <c r="V348" s="33">
        <v>0.15294138670478918</v>
      </c>
      <c r="W348" s="33">
        <v>3.634666666666666</v>
      </c>
      <c r="X348" s="33">
        <v>5.6068888888888893</v>
      </c>
      <c r="Y348" s="33">
        <v>2.588888888888889</v>
      </c>
      <c r="Z348" s="33">
        <v>0.19026804860614724</v>
      </c>
      <c r="AA348" s="33">
        <v>0</v>
      </c>
      <c r="AB348" s="33">
        <v>0</v>
      </c>
      <c r="AC348" s="33">
        <v>0</v>
      </c>
      <c r="AD348" s="33">
        <v>0</v>
      </c>
      <c r="AE348" s="33">
        <v>0</v>
      </c>
      <c r="AF348" s="33">
        <v>0</v>
      </c>
      <c r="AG348" s="33">
        <v>0</v>
      </c>
      <c r="AH348" t="s">
        <v>355</v>
      </c>
      <c r="AI348" s="34">
        <v>4</v>
      </c>
    </row>
    <row r="349" spans="1:35" x14ac:dyDescent="0.25">
      <c r="A349" t="s">
        <v>1149</v>
      </c>
      <c r="B349" t="s">
        <v>576</v>
      </c>
      <c r="C349" t="s">
        <v>956</v>
      </c>
      <c r="D349" t="s">
        <v>1075</v>
      </c>
      <c r="E349" s="33">
        <v>75.944444444444443</v>
      </c>
      <c r="F349" s="33">
        <v>5.6888888888888891</v>
      </c>
      <c r="G349" s="33">
        <v>2.1333333333333333</v>
      </c>
      <c r="H349" s="33">
        <v>0.24100000000000002</v>
      </c>
      <c r="I349" s="33">
        <v>0.9</v>
      </c>
      <c r="J349" s="33">
        <v>0</v>
      </c>
      <c r="K349" s="33">
        <v>0</v>
      </c>
      <c r="L349" s="33">
        <v>4.208444444444444</v>
      </c>
      <c r="M349" s="33">
        <v>5.6</v>
      </c>
      <c r="N349" s="33">
        <v>5.3608888888888888</v>
      </c>
      <c r="O349" s="33">
        <v>0.14432772494513532</v>
      </c>
      <c r="P349" s="33">
        <v>5.2444444444444445</v>
      </c>
      <c r="Q349" s="33">
        <v>5.1722222222222225</v>
      </c>
      <c r="R349" s="33">
        <v>0.13716166788588152</v>
      </c>
      <c r="S349" s="33">
        <v>5.1555555555555559</v>
      </c>
      <c r="T349" s="33">
        <v>4.3708888888888904</v>
      </c>
      <c r="U349" s="33">
        <v>0</v>
      </c>
      <c r="V349" s="33">
        <v>0.12543964886613024</v>
      </c>
      <c r="W349" s="33">
        <v>3.9417777777777783</v>
      </c>
      <c r="X349" s="33">
        <v>8.2375555555555575</v>
      </c>
      <c r="Y349" s="33">
        <v>0</v>
      </c>
      <c r="Z349" s="33">
        <v>0.16037161667885885</v>
      </c>
      <c r="AA349" s="33">
        <v>0</v>
      </c>
      <c r="AB349" s="33">
        <v>0</v>
      </c>
      <c r="AC349" s="33">
        <v>0</v>
      </c>
      <c r="AD349" s="33">
        <v>0</v>
      </c>
      <c r="AE349" s="33">
        <v>0.5</v>
      </c>
      <c r="AF349" s="33">
        <v>0</v>
      </c>
      <c r="AG349" s="33">
        <v>0</v>
      </c>
      <c r="AH349" t="s">
        <v>163</v>
      </c>
      <c r="AI349" s="34">
        <v>4</v>
      </c>
    </row>
    <row r="350" spans="1:35" x14ac:dyDescent="0.25">
      <c r="A350" t="s">
        <v>1149</v>
      </c>
      <c r="B350" t="s">
        <v>726</v>
      </c>
      <c r="C350" t="s">
        <v>846</v>
      </c>
      <c r="D350" t="s">
        <v>1052</v>
      </c>
      <c r="E350" s="33">
        <v>105.4</v>
      </c>
      <c r="F350" s="33">
        <v>5.7333333333333334</v>
      </c>
      <c r="G350" s="33">
        <v>0</v>
      </c>
      <c r="H350" s="33">
        <v>0</v>
      </c>
      <c r="I350" s="33">
        <v>8.0555555555555554</v>
      </c>
      <c r="J350" s="33">
        <v>0</v>
      </c>
      <c r="K350" s="33">
        <v>0</v>
      </c>
      <c r="L350" s="33">
        <v>7.1749999999999998</v>
      </c>
      <c r="M350" s="33">
        <v>5.6888888888888891</v>
      </c>
      <c r="N350" s="33">
        <v>9.5749999999999993</v>
      </c>
      <c r="O350" s="33">
        <v>0.14481868016023614</v>
      </c>
      <c r="P350" s="33">
        <v>5.2444444444444445</v>
      </c>
      <c r="Q350" s="33">
        <v>0</v>
      </c>
      <c r="R350" s="33">
        <v>4.9757537423571578E-2</v>
      </c>
      <c r="S350" s="33">
        <v>13.933333333333334</v>
      </c>
      <c r="T350" s="33">
        <v>6.3138888888888891</v>
      </c>
      <c r="U350" s="33">
        <v>0</v>
      </c>
      <c r="V350" s="33">
        <v>0.19209888256377819</v>
      </c>
      <c r="W350" s="33">
        <v>10.083333333333334</v>
      </c>
      <c r="X350" s="33">
        <v>13.322222222222223</v>
      </c>
      <c r="Y350" s="33">
        <v>0</v>
      </c>
      <c r="Z350" s="33">
        <v>0.22206409445498632</v>
      </c>
      <c r="AA350" s="33">
        <v>0</v>
      </c>
      <c r="AB350" s="33">
        <v>0</v>
      </c>
      <c r="AC350" s="33">
        <v>4.833333333333333</v>
      </c>
      <c r="AD350" s="33">
        <v>0</v>
      </c>
      <c r="AE350" s="33">
        <v>0</v>
      </c>
      <c r="AF350" s="33">
        <v>0</v>
      </c>
      <c r="AG350" s="33">
        <v>0</v>
      </c>
      <c r="AH350" t="s">
        <v>313</v>
      </c>
      <c r="AI350" s="34">
        <v>4</v>
      </c>
    </row>
    <row r="351" spans="1:35" x14ac:dyDescent="0.25">
      <c r="A351" t="s">
        <v>1149</v>
      </c>
      <c r="B351" t="s">
        <v>810</v>
      </c>
      <c r="C351" t="s">
        <v>922</v>
      </c>
      <c r="D351" t="s">
        <v>1044</v>
      </c>
      <c r="E351" s="33">
        <v>83.855555555555554</v>
      </c>
      <c r="F351" s="33">
        <v>5.5111111111111111</v>
      </c>
      <c r="G351" s="33">
        <v>0.26666666666666666</v>
      </c>
      <c r="H351" s="33">
        <v>0.40555555555555556</v>
      </c>
      <c r="I351" s="33">
        <v>0.73333333333333328</v>
      </c>
      <c r="J351" s="33">
        <v>0</v>
      </c>
      <c r="K351" s="33">
        <v>0</v>
      </c>
      <c r="L351" s="33">
        <v>8.9676666666666662</v>
      </c>
      <c r="M351" s="33">
        <v>0</v>
      </c>
      <c r="N351" s="33">
        <v>12.697444444444445</v>
      </c>
      <c r="O351" s="33">
        <v>0.1514204319597191</v>
      </c>
      <c r="P351" s="33">
        <v>5.8138888888888891</v>
      </c>
      <c r="Q351" s="33">
        <v>8.3552222222222223</v>
      </c>
      <c r="R351" s="33">
        <v>0.16897045183516629</v>
      </c>
      <c r="S351" s="33">
        <v>4.5807777777777776</v>
      </c>
      <c r="T351" s="33">
        <v>4.7751111111111113</v>
      </c>
      <c r="U351" s="33">
        <v>0</v>
      </c>
      <c r="V351" s="33">
        <v>0.11157148535842056</v>
      </c>
      <c r="W351" s="33">
        <v>7.8143333333333329</v>
      </c>
      <c r="X351" s="33">
        <v>6.7962222222222248</v>
      </c>
      <c r="Y351" s="33">
        <v>0</v>
      </c>
      <c r="Z351" s="33">
        <v>0.17423479528289387</v>
      </c>
      <c r="AA351" s="33">
        <v>0</v>
      </c>
      <c r="AB351" s="33">
        <v>0</v>
      </c>
      <c r="AC351" s="33">
        <v>0</v>
      </c>
      <c r="AD351" s="33">
        <v>0.99444444444444446</v>
      </c>
      <c r="AE351" s="33">
        <v>0</v>
      </c>
      <c r="AF351" s="33">
        <v>0</v>
      </c>
      <c r="AG351" s="33">
        <v>0</v>
      </c>
      <c r="AH351" t="s">
        <v>397</v>
      </c>
      <c r="AI351" s="34">
        <v>4</v>
      </c>
    </row>
    <row r="352" spans="1:35" x14ac:dyDescent="0.25">
      <c r="A352" t="s">
        <v>1149</v>
      </c>
      <c r="B352" t="s">
        <v>449</v>
      </c>
      <c r="C352" t="s">
        <v>895</v>
      </c>
      <c r="D352" t="s">
        <v>1044</v>
      </c>
      <c r="E352" s="33">
        <v>99.6</v>
      </c>
      <c r="F352" s="33">
        <v>5.6</v>
      </c>
      <c r="G352" s="33">
        <v>7.7777777777777779E-2</v>
      </c>
      <c r="H352" s="33">
        <v>0</v>
      </c>
      <c r="I352" s="33">
        <v>0</v>
      </c>
      <c r="J352" s="33">
        <v>0</v>
      </c>
      <c r="K352" s="33">
        <v>0</v>
      </c>
      <c r="L352" s="33">
        <v>5.3955555555555543</v>
      </c>
      <c r="M352" s="33">
        <v>0</v>
      </c>
      <c r="N352" s="33">
        <v>12.380555555555556</v>
      </c>
      <c r="O352" s="33">
        <v>0.12430276662204374</v>
      </c>
      <c r="P352" s="33">
        <v>5.7</v>
      </c>
      <c r="Q352" s="33">
        <v>4.4111111111111114</v>
      </c>
      <c r="R352" s="33">
        <v>0.10151717983043285</v>
      </c>
      <c r="S352" s="33">
        <v>0</v>
      </c>
      <c r="T352" s="33">
        <v>5.7011111111111115</v>
      </c>
      <c r="U352" s="33">
        <v>0</v>
      </c>
      <c r="V352" s="33">
        <v>5.7240071396697907E-2</v>
      </c>
      <c r="W352" s="33">
        <v>2.4654444444444445</v>
      </c>
      <c r="X352" s="33">
        <v>5.4031111111111105</v>
      </c>
      <c r="Y352" s="33">
        <v>0</v>
      </c>
      <c r="Z352" s="33">
        <v>7.9001561802766615E-2</v>
      </c>
      <c r="AA352" s="33">
        <v>0</v>
      </c>
      <c r="AB352" s="33">
        <v>0</v>
      </c>
      <c r="AC352" s="33">
        <v>0</v>
      </c>
      <c r="AD352" s="33">
        <v>0</v>
      </c>
      <c r="AE352" s="33">
        <v>0</v>
      </c>
      <c r="AF352" s="33">
        <v>0</v>
      </c>
      <c r="AG352" s="33">
        <v>0</v>
      </c>
      <c r="AH352" t="s">
        <v>35</v>
      </c>
      <c r="AI352" s="34">
        <v>4</v>
      </c>
    </row>
    <row r="353" spans="1:35" x14ac:dyDescent="0.25">
      <c r="A353" t="s">
        <v>1149</v>
      </c>
      <c r="B353" t="s">
        <v>799</v>
      </c>
      <c r="C353" t="s">
        <v>847</v>
      </c>
      <c r="D353" t="s">
        <v>1053</v>
      </c>
      <c r="E353" s="33">
        <v>89.933333333333337</v>
      </c>
      <c r="F353" s="33">
        <v>4.8666666666666663</v>
      </c>
      <c r="G353" s="33">
        <v>2.2111111111111112</v>
      </c>
      <c r="H353" s="33">
        <v>0</v>
      </c>
      <c r="I353" s="33">
        <v>0.75555555555555554</v>
      </c>
      <c r="J353" s="33">
        <v>0</v>
      </c>
      <c r="K353" s="33">
        <v>1.6888888888888889</v>
      </c>
      <c r="L353" s="33">
        <v>15.65355555555556</v>
      </c>
      <c r="M353" s="33">
        <v>0</v>
      </c>
      <c r="N353" s="33">
        <v>7.4996666666666671</v>
      </c>
      <c r="O353" s="33">
        <v>8.339140103780579E-2</v>
      </c>
      <c r="P353" s="33">
        <v>4.297666666666669</v>
      </c>
      <c r="Q353" s="33">
        <v>8.9861111111111107</v>
      </c>
      <c r="R353" s="33">
        <v>0.14770694341487522</v>
      </c>
      <c r="S353" s="33">
        <v>5.3665555555555553</v>
      </c>
      <c r="T353" s="33">
        <v>5.5256666666666678</v>
      </c>
      <c r="U353" s="33">
        <v>0</v>
      </c>
      <c r="V353" s="33">
        <v>0.12111440573264147</v>
      </c>
      <c r="W353" s="33">
        <v>8.0663333333333345</v>
      </c>
      <c r="X353" s="33">
        <v>8.6305555555555546</v>
      </c>
      <c r="Y353" s="33">
        <v>0</v>
      </c>
      <c r="Z353" s="33">
        <v>0.18565851247837903</v>
      </c>
      <c r="AA353" s="33">
        <v>0</v>
      </c>
      <c r="AB353" s="33">
        <v>5.2777777777777777</v>
      </c>
      <c r="AC353" s="33">
        <v>0</v>
      </c>
      <c r="AD353" s="33">
        <v>0</v>
      </c>
      <c r="AE353" s="33">
        <v>0</v>
      </c>
      <c r="AF353" s="33">
        <v>0</v>
      </c>
      <c r="AG353" s="33">
        <v>1.1666666666666667</v>
      </c>
      <c r="AH353" t="s">
        <v>386</v>
      </c>
      <c r="AI353" s="34">
        <v>4</v>
      </c>
    </row>
    <row r="354" spans="1:35" x14ac:dyDescent="0.25">
      <c r="A354" t="s">
        <v>1149</v>
      </c>
      <c r="B354" t="s">
        <v>493</v>
      </c>
      <c r="C354" t="s">
        <v>844</v>
      </c>
      <c r="D354" t="s">
        <v>1049</v>
      </c>
      <c r="E354" s="33">
        <v>102.24444444444444</v>
      </c>
      <c r="F354" s="33">
        <v>5.6</v>
      </c>
      <c r="G354" s="33">
        <v>8.9333333333333336</v>
      </c>
      <c r="H354" s="33">
        <v>0.74444444444444446</v>
      </c>
      <c r="I354" s="33">
        <v>1.1444444444444444</v>
      </c>
      <c r="J354" s="33">
        <v>0</v>
      </c>
      <c r="K354" s="33">
        <v>0</v>
      </c>
      <c r="L354" s="33">
        <v>8.9807777777777762</v>
      </c>
      <c r="M354" s="33">
        <v>0</v>
      </c>
      <c r="N354" s="33">
        <v>17.861111111111111</v>
      </c>
      <c r="O354" s="33">
        <v>0.17469028472071288</v>
      </c>
      <c r="P354" s="33">
        <v>0</v>
      </c>
      <c r="Q354" s="33">
        <v>11.730555555555556</v>
      </c>
      <c r="R354" s="33">
        <v>0.11473049337100631</v>
      </c>
      <c r="S354" s="33">
        <v>10.193777777777779</v>
      </c>
      <c r="T354" s="33">
        <v>4.8369999999999997</v>
      </c>
      <c r="U354" s="33">
        <v>0</v>
      </c>
      <c r="V354" s="33">
        <v>0.14700825907411433</v>
      </c>
      <c r="W354" s="33">
        <v>8.9586666666666623</v>
      </c>
      <c r="X354" s="33">
        <v>6.4039999999999973</v>
      </c>
      <c r="Y354" s="33">
        <v>0</v>
      </c>
      <c r="Z354" s="33">
        <v>0.15025429254509881</v>
      </c>
      <c r="AA354" s="33">
        <v>0</v>
      </c>
      <c r="AB354" s="33">
        <v>0</v>
      </c>
      <c r="AC354" s="33">
        <v>0</v>
      </c>
      <c r="AD354" s="33">
        <v>2.7833333333333332</v>
      </c>
      <c r="AE354" s="33">
        <v>0</v>
      </c>
      <c r="AF354" s="33">
        <v>0</v>
      </c>
      <c r="AG354" s="33">
        <v>0</v>
      </c>
      <c r="AH354" t="s">
        <v>79</v>
      </c>
      <c r="AI354" s="34">
        <v>4</v>
      </c>
    </row>
    <row r="355" spans="1:35" x14ac:dyDescent="0.25">
      <c r="A355" t="s">
        <v>1149</v>
      </c>
      <c r="B355" t="s">
        <v>462</v>
      </c>
      <c r="C355" t="s">
        <v>915</v>
      </c>
      <c r="D355" t="s">
        <v>1072</v>
      </c>
      <c r="E355" s="33">
        <v>62.06666666666667</v>
      </c>
      <c r="F355" s="33">
        <v>4.9666666666666668</v>
      </c>
      <c r="G355" s="33">
        <v>0.46666666666666667</v>
      </c>
      <c r="H355" s="33">
        <v>0.35</v>
      </c>
      <c r="I355" s="33">
        <v>0.25555555555555554</v>
      </c>
      <c r="J355" s="33">
        <v>0</v>
      </c>
      <c r="K355" s="33">
        <v>0</v>
      </c>
      <c r="L355" s="33">
        <v>5.2131111111111084</v>
      </c>
      <c r="M355" s="33">
        <v>0</v>
      </c>
      <c r="N355" s="33">
        <v>9.2444444444444436</v>
      </c>
      <c r="O355" s="33">
        <v>0.14894378804153238</v>
      </c>
      <c r="P355" s="33">
        <v>4.9222222222222225</v>
      </c>
      <c r="Q355" s="33">
        <v>6.7416666666666663</v>
      </c>
      <c r="R355" s="33">
        <v>0.1879251700680272</v>
      </c>
      <c r="S355" s="33">
        <v>1.1901111111111113</v>
      </c>
      <c r="T355" s="33">
        <v>4.2429999999999994</v>
      </c>
      <c r="U355" s="33">
        <v>0</v>
      </c>
      <c r="V355" s="33">
        <v>8.7536698890082337E-2</v>
      </c>
      <c r="W355" s="33">
        <v>3.6177777777777793</v>
      </c>
      <c r="X355" s="33">
        <v>9.8791111111111061</v>
      </c>
      <c r="Y355" s="33">
        <v>0</v>
      </c>
      <c r="Z355" s="33">
        <v>0.21745793054063725</v>
      </c>
      <c r="AA355" s="33">
        <v>0</v>
      </c>
      <c r="AB355" s="33">
        <v>0</v>
      </c>
      <c r="AC355" s="33">
        <v>0</v>
      </c>
      <c r="AD355" s="33">
        <v>0</v>
      </c>
      <c r="AE355" s="33">
        <v>0</v>
      </c>
      <c r="AF355" s="33">
        <v>0</v>
      </c>
      <c r="AG355" s="33">
        <v>0</v>
      </c>
      <c r="AH355" t="s">
        <v>48</v>
      </c>
      <c r="AI355" s="34">
        <v>4</v>
      </c>
    </row>
    <row r="356" spans="1:35" x14ac:dyDescent="0.25">
      <c r="A356" t="s">
        <v>1149</v>
      </c>
      <c r="B356" t="s">
        <v>461</v>
      </c>
      <c r="C356" t="s">
        <v>907</v>
      </c>
      <c r="D356" t="s">
        <v>1066</v>
      </c>
      <c r="E356" s="33">
        <v>102.13333333333334</v>
      </c>
      <c r="F356" s="33">
        <v>5.0666666666666664</v>
      </c>
      <c r="G356" s="33">
        <v>0</v>
      </c>
      <c r="H356" s="33">
        <v>0</v>
      </c>
      <c r="I356" s="33">
        <v>6.9222222222222225</v>
      </c>
      <c r="J356" s="33">
        <v>0</v>
      </c>
      <c r="K356" s="33">
        <v>0</v>
      </c>
      <c r="L356" s="33">
        <v>10.476555555555555</v>
      </c>
      <c r="M356" s="33">
        <v>0</v>
      </c>
      <c r="N356" s="33">
        <v>18.580555555555556</v>
      </c>
      <c r="O356" s="33">
        <v>0.18192449956483897</v>
      </c>
      <c r="P356" s="33">
        <v>5.3</v>
      </c>
      <c r="Q356" s="33">
        <v>7.6388888888888893</v>
      </c>
      <c r="R356" s="33">
        <v>0.12668624891209748</v>
      </c>
      <c r="S356" s="33">
        <v>5.3992222222222219</v>
      </c>
      <c r="T356" s="33">
        <v>9.7513333333333296</v>
      </c>
      <c r="U356" s="33">
        <v>0</v>
      </c>
      <c r="V356" s="33">
        <v>0.14834094865100084</v>
      </c>
      <c r="W356" s="33">
        <v>9.2996666666666652</v>
      </c>
      <c r="X356" s="33">
        <v>15.397888888888888</v>
      </c>
      <c r="Y356" s="33">
        <v>0</v>
      </c>
      <c r="Z356" s="33">
        <v>0.24181679721496949</v>
      </c>
      <c r="AA356" s="33">
        <v>0</v>
      </c>
      <c r="AB356" s="33">
        <v>0</v>
      </c>
      <c r="AC356" s="33">
        <v>0</v>
      </c>
      <c r="AD356" s="33">
        <v>0</v>
      </c>
      <c r="AE356" s="33">
        <v>0</v>
      </c>
      <c r="AF356" s="33">
        <v>0</v>
      </c>
      <c r="AG356" s="33">
        <v>0</v>
      </c>
      <c r="AH356" t="s">
        <v>47</v>
      </c>
      <c r="AI356" s="34">
        <v>4</v>
      </c>
    </row>
    <row r="357" spans="1:35" x14ac:dyDescent="0.25">
      <c r="A357" t="s">
        <v>1149</v>
      </c>
      <c r="B357" t="s">
        <v>492</v>
      </c>
      <c r="C357" t="s">
        <v>907</v>
      </c>
      <c r="D357" t="s">
        <v>1066</v>
      </c>
      <c r="E357" s="33">
        <v>95.644444444444446</v>
      </c>
      <c r="F357" s="33">
        <v>3.2</v>
      </c>
      <c r="G357" s="33">
        <v>0.64444444444444449</v>
      </c>
      <c r="H357" s="33">
        <v>0.4</v>
      </c>
      <c r="I357" s="33">
        <v>1.8222222222222222</v>
      </c>
      <c r="J357" s="33">
        <v>0</v>
      </c>
      <c r="K357" s="33">
        <v>0</v>
      </c>
      <c r="L357" s="33">
        <v>9.1326666666666654</v>
      </c>
      <c r="M357" s="33">
        <v>0</v>
      </c>
      <c r="N357" s="33">
        <v>10.705555555555556</v>
      </c>
      <c r="O357" s="33">
        <v>0.11193076208178439</v>
      </c>
      <c r="P357" s="33">
        <v>3.2888888888888888</v>
      </c>
      <c r="Q357" s="33">
        <v>13.236111111111111</v>
      </c>
      <c r="R357" s="33">
        <v>0.1727753252788104</v>
      </c>
      <c r="S357" s="33">
        <v>8.8963333333333345</v>
      </c>
      <c r="T357" s="33">
        <v>8.8801111111111108</v>
      </c>
      <c r="U357" s="33">
        <v>0</v>
      </c>
      <c r="V357" s="33">
        <v>0.18585966542750929</v>
      </c>
      <c r="W357" s="33">
        <v>4.4038888888888881</v>
      </c>
      <c r="X357" s="33">
        <v>18.870666666666661</v>
      </c>
      <c r="Y357" s="33">
        <v>0</v>
      </c>
      <c r="Z357" s="33">
        <v>0.24334456319702596</v>
      </c>
      <c r="AA357" s="33">
        <v>0</v>
      </c>
      <c r="AB357" s="33">
        <v>0</v>
      </c>
      <c r="AC357" s="33">
        <v>0</v>
      </c>
      <c r="AD357" s="33">
        <v>0</v>
      </c>
      <c r="AE357" s="33">
        <v>0</v>
      </c>
      <c r="AF357" s="33">
        <v>0</v>
      </c>
      <c r="AG357" s="33">
        <v>0</v>
      </c>
      <c r="AH357" t="s">
        <v>78</v>
      </c>
      <c r="AI357" s="34">
        <v>4</v>
      </c>
    </row>
    <row r="358" spans="1:35" x14ac:dyDescent="0.25">
      <c r="A358" t="s">
        <v>1149</v>
      </c>
      <c r="B358" t="s">
        <v>739</v>
      </c>
      <c r="C358" t="s">
        <v>865</v>
      </c>
      <c r="D358" t="s">
        <v>1088</v>
      </c>
      <c r="E358" s="33">
        <v>54.644444444444446</v>
      </c>
      <c r="F358" s="33">
        <v>4.7111111111111112</v>
      </c>
      <c r="G358" s="33">
        <v>1.8222222222222222</v>
      </c>
      <c r="H358" s="33">
        <v>0.32222222222222224</v>
      </c>
      <c r="I358" s="33">
        <v>0.97777777777777775</v>
      </c>
      <c r="J358" s="33">
        <v>0</v>
      </c>
      <c r="K358" s="33">
        <v>0.53333333333333333</v>
      </c>
      <c r="L358" s="33">
        <v>0.19755555555555557</v>
      </c>
      <c r="M358" s="33">
        <v>10.455555555555556</v>
      </c>
      <c r="N358" s="33">
        <v>0</v>
      </c>
      <c r="O358" s="33">
        <v>0.19133794225294834</v>
      </c>
      <c r="P358" s="33">
        <v>3.3250000000000002</v>
      </c>
      <c r="Q358" s="33">
        <v>0</v>
      </c>
      <c r="R358" s="33">
        <v>6.0847905652704357E-2</v>
      </c>
      <c r="S358" s="33">
        <v>4.7755555555555551</v>
      </c>
      <c r="T358" s="33">
        <v>3.262111111111111</v>
      </c>
      <c r="U358" s="33">
        <v>0</v>
      </c>
      <c r="V358" s="33">
        <v>0.14709028060187068</v>
      </c>
      <c r="W358" s="33">
        <v>2.220333333333333</v>
      </c>
      <c r="X358" s="33">
        <v>7.2105555555555547</v>
      </c>
      <c r="Y358" s="33">
        <v>0</v>
      </c>
      <c r="Z358" s="33">
        <v>0.17258641724278159</v>
      </c>
      <c r="AA358" s="33">
        <v>0</v>
      </c>
      <c r="AB358" s="33">
        <v>0</v>
      </c>
      <c r="AC358" s="33">
        <v>0</v>
      </c>
      <c r="AD358" s="33">
        <v>0</v>
      </c>
      <c r="AE358" s="33">
        <v>0</v>
      </c>
      <c r="AF358" s="33">
        <v>0</v>
      </c>
      <c r="AG358" s="33">
        <v>0</v>
      </c>
      <c r="AH358" t="s">
        <v>326</v>
      </c>
      <c r="AI358" s="34">
        <v>4</v>
      </c>
    </row>
    <row r="359" spans="1:35" x14ac:dyDescent="0.25">
      <c r="A359" t="s">
        <v>1149</v>
      </c>
      <c r="B359" t="s">
        <v>560</v>
      </c>
      <c r="C359" t="s">
        <v>841</v>
      </c>
      <c r="D359" t="s">
        <v>1069</v>
      </c>
      <c r="E359" s="33">
        <v>91.088888888888889</v>
      </c>
      <c r="F359" s="33">
        <v>5.0666666666666664</v>
      </c>
      <c r="G359" s="33">
        <v>0.28888888888888886</v>
      </c>
      <c r="H359" s="33">
        <v>0.60555555555555551</v>
      </c>
      <c r="I359" s="33">
        <v>3.8222222222222224</v>
      </c>
      <c r="J359" s="33">
        <v>0</v>
      </c>
      <c r="K359" s="33">
        <v>0</v>
      </c>
      <c r="L359" s="33">
        <v>0</v>
      </c>
      <c r="M359" s="33">
        <v>4.333333333333333</v>
      </c>
      <c r="N359" s="33">
        <v>0</v>
      </c>
      <c r="O359" s="33">
        <v>4.7572578677726268E-2</v>
      </c>
      <c r="P359" s="33">
        <v>4.7333333333333334</v>
      </c>
      <c r="Q359" s="33">
        <v>9.5577777777777762</v>
      </c>
      <c r="R359" s="33">
        <v>0.15689192485972187</v>
      </c>
      <c r="S359" s="33">
        <v>4.4047777777777775</v>
      </c>
      <c r="T359" s="33">
        <v>5.2105555555555556</v>
      </c>
      <c r="U359" s="33">
        <v>0</v>
      </c>
      <c r="V359" s="33">
        <v>0.10555989265674554</v>
      </c>
      <c r="W359" s="33">
        <v>4.9054444444444449</v>
      </c>
      <c r="X359" s="33">
        <v>11.395555555555555</v>
      </c>
      <c r="Y359" s="33">
        <v>0</v>
      </c>
      <c r="Z359" s="33">
        <v>0.17895706269821909</v>
      </c>
      <c r="AA359" s="33">
        <v>0</v>
      </c>
      <c r="AB359" s="33">
        <v>12.4</v>
      </c>
      <c r="AC359" s="33">
        <v>0</v>
      </c>
      <c r="AD359" s="33">
        <v>0</v>
      </c>
      <c r="AE359" s="33">
        <v>0</v>
      </c>
      <c r="AF359" s="33">
        <v>0</v>
      </c>
      <c r="AG359" s="33">
        <v>0</v>
      </c>
      <c r="AH359" t="s">
        <v>147</v>
      </c>
      <c r="AI359" s="34">
        <v>4</v>
      </c>
    </row>
    <row r="360" spans="1:35" x14ac:dyDescent="0.25">
      <c r="A360" t="s">
        <v>1149</v>
      </c>
      <c r="B360" t="s">
        <v>763</v>
      </c>
      <c r="C360" t="s">
        <v>1009</v>
      </c>
      <c r="D360" t="s">
        <v>1057</v>
      </c>
      <c r="E360" s="33">
        <v>77</v>
      </c>
      <c r="F360" s="33">
        <v>20.622222222222224</v>
      </c>
      <c r="G360" s="33">
        <v>0.66666666666666663</v>
      </c>
      <c r="H360" s="33">
        <v>0.66666666666666663</v>
      </c>
      <c r="I360" s="33">
        <v>4.8888888888888893</v>
      </c>
      <c r="J360" s="33">
        <v>0</v>
      </c>
      <c r="K360" s="33">
        <v>0</v>
      </c>
      <c r="L360" s="33">
        <v>0.90044444444444438</v>
      </c>
      <c r="M360" s="33">
        <v>2.5777777777777779</v>
      </c>
      <c r="N360" s="33">
        <v>0</v>
      </c>
      <c r="O360" s="33">
        <v>3.3477633477633481E-2</v>
      </c>
      <c r="P360" s="33">
        <v>0</v>
      </c>
      <c r="Q360" s="33">
        <v>8.4643333333333306</v>
      </c>
      <c r="R360" s="33">
        <v>0.10992640692640689</v>
      </c>
      <c r="S360" s="33">
        <v>17.99644444444445</v>
      </c>
      <c r="T360" s="33">
        <v>9.367222222222221</v>
      </c>
      <c r="U360" s="33">
        <v>0</v>
      </c>
      <c r="V360" s="33">
        <v>0.35537229437229445</v>
      </c>
      <c r="W360" s="33">
        <v>33.875777777777785</v>
      </c>
      <c r="X360" s="33">
        <v>13.312999999999995</v>
      </c>
      <c r="Y360" s="33">
        <v>0</v>
      </c>
      <c r="Z360" s="33">
        <v>0.61284126984126985</v>
      </c>
      <c r="AA360" s="33">
        <v>0</v>
      </c>
      <c r="AB360" s="33">
        <v>0</v>
      </c>
      <c r="AC360" s="33">
        <v>0</v>
      </c>
      <c r="AD360" s="33">
        <v>0</v>
      </c>
      <c r="AE360" s="33">
        <v>0</v>
      </c>
      <c r="AF360" s="33">
        <v>0</v>
      </c>
      <c r="AG360" s="33">
        <v>0</v>
      </c>
      <c r="AH360" t="s">
        <v>350</v>
      </c>
      <c r="AI360" s="34">
        <v>4</v>
      </c>
    </row>
    <row r="361" spans="1:35" x14ac:dyDescent="0.25">
      <c r="A361" t="s">
        <v>1149</v>
      </c>
      <c r="B361" t="s">
        <v>518</v>
      </c>
      <c r="C361" t="s">
        <v>839</v>
      </c>
      <c r="D361" t="s">
        <v>1075</v>
      </c>
      <c r="E361" s="33">
        <v>88.322222222222223</v>
      </c>
      <c r="F361" s="33">
        <v>5.4222222222222225</v>
      </c>
      <c r="G361" s="33">
        <v>0</v>
      </c>
      <c r="H361" s="33">
        <v>0</v>
      </c>
      <c r="I361" s="33">
        <v>0</v>
      </c>
      <c r="J361" s="33">
        <v>0</v>
      </c>
      <c r="K361" s="33">
        <v>0</v>
      </c>
      <c r="L361" s="33">
        <v>4.5186666666666664</v>
      </c>
      <c r="M361" s="33">
        <v>5.4222222222222225</v>
      </c>
      <c r="N361" s="33">
        <v>0</v>
      </c>
      <c r="O361" s="33">
        <v>6.1391369983645742E-2</v>
      </c>
      <c r="P361" s="33">
        <v>5.1555555555555559</v>
      </c>
      <c r="Q361" s="33">
        <v>2.1583333333333332</v>
      </c>
      <c r="R361" s="33">
        <v>8.2809158384702486E-2</v>
      </c>
      <c r="S361" s="33">
        <v>4.1824444444444442</v>
      </c>
      <c r="T361" s="33">
        <v>10.494555555555555</v>
      </c>
      <c r="U361" s="33">
        <v>0</v>
      </c>
      <c r="V361" s="33">
        <v>0.16617561957478927</v>
      </c>
      <c r="W361" s="33">
        <v>3.3431111111111105</v>
      </c>
      <c r="X361" s="33">
        <v>8.6044444444444483</v>
      </c>
      <c r="Y361" s="33">
        <v>5.2</v>
      </c>
      <c r="Z361" s="33">
        <v>0.19414769153352626</v>
      </c>
      <c r="AA361" s="33">
        <v>0</v>
      </c>
      <c r="AB361" s="33">
        <v>0</v>
      </c>
      <c r="AC361" s="33">
        <v>0</v>
      </c>
      <c r="AD361" s="33">
        <v>0</v>
      </c>
      <c r="AE361" s="33">
        <v>0</v>
      </c>
      <c r="AF361" s="33">
        <v>0</v>
      </c>
      <c r="AG361" s="33">
        <v>0</v>
      </c>
      <c r="AH361" t="s">
        <v>104</v>
      </c>
      <c r="AI361" s="34">
        <v>4</v>
      </c>
    </row>
    <row r="362" spans="1:35" x14ac:dyDescent="0.25">
      <c r="A362" t="s">
        <v>1149</v>
      </c>
      <c r="B362" t="s">
        <v>794</v>
      </c>
      <c r="C362" t="s">
        <v>1014</v>
      </c>
      <c r="D362" t="s">
        <v>1106</v>
      </c>
      <c r="E362" s="33">
        <v>78.466666666666669</v>
      </c>
      <c r="F362" s="33">
        <v>5.6888888888888891</v>
      </c>
      <c r="G362" s="33">
        <v>0</v>
      </c>
      <c r="H362" s="33">
        <v>0</v>
      </c>
      <c r="I362" s="33">
        <v>0</v>
      </c>
      <c r="J362" s="33">
        <v>0</v>
      </c>
      <c r="K362" s="33">
        <v>0</v>
      </c>
      <c r="L362" s="33">
        <v>4.940555555555556</v>
      </c>
      <c r="M362" s="33">
        <v>4.8888888888888893</v>
      </c>
      <c r="N362" s="33">
        <v>0</v>
      </c>
      <c r="O362" s="33">
        <v>6.230529595015577E-2</v>
      </c>
      <c r="P362" s="33">
        <v>4.7666666666666666</v>
      </c>
      <c r="Q362" s="33">
        <v>2.2583333333333333</v>
      </c>
      <c r="R362" s="33">
        <v>8.9528462192013603E-2</v>
      </c>
      <c r="S362" s="33">
        <v>4.7252222222222224</v>
      </c>
      <c r="T362" s="33">
        <v>6.9502222222222256</v>
      </c>
      <c r="U362" s="33">
        <v>0</v>
      </c>
      <c r="V362" s="33">
        <v>0.14879495893514588</v>
      </c>
      <c r="W362" s="33">
        <v>5.5111111111111111</v>
      </c>
      <c r="X362" s="33">
        <v>6.4866666666666664</v>
      </c>
      <c r="Y362" s="33">
        <v>4.4333333333333336</v>
      </c>
      <c r="Z362" s="33">
        <v>0.20940243557065985</v>
      </c>
      <c r="AA362" s="33">
        <v>0</v>
      </c>
      <c r="AB362" s="33">
        <v>0</v>
      </c>
      <c r="AC362" s="33">
        <v>0</v>
      </c>
      <c r="AD362" s="33">
        <v>0</v>
      </c>
      <c r="AE362" s="33">
        <v>0</v>
      </c>
      <c r="AF362" s="33">
        <v>0</v>
      </c>
      <c r="AG362" s="33">
        <v>0</v>
      </c>
      <c r="AH362" t="s">
        <v>381</v>
      </c>
      <c r="AI362" s="34">
        <v>4</v>
      </c>
    </row>
    <row r="363" spans="1:35" x14ac:dyDescent="0.25">
      <c r="A363" t="s">
        <v>1149</v>
      </c>
      <c r="B363" t="s">
        <v>516</v>
      </c>
      <c r="C363" t="s">
        <v>827</v>
      </c>
      <c r="D363" t="s">
        <v>1083</v>
      </c>
      <c r="E363" s="33">
        <v>103.75555555555556</v>
      </c>
      <c r="F363" s="33">
        <v>4.9777777777777779</v>
      </c>
      <c r="G363" s="33">
        <v>1.5</v>
      </c>
      <c r="H363" s="33">
        <v>0.82222222222222219</v>
      </c>
      <c r="I363" s="33">
        <v>0.97777777777777775</v>
      </c>
      <c r="J363" s="33">
        <v>0</v>
      </c>
      <c r="K363" s="33">
        <v>0</v>
      </c>
      <c r="L363" s="33">
        <v>5.8328888888888883</v>
      </c>
      <c r="M363" s="33">
        <v>5.4222222222222225</v>
      </c>
      <c r="N363" s="33">
        <v>0</v>
      </c>
      <c r="O363" s="33">
        <v>5.2259584493467549E-2</v>
      </c>
      <c r="P363" s="33">
        <v>5.2750000000000004</v>
      </c>
      <c r="Q363" s="33">
        <v>5.2444444444444445</v>
      </c>
      <c r="R363" s="33">
        <v>0.10138680659670166</v>
      </c>
      <c r="S363" s="33">
        <v>4.7330000000000005</v>
      </c>
      <c r="T363" s="33">
        <v>12.974888888888891</v>
      </c>
      <c r="U363" s="33">
        <v>0</v>
      </c>
      <c r="V363" s="33">
        <v>0.17066930820304135</v>
      </c>
      <c r="W363" s="33">
        <v>5.5614444444444446</v>
      </c>
      <c r="X363" s="33">
        <v>10.298777777777774</v>
      </c>
      <c r="Y363" s="33">
        <v>1.3333333333333333</v>
      </c>
      <c r="Z363" s="33">
        <v>0.16571214392803593</v>
      </c>
      <c r="AA363" s="33">
        <v>0</v>
      </c>
      <c r="AB363" s="33">
        <v>0</v>
      </c>
      <c r="AC363" s="33">
        <v>0</v>
      </c>
      <c r="AD363" s="33">
        <v>0</v>
      </c>
      <c r="AE363" s="33">
        <v>0</v>
      </c>
      <c r="AF363" s="33">
        <v>0</v>
      </c>
      <c r="AG363" s="33">
        <v>0</v>
      </c>
      <c r="AH363" t="s">
        <v>102</v>
      </c>
      <c r="AI363" s="34">
        <v>4</v>
      </c>
    </row>
    <row r="364" spans="1:35" x14ac:dyDescent="0.25">
      <c r="A364" t="s">
        <v>1149</v>
      </c>
      <c r="B364" t="s">
        <v>600</v>
      </c>
      <c r="C364" t="s">
        <v>825</v>
      </c>
      <c r="D364" t="s">
        <v>1104</v>
      </c>
      <c r="E364" s="33">
        <v>115.05555555555556</v>
      </c>
      <c r="F364" s="33">
        <v>5.2444444444444445</v>
      </c>
      <c r="G364" s="33">
        <v>0</v>
      </c>
      <c r="H364" s="33">
        <v>0</v>
      </c>
      <c r="I364" s="33">
        <v>0</v>
      </c>
      <c r="J364" s="33">
        <v>0</v>
      </c>
      <c r="K364" s="33">
        <v>0</v>
      </c>
      <c r="L364" s="33">
        <v>6.4225555555555562</v>
      </c>
      <c r="M364" s="33">
        <v>0.26666666666666666</v>
      </c>
      <c r="N364" s="33">
        <v>4.5555555555555554</v>
      </c>
      <c r="O364" s="33">
        <v>4.1912119748913568E-2</v>
      </c>
      <c r="P364" s="33">
        <v>5.6888888888888891</v>
      </c>
      <c r="Q364" s="33">
        <v>5.677777777777778</v>
      </c>
      <c r="R364" s="33">
        <v>9.8792853693867699E-2</v>
      </c>
      <c r="S364" s="33">
        <v>7.8858888888888874</v>
      </c>
      <c r="T364" s="33">
        <v>4.9983333333333322</v>
      </c>
      <c r="U364" s="33">
        <v>0</v>
      </c>
      <c r="V364" s="33">
        <v>0.11198261709319168</v>
      </c>
      <c r="W364" s="33">
        <v>5.0234444444444435</v>
      </c>
      <c r="X364" s="33">
        <v>9.7124444444444471</v>
      </c>
      <c r="Y364" s="33">
        <v>3.8777777777777778</v>
      </c>
      <c r="Z364" s="33">
        <v>0.16177981651376147</v>
      </c>
      <c r="AA364" s="33">
        <v>0</v>
      </c>
      <c r="AB364" s="33">
        <v>0</v>
      </c>
      <c r="AC364" s="33">
        <v>0</v>
      </c>
      <c r="AD364" s="33">
        <v>0</v>
      </c>
      <c r="AE364" s="33">
        <v>0</v>
      </c>
      <c r="AF364" s="33">
        <v>0</v>
      </c>
      <c r="AG364" s="33">
        <v>0</v>
      </c>
      <c r="AH364" t="s">
        <v>187</v>
      </c>
      <c r="AI364" s="34">
        <v>4</v>
      </c>
    </row>
    <row r="365" spans="1:35" x14ac:dyDescent="0.25">
      <c r="A365" t="s">
        <v>1149</v>
      </c>
      <c r="B365" t="s">
        <v>543</v>
      </c>
      <c r="C365" t="s">
        <v>936</v>
      </c>
      <c r="D365" t="s">
        <v>1085</v>
      </c>
      <c r="E365" s="33">
        <v>121.46666666666667</v>
      </c>
      <c r="F365" s="33">
        <v>6.1333333333333337</v>
      </c>
      <c r="G365" s="33">
        <v>0.85555555555555551</v>
      </c>
      <c r="H365" s="33">
        <v>1.211111111111111</v>
      </c>
      <c r="I365" s="33">
        <v>1.6333333333333333</v>
      </c>
      <c r="J365" s="33">
        <v>0</v>
      </c>
      <c r="K365" s="33">
        <v>0</v>
      </c>
      <c r="L365" s="33">
        <v>5.4134444444444449</v>
      </c>
      <c r="M365" s="33">
        <v>5.6888888888888891</v>
      </c>
      <c r="N365" s="33">
        <v>5.8888888888888893</v>
      </c>
      <c r="O365" s="33">
        <v>9.5316502012440546E-2</v>
      </c>
      <c r="P365" s="33">
        <v>0.90833333333333333</v>
      </c>
      <c r="Q365" s="33">
        <v>6.0055555555555555</v>
      </c>
      <c r="R365" s="33">
        <v>5.6920051225759237E-2</v>
      </c>
      <c r="S365" s="33">
        <v>10.423666666666666</v>
      </c>
      <c r="T365" s="33">
        <v>4.7784444444444452</v>
      </c>
      <c r="U365" s="33">
        <v>0</v>
      </c>
      <c r="V365" s="33">
        <v>0.1251545920234175</v>
      </c>
      <c r="W365" s="33">
        <v>5.2164444444444449</v>
      </c>
      <c r="X365" s="33">
        <v>7.2782222222222215</v>
      </c>
      <c r="Y365" s="33">
        <v>1.3222222222222222</v>
      </c>
      <c r="Z365" s="33">
        <v>0.11375045737285036</v>
      </c>
      <c r="AA365" s="33">
        <v>0</v>
      </c>
      <c r="AB365" s="33">
        <v>0</v>
      </c>
      <c r="AC365" s="33">
        <v>0</v>
      </c>
      <c r="AD365" s="33">
        <v>0</v>
      </c>
      <c r="AE365" s="33">
        <v>0</v>
      </c>
      <c r="AF365" s="33">
        <v>0</v>
      </c>
      <c r="AG365" s="33">
        <v>0</v>
      </c>
      <c r="AH365" t="s">
        <v>130</v>
      </c>
      <c r="AI365" s="34">
        <v>4</v>
      </c>
    </row>
    <row r="366" spans="1:35" x14ac:dyDescent="0.25">
      <c r="A366" t="s">
        <v>1149</v>
      </c>
      <c r="B366" t="s">
        <v>775</v>
      </c>
      <c r="C366" t="s">
        <v>1011</v>
      </c>
      <c r="D366" t="s">
        <v>1047</v>
      </c>
      <c r="E366" s="33">
        <v>74.87777777777778</v>
      </c>
      <c r="F366" s="33">
        <v>5.6888888888888891</v>
      </c>
      <c r="G366" s="33">
        <v>1.2555555555555555</v>
      </c>
      <c r="H366" s="33">
        <v>0</v>
      </c>
      <c r="I366" s="33">
        <v>2.1888888888888891</v>
      </c>
      <c r="J366" s="33">
        <v>0</v>
      </c>
      <c r="K366" s="33">
        <v>0</v>
      </c>
      <c r="L366" s="33">
        <v>7.0570000000000004</v>
      </c>
      <c r="M366" s="33">
        <v>5.6</v>
      </c>
      <c r="N366" s="33">
        <v>0</v>
      </c>
      <c r="O366" s="33">
        <v>7.4788544294405693E-2</v>
      </c>
      <c r="P366" s="33">
        <v>5.4027777777777777</v>
      </c>
      <c r="Q366" s="33">
        <v>3.7555555555555555</v>
      </c>
      <c r="R366" s="33">
        <v>0.12231043181480931</v>
      </c>
      <c r="S366" s="33">
        <v>7.2308888888888889</v>
      </c>
      <c r="T366" s="33">
        <v>10.053666666666668</v>
      </c>
      <c r="U366" s="33">
        <v>0</v>
      </c>
      <c r="V366" s="33">
        <v>0.23083691942424692</v>
      </c>
      <c r="W366" s="33">
        <v>4.5725555555555557</v>
      </c>
      <c r="X366" s="33">
        <v>14.827888888888886</v>
      </c>
      <c r="Y366" s="33">
        <v>0</v>
      </c>
      <c r="Z366" s="33">
        <v>0.25909482119008753</v>
      </c>
      <c r="AA366" s="33">
        <v>0</v>
      </c>
      <c r="AB366" s="33">
        <v>0</v>
      </c>
      <c r="AC366" s="33">
        <v>0</v>
      </c>
      <c r="AD366" s="33">
        <v>0</v>
      </c>
      <c r="AE366" s="33">
        <v>0</v>
      </c>
      <c r="AF366" s="33">
        <v>0</v>
      </c>
      <c r="AG366" s="33">
        <v>0</v>
      </c>
      <c r="AH366" t="s">
        <v>362</v>
      </c>
      <c r="AI366" s="34">
        <v>4</v>
      </c>
    </row>
    <row r="367" spans="1:35" x14ac:dyDescent="0.25">
      <c r="A367" t="s">
        <v>1149</v>
      </c>
      <c r="B367" t="s">
        <v>806</v>
      </c>
      <c r="C367" t="s">
        <v>1007</v>
      </c>
      <c r="D367" t="s">
        <v>1057</v>
      </c>
      <c r="E367" s="33">
        <v>90.888888888888886</v>
      </c>
      <c r="F367" s="33">
        <v>4.177777777777778</v>
      </c>
      <c r="G367" s="33">
        <v>1.2444444444444445</v>
      </c>
      <c r="H367" s="33">
        <v>0</v>
      </c>
      <c r="I367" s="33">
        <v>2.4</v>
      </c>
      <c r="J367" s="33">
        <v>0</v>
      </c>
      <c r="K367" s="33">
        <v>0</v>
      </c>
      <c r="L367" s="33">
        <v>6.312777777777776</v>
      </c>
      <c r="M367" s="33">
        <v>5.2444444444444445</v>
      </c>
      <c r="N367" s="33">
        <v>0</v>
      </c>
      <c r="O367" s="33">
        <v>5.7701711491442542E-2</v>
      </c>
      <c r="P367" s="33">
        <v>0</v>
      </c>
      <c r="Q367" s="33">
        <v>10.938888888888888</v>
      </c>
      <c r="R367" s="33">
        <v>0.12035452322738387</v>
      </c>
      <c r="S367" s="33">
        <v>4.9168888888888889</v>
      </c>
      <c r="T367" s="33">
        <v>8.7879999999999985</v>
      </c>
      <c r="U367" s="33">
        <v>0</v>
      </c>
      <c r="V367" s="33">
        <v>0.15078728606356967</v>
      </c>
      <c r="W367" s="33">
        <v>4.8133333333333361</v>
      </c>
      <c r="X367" s="33">
        <v>5.7254444444444443</v>
      </c>
      <c r="Y367" s="33">
        <v>2.6333333333333333</v>
      </c>
      <c r="Z367" s="33">
        <v>0.14492542787286067</v>
      </c>
      <c r="AA367" s="33">
        <v>0</v>
      </c>
      <c r="AB367" s="33">
        <v>0</v>
      </c>
      <c r="AC367" s="33">
        <v>0</v>
      </c>
      <c r="AD367" s="33">
        <v>0</v>
      </c>
      <c r="AE367" s="33">
        <v>0</v>
      </c>
      <c r="AF367" s="33">
        <v>0</v>
      </c>
      <c r="AG367" s="33">
        <v>0</v>
      </c>
      <c r="AH367" t="s">
        <v>393</v>
      </c>
      <c r="AI367" s="34">
        <v>4</v>
      </c>
    </row>
    <row r="368" spans="1:35" x14ac:dyDescent="0.25">
      <c r="A368" t="s">
        <v>1149</v>
      </c>
      <c r="B368" t="s">
        <v>723</v>
      </c>
      <c r="C368" t="s">
        <v>984</v>
      </c>
      <c r="D368" t="s">
        <v>1068</v>
      </c>
      <c r="E368" s="33">
        <v>87.922222222222217</v>
      </c>
      <c r="F368" s="33">
        <v>5.6888888888888891</v>
      </c>
      <c r="G368" s="33">
        <v>0</v>
      </c>
      <c r="H368" s="33">
        <v>0</v>
      </c>
      <c r="I368" s="33">
        <v>0</v>
      </c>
      <c r="J368" s="33">
        <v>0</v>
      </c>
      <c r="K368" s="33">
        <v>0</v>
      </c>
      <c r="L368" s="33">
        <v>5.1047777777777794</v>
      </c>
      <c r="M368" s="33">
        <v>5.5111111111111111</v>
      </c>
      <c r="N368" s="33">
        <v>0</v>
      </c>
      <c r="O368" s="33">
        <v>6.2681663086060921E-2</v>
      </c>
      <c r="P368" s="33">
        <v>5.0750000000000002</v>
      </c>
      <c r="Q368" s="33">
        <v>4.6495555555555557</v>
      </c>
      <c r="R368" s="33">
        <v>0.11060406925312777</v>
      </c>
      <c r="S368" s="33">
        <v>4.3675555555555556</v>
      </c>
      <c r="T368" s="33">
        <v>6.4751111111111133</v>
      </c>
      <c r="U368" s="33">
        <v>0</v>
      </c>
      <c r="V368" s="33">
        <v>0.12332111714899537</v>
      </c>
      <c r="W368" s="33">
        <v>4.496999999999999</v>
      </c>
      <c r="X368" s="33">
        <v>10.228777777777777</v>
      </c>
      <c r="Y368" s="33">
        <v>0</v>
      </c>
      <c r="Z368" s="33">
        <v>0.16748641476052065</v>
      </c>
      <c r="AA368" s="33">
        <v>0</v>
      </c>
      <c r="AB368" s="33">
        <v>0</v>
      </c>
      <c r="AC368" s="33">
        <v>0</v>
      </c>
      <c r="AD368" s="33">
        <v>0</v>
      </c>
      <c r="AE368" s="33">
        <v>0</v>
      </c>
      <c r="AF368" s="33">
        <v>0</v>
      </c>
      <c r="AG368" s="33">
        <v>0</v>
      </c>
      <c r="AH368" t="s">
        <v>310</v>
      </c>
      <c r="AI368" s="34">
        <v>4</v>
      </c>
    </row>
    <row r="369" spans="1:35" x14ac:dyDescent="0.25">
      <c r="A369" t="s">
        <v>1149</v>
      </c>
      <c r="B369" t="s">
        <v>779</v>
      </c>
      <c r="C369" t="s">
        <v>888</v>
      </c>
      <c r="D369" t="s">
        <v>1057</v>
      </c>
      <c r="E369" s="33">
        <v>109.38888888888889</v>
      </c>
      <c r="F369" s="33">
        <v>5.6888888888888891</v>
      </c>
      <c r="G369" s="33">
        <v>0</v>
      </c>
      <c r="H369" s="33">
        <v>0</v>
      </c>
      <c r="I369" s="33">
        <v>0</v>
      </c>
      <c r="J369" s="33">
        <v>0</v>
      </c>
      <c r="K369" s="33">
        <v>0</v>
      </c>
      <c r="L369" s="33">
        <v>4.9932222222222231</v>
      </c>
      <c r="M369" s="33">
        <v>5.6888888888888891</v>
      </c>
      <c r="N369" s="33">
        <v>0</v>
      </c>
      <c r="O369" s="33">
        <v>5.2006094464195025E-2</v>
      </c>
      <c r="P369" s="33">
        <v>2.838888888888889</v>
      </c>
      <c r="Q369" s="33">
        <v>0</v>
      </c>
      <c r="R369" s="33">
        <v>2.5952260030472324E-2</v>
      </c>
      <c r="S369" s="33">
        <v>4.1756666666666655</v>
      </c>
      <c r="T369" s="33">
        <v>13.584444444444443</v>
      </c>
      <c r="U369" s="33">
        <v>0</v>
      </c>
      <c r="V369" s="33">
        <v>0.16235754189944132</v>
      </c>
      <c r="W369" s="33">
        <v>5.6039999999999992</v>
      </c>
      <c r="X369" s="33">
        <v>15.47088888888889</v>
      </c>
      <c r="Y369" s="33">
        <v>4.822222222222222</v>
      </c>
      <c r="Z369" s="33">
        <v>0.2367435246317928</v>
      </c>
      <c r="AA369" s="33">
        <v>0</v>
      </c>
      <c r="AB369" s="33">
        <v>0</v>
      </c>
      <c r="AC369" s="33">
        <v>0</v>
      </c>
      <c r="AD369" s="33">
        <v>0</v>
      </c>
      <c r="AE369" s="33">
        <v>0</v>
      </c>
      <c r="AF369" s="33">
        <v>0</v>
      </c>
      <c r="AG369" s="33">
        <v>0</v>
      </c>
      <c r="AH369" t="s">
        <v>366</v>
      </c>
      <c r="AI369" s="34">
        <v>4</v>
      </c>
    </row>
    <row r="370" spans="1:35" x14ac:dyDescent="0.25">
      <c r="A370" t="s">
        <v>1149</v>
      </c>
      <c r="B370" t="s">
        <v>776</v>
      </c>
      <c r="C370" t="s">
        <v>1012</v>
      </c>
      <c r="D370" t="s">
        <v>1026</v>
      </c>
      <c r="E370" s="33">
        <v>79.099999999999994</v>
      </c>
      <c r="F370" s="33">
        <v>5.1555555555555559</v>
      </c>
      <c r="G370" s="33">
        <v>0</v>
      </c>
      <c r="H370" s="33">
        <v>0</v>
      </c>
      <c r="I370" s="33">
        <v>0</v>
      </c>
      <c r="J370" s="33">
        <v>0</v>
      </c>
      <c r="K370" s="33">
        <v>0</v>
      </c>
      <c r="L370" s="33">
        <v>4.3548888888888904</v>
      </c>
      <c r="M370" s="33">
        <v>5.6888888888888891</v>
      </c>
      <c r="N370" s="33">
        <v>0</v>
      </c>
      <c r="O370" s="33">
        <v>7.1920213513133879E-2</v>
      </c>
      <c r="P370" s="33">
        <v>6.333333333333333</v>
      </c>
      <c r="Q370" s="33">
        <v>4.1138888888888889</v>
      </c>
      <c r="R370" s="33">
        <v>0.13207613428852369</v>
      </c>
      <c r="S370" s="33">
        <v>4.4514444444444452</v>
      </c>
      <c r="T370" s="33">
        <v>5.2</v>
      </c>
      <c r="U370" s="33">
        <v>0</v>
      </c>
      <c r="V370" s="33">
        <v>0.12201573254670602</v>
      </c>
      <c r="W370" s="33">
        <v>4.1887777777777782</v>
      </c>
      <c r="X370" s="33">
        <v>3.7953333333333332</v>
      </c>
      <c r="Y370" s="33">
        <v>4.2333333333333334</v>
      </c>
      <c r="Z370" s="33">
        <v>0.1544556819778059</v>
      </c>
      <c r="AA370" s="33">
        <v>0</v>
      </c>
      <c r="AB370" s="33">
        <v>0</v>
      </c>
      <c r="AC370" s="33">
        <v>0</v>
      </c>
      <c r="AD370" s="33">
        <v>0</v>
      </c>
      <c r="AE370" s="33">
        <v>0</v>
      </c>
      <c r="AF370" s="33">
        <v>0</v>
      </c>
      <c r="AG370" s="33">
        <v>0</v>
      </c>
      <c r="AH370" t="s">
        <v>363</v>
      </c>
      <c r="AI370" s="34">
        <v>4</v>
      </c>
    </row>
    <row r="371" spans="1:35" x14ac:dyDescent="0.25">
      <c r="A371" t="s">
        <v>1149</v>
      </c>
      <c r="B371" t="s">
        <v>483</v>
      </c>
      <c r="C371" t="s">
        <v>897</v>
      </c>
      <c r="D371" t="s">
        <v>1056</v>
      </c>
      <c r="E371" s="33">
        <v>147.1</v>
      </c>
      <c r="F371" s="33">
        <v>5.5777777777777775</v>
      </c>
      <c r="G371" s="33">
        <v>0.4</v>
      </c>
      <c r="H371" s="33">
        <v>0.80277777777777781</v>
      </c>
      <c r="I371" s="33">
        <v>0.53333333333333333</v>
      </c>
      <c r="J371" s="33">
        <v>0</v>
      </c>
      <c r="K371" s="33">
        <v>0</v>
      </c>
      <c r="L371" s="33">
        <v>5.5146666666666659</v>
      </c>
      <c r="M371" s="33">
        <v>5.3166666666666664</v>
      </c>
      <c r="N371" s="33">
        <v>0</v>
      </c>
      <c r="O371" s="33">
        <v>3.6143213233627916E-2</v>
      </c>
      <c r="P371" s="33">
        <v>5.0388888888888888</v>
      </c>
      <c r="Q371" s="33">
        <v>19.941666666666666</v>
      </c>
      <c r="R371" s="33">
        <v>0.16982022811390587</v>
      </c>
      <c r="S371" s="33">
        <v>4.7958888888888902</v>
      </c>
      <c r="T371" s="33">
        <v>8.5117777777777786</v>
      </c>
      <c r="U371" s="33">
        <v>0</v>
      </c>
      <c r="V371" s="33">
        <v>9.0466802628597354E-2</v>
      </c>
      <c r="W371" s="33">
        <v>6.0372222222222227</v>
      </c>
      <c r="X371" s="33">
        <v>8.0767777777777745</v>
      </c>
      <c r="Y371" s="33">
        <v>4.9888888888888889</v>
      </c>
      <c r="Z371" s="33">
        <v>0.12986328272528133</v>
      </c>
      <c r="AA371" s="33">
        <v>0</v>
      </c>
      <c r="AB371" s="33">
        <v>0</v>
      </c>
      <c r="AC371" s="33">
        <v>0</v>
      </c>
      <c r="AD371" s="33">
        <v>0</v>
      </c>
      <c r="AE371" s="33">
        <v>0</v>
      </c>
      <c r="AF371" s="33">
        <v>0</v>
      </c>
      <c r="AG371" s="33">
        <v>0</v>
      </c>
      <c r="AH371" t="s">
        <v>69</v>
      </c>
      <c r="AI371" s="34">
        <v>4</v>
      </c>
    </row>
    <row r="372" spans="1:35" x14ac:dyDescent="0.25">
      <c r="A372" t="s">
        <v>1149</v>
      </c>
      <c r="B372" t="s">
        <v>570</v>
      </c>
      <c r="C372" t="s">
        <v>875</v>
      </c>
      <c r="D372" t="s">
        <v>1097</v>
      </c>
      <c r="E372" s="33">
        <v>61.56666666666667</v>
      </c>
      <c r="F372" s="33">
        <v>11.377777777777778</v>
      </c>
      <c r="G372" s="33">
        <v>0.5</v>
      </c>
      <c r="H372" s="33">
        <v>0</v>
      </c>
      <c r="I372" s="33">
        <v>0.4777777777777778</v>
      </c>
      <c r="J372" s="33">
        <v>0</v>
      </c>
      <c r="K372" s="33">
        <v>0</v>
      </c>
      <c r="L372" s="33">
        <v>5.6</v>
      </c>
      <c r="M372" s="33">
        <v>5.6888888888888891</v>
      </c>
      <c r="N372" s="33">
        <v>5.6888888888888891</v>
      </c>
      <c r="O372" s="33">
        <v>0.18480418696986103</v>
      </c>
      <c r="P372" s="33">
        <v>4.3468888888888895</v>
      </c>
      <c r="Q372" s="33">
        <v>8.8232222222222223</v>
      </c>
      <c r="R372" s="33">
        <v>0.21391626060277927</v>
      </c>
      <c r="S372" s="33">
        <v>5.490444444444444</v>
      </c>
      <c r="T372" s="33">
        <v>1.0088888888888889</v>
      </c>
      <c r="U372" s="33">
        <v>0</v>
      </c>
      <c r="V372" s="33">
        <v>0.10556578234975635</v>
      </c>
      <c r="W372" s="33">
        <v>5.3263333333333325</v>
      </c>
      <c r="X372" s="33">
        <v>5.3351111111111127</v>
      </c>
      <c r="Y372" s="33">
        <v>0</v>
      </c>
      <c r="Z372" s="33">
        <v>0.17316910304999097</v>
      </c>
      <c r="AA372" s="33">
        <v>0</v>
      </c>
      <c r="AB372" s="33">
        <v>0</v>
      </c>
      <c r="AC372" s="33">
        <v>0</v>
      </c>
      <c r="AD372" s="33">
        <v>3.3122222222222226</v>
      </c>
      <c r="AE372" s="33">
        <v>45.633333333333333</v>
      </c>
      <c r="AF372" s="33">
        <v>0</v>
      </c>
      <c r="AG372" s="33">
        <v>0</v>
      </c>
      <c r="AH372" t="s">
        <v>157</v>
      </c>
      <c r="AI372" s="34">
        <v>4</v>
      </c>
    </row>
    <row r="373" spans="1:35" x14ac:dyDescent="0.25">
      <c r="A373" t="s">
        <v>1149</v>
      </c>
      <c r="B373" t="s">
        <v>706</v>
      </c>
      <c r="C373" t="s">
        <v>997</v>
      </c>
      <c r="D373" t="s">
        <v>1028</v>
      </c>
      <c r="E373" s="33">
        <v>50.222222222222221</v>
      </c>
      <c r="F373" s="33">
        <v>5.6888888888888891</v>
      </c>
      <c r="G373" s="33">
        <v>0</v>
      </c>
      <c r="H373" s="33">
        <v>0.18533333333333329</v>
      </c>
      <c r="I373" s="33">
        <v>0.57777777777777772</v>
      </c>
      <c r="J373" s="33">
        <v>0</v>
      </c>
      <c r="K373" s="33">
        <v>0</v>
      </c>
      <c r="L373" s="33">
        <v>2.8102222222222215</v>
      </c>
      <c r="M373" s="33">
        <v>6.5481111111111119</v>
      </c>
      <c r="N373" s="33">
        <v>0</v>
      </c>
      <c r="O373" s="33">
        <v>0.13038274336283187</v>
      </c>
      <c r="P373" s="33">
        <v>6.4836666666666654</v>
      </c>
      <c r="Q373" s="33">
        <v>0</v>
      </c>
      <c r="R373" s="33">
        <v>0.12909955752212388</v>
      </c>
      <c r="S373" s="33">
        <v>5.0628888888888914</v>
      </c>
      <c r="T373" s="33">
        <v>0</v>
      </c>
      <c r="U373" s="33">
        <v>0</v>
      </c>
      <c r="V373" s="33">
        <v>0.10080973451327439</v>
      </c>
      <c r="W373" s="33">
        <v>1.9982222222222219</v>
      </c>
      <c r="X373" s="33">
        <v>2.1128888888888895</v>
      </c>
      <c r="Y373" s="33">
        <v>0</v>
      </c>
      <c r="Z373" s="33">
        <v>8.1858407079646034E-2</v>
      </c>
      <c r="AA373" s="33">
        <v>0</v>
      </c>
      <c r="AB373" s="33">
        <v>0</v>
      </c>
      <c r="AC373" s="33">
        <v>0</v>
      </c>
      <c r="AD373" s="33">
        <v>0</v>
      </c>
      <c r="AE373" s="33">
        <v>0.74444444444444446</v>
      </c>
      <c r="AF373" s="33">
        <v>0</v>
      </c>
      <c r="AG373" s="33">
        <v>0</v>
      </c>
      <c r="AH373" t="s">
        <v>293</v>
      </c>
      <c r="AI373" s="34">
        <v>4</v>
      </c>
    </row>
    <row r="374" spans="1:35" x14ac:dyDescent="0.25">
      <c r="A374" t="s">
        <v>1149</v>
      </c>
      <c r="B374" t="s">
        <v>608</v>
      </c>
      <c r="C374" t="s">
        <v>969</v>
      </c>
      <c r="D374" t="s">
        <v>1020</v>
      </c>
      <c r="E374" s="33">
        <v>86.911111111111111</v>
      </c>
      <c r="F374" s="33">
        <v>5.0111111111111111</v>
      </c>
      <c r="G374" s="33">
        <v>0.7</v>
      </c>
      <c r="H374" s="33">
        <v>0.5</v>
      </c>
      <c r="I374" s="33">
        <v>1.7333333333333334</v>
      </c>
      <c r="J374" s="33">
        <v>0</v>
      </c>
      <c r="K374" s="33">
        <v>2.0555555555555554</v>
      </c>
      <c r="L374" s="33">
        <v>3.9052222222222226</v>
      </c>
      <c r="M374" s="33">
        <v>0.72833333333333328</v>
      </c>
      <c r="N374" s="33">
        <v>5.2455555555555557</v>
      </c>
      <c r="O374" s="33">
        <v>6.8735617489133219E-2</v>
      </c>
      <c r="P374" s="33">
        <v>0</v>
      </c>
      <c r="Q374" s="33">
        <v>13.959888888888887</v>
      </c>
      <c r="R374" s="33">
        <v>0.16062260291485553</v>
      </c>
      <c r="S374" s="33">
        <v>3.5659999999999998</v>
      </c>
      <c r="T374" s="33">
        <v>9.8756666666666675</v>
      </c>
      <c r="U374" s="33">
        <v>0</v>
      </c>
      <c r="V374" s="33">
        <v>0.15465993352083865</v>
      </c>
      <c r="W374" s="33">
        <v>13.102555555555556</v>
      </c>
      <c r="X374" s="33">
        <v>8.7336666666666627</v>
      </c>
      <c r="Y374" s="33">
        <v>0</v>
      </c>
      <c r="Z374" s="33">
        <v>0.25124776272053179</v>
      </c>
      <c r="AA374" s="33">
        <v>0</v>
      </c>
      <c r="AB374" s="33">
        <v>0</v>
      </c>
      <c r="AC374" s="33">
        <v>0</v>
      </c>
      <c r="AD374" s="33">
        <v>0</v>
      </c>
      <c r="AE374" s="33">
        <v>0</v>
      </c>
      <c r="AF374" s="33">
        <v>0</v>
      </c>
      <c r="AG374" s="33">
        <v>1.2555555555555555</v>
      </c>
      <c r="AH374" t="s">
        <v>195</v>
      </c>
      <c r="AI374" s="34">
        <v>4</v>
      </c>
    </row>
    <row r="375" spans="1:35" x14ac:dyDescent="0.25">
      <c r="A375" t="s">
        <v>1149</v>
      </c>
      <c r="B375" t="s">
        <v>669</v>
      </c>
      <c r="C375" t="s">
        <v>984</v>
      </c>
      <c r="D375" t="s">
        <v>1068</v>
      </c>
      <c r="E375" s="33">
        <v>76.511111111111106</v>
      </c>
      <c r="F375" s="33">
        <v>5.333333333333333</v>
      </c>
      <c r="G375" s="33">
        <v>6.6666666666666666E-2</v>
      </c>
      <c r="H375" s="33">
        <v>0.48155555555555557</v>
      </c>
      <c r="I375" s="33">
        <v>1.2444444444444445</v>
      </c>
      <c r="J375" s="33">
        <v>0</v>
      </c>
      <c r="K375" s="33">
        <v>0</v>
      </c>
      <c r="L375" s="33">
        <v>5.4611111111111112</v>
      </c>
      <c r="M375" s="33">
        <v>0</v>
      </c>
      <c r="N375" s="33">
        <v>6.1333333333333337</v>
      </c>
      <c r="O375" s="33">
        <v>8.0162648852744711E-2</v>
      </c>
      <c r="P375" s="33">
        <v>5.4333333333333336</v>
      </c>
      <c r="Q375" s="33">
        <v>5.5250000000000004</v>
      </c>
      <c r="R375" s="33">
        <v>0.1432253848388034</v>
      </c>
      <c r="S375" s="33">
        <v>5.6888888888888891</v>
      </c>
      <c r="T375" s="33">
        <v>4.6277777777777782</v>
      </c>
      <c r="U375" s="33">
        <v>0</v>
      </c>
      <c r="V375" s="33">
        <v>0.13483880336915482</v>
      </c>
      <c r="W375" s="33">
        <v>11.713888888888889</v>
      </c>
      <c r="X375" s="33">
        <v>3.25</v>
      </c>
      <c r="Y375" s="33">
        <v>0</v>
      </c>
      <c r="Z375" s="33">
        <v>0.19557798431600348</v>
      </c>
      <c r="AA375" s="33">
        <v>0</v>
      </c>
      <c r="AB375" s="33">
        <v>0</v>
      </c>
      <c r="AC375" s="33">
        <v>0</v>
      </c>
      <c r="AD375" s="33">
        <v>0</v>
      </c>
      <c r="AE375" s="33">
        <v>0</v>
      </c>
      <c r="AF375" s="33">
        <v>0</v>
      </c>
      <c r="AG375" s="33">
        <v>0</v>
      </c>
      <c r="AH375" t="s">
        <v>256</v>
      </c>
      <c r="AI375" s="34">
        <v>4</v>
      </c>
    </row>
    <row r="376" spans="1:35" x14ac:dyDescent="0.25">
      <c r="A376" t="s">
        <v>1149</v>
      </c>
      <c r="B376" t="s">
        <v>668</v>
      </c>
      <c r="C376" t="s">
        <v>832</v>
      </c>
      <c r="D376" t="s">
        <v>1046</v>
      </c>
      <c r="E376" s="33">
        <v>90.433333333333337</v>
      </c>
      <c r="F376" s="33">
        <v>5.6888888888888891</v>
      </c>
      <c r="G376" s="33">
        <v>0.15555555555555556</v>
      </c>
      <c r="H376" s="33">
        <v>1.0664444444444443</v>
      </c>
      <c r="I376" s="33">
        <v>1.2777777777777777</v>
      </c>
      <c r="J376" s="33">
        <v>0</v>
      </c>
      <c r="K376" s="33">
        <v>0</v>
      </c>
      <c r="L376" s="33">
        <v>6.7977777777777764</v>
      </c>
      <c r="M376" s="33">
        <v>5.6</v>
      </c>
      <c r="N376" s="33">
        <v>0</v>
      </c>
      <c r="O376" s="33">
        <v>6.1924069295982299E-2</v>
      </c>
      <c r="P376" s="33">
        <v>5.2145555555555561</v>
      </c>
      <c r="Q376" s="33">
        <v>14.122777777777779</v>
      </c>
      <c r="R376" s="33">
        <v>0.21382970880943605</v>
      </c>
      <c r="S376" s="33">
        <v>9.5841111111111097</v>
      </c>
      <c r="T376" s="33">
        <v>22.002666666666663</v>
      </c>
      <c r="U376" s="33">
        <v>0</v>
      </c>
      <c r="V376" s="33">
        <v>0.34928246713355443</v>
      </c>
      <c r="W376" s="33">
        <v>11.930333333333333</v>
      </c>
      <c r="X376" s="33">
        <v>28.811444444444451</v>
      </c>
      <c r="Y376" s="33">
        <v>1.4777777777777779</v>
      </c>
      <c r="Z376" s="33">
        <v>0.46685833640496377</v>
      </c>
      <c r="AA376" s="33">
        <v>0</v>
      </c>
      <c r="AB376" s="33">
        <v>0</v>
      </c>
      <c r="AC376" s="33">
        <v>0</v>
      </c>
      <c r="AD376" s="33">
        <v>0</v>
      </c>
      <c r="AE376" s="33">
        <v>0</v>
      </c>
      <c r="AF376" s="33">
        <v>0</v>
      </c>
      <c r="AG376" s="33">
        <v>0</v>
      </c>
      <c r="AH376" t="s">
        <v>255</v>
      </c>
      <c r="AI376" s="34">
        <v>4</v>
      </c>
    </row>
    <row r="377" spans="1:35" x14ac:dyDescent="0.25">
      <c r="A377" t="s">
        <v>1149</v>
      </c>
      <c r="B377" t="s">
        <v>678</v>
      </c>
      <c r="C377" t="s">
        <v>906</v>
      </c>
      <c r="D377" t="s">
        <v>1063</v>
      </c>
      <c r="E377" s="33">
        <v>52.3</v>
      </c>
      <c r="F377" s="33">
        <v>5.2444444444444445</v>
      </c>
      <c r="G377" s="33">
        <v>3.3333333333333333E-2</v>
      </c>
      <c r="H377" s="33">
        <v>0.22222222222222221</v>
      </c>
      <c r="I377" s="33">
        <v>0.52222222222222225</v>
      </c>
      <c r="J377" s="33">
        <v>0</v>
      </c>
      <c r="K377" s="33">
        <v>0</v>
      </c>
      <c r="L377" s="33">
        <v>0.71944444444444444</v>
      </c>
      <c r="M377" s="33">
        <v>0</v>
      </c>
      <c r="N377" s="33">
        <v>4.5916666666666668</v>
      </c>
      <c r="O377" s="33">
        <v>8.7794773741236468E-2</v>
      </c>
      <c r="P377" s="33">
        <v>4.572222222222222</v>
      </c>
      <c r="Q377" s="33">
        <v>5.1916666666666664</v>
      </c>
      <c r="R377" s="33">
        <v>0.18669003611642238</v>
      </c>
      <c r="S377" s="33">
        <v>4.4416666666666664</v>
      </c>
      <c r="T377" s="33">
        <v>3.9388888888888891</v>
      </c>
      <c r="U377" s="33">
        <v>0</v>
      </c>
      <c r="V377" s="33">
        <v>0.16024006798385387</v>
      </c>
      <c r="W377" s="33">
        <v>5.9666666666666668</v>
      </c>
      <c r="X377" s="33">
        <v>3.9805555555555556</v>
      </c>
      <c r="Y377" s="33">
        <v>0</v>
      </c>
      <c r="Z377" s="33">
        <v>0.19019545357977483</v>
      </c>
      <c r="AA377" s="33">
        <v>0</v>
      </c>
      <c r="AB377" s="33">
        <v>0</v>
      </c>
      <c r="AC377" s="33">
        <v>0</v>
      </c>
      <c r="AD377" s="33">
        <v>0</v>
      </c>
      <c r="AE377" s="33">
        <v>0</v>
      </c>
      <c r="AF377" s="33">
        <v>0</v>
      </c>
      <c r="AG377" s="33">
        <v>0</v>
      </c>
      <c r="AH377" t="s">
        <v>265</v>
      </c>
      <c r="AI377" s="34">
        <v>4</v>
      </c>
    </row>
    <row r="378" spans="1:35" x14ac:dyDescent="0.25">
      <c r="A378" t="s">
        <v>1149</v>
      </c>
      <c r="B378" t="s">
        <v>450</v>
      </c>
      <c r="C378" t="s">
        <v>909</v>
      </c>
      <c r="D378" t="s">
        <v>1068</v>
      </c>
      <c r="E378" s="33">
        <v>83.666666666666671</v>
      </c>
      <c r="F378" s="33">
        <v>5.6888888888888891</v>
      </c>
      <c r="G378" s="33">
        <v>0</v>
      </c>
      <c r="H378" s="33">
        <v>0.28333333333333333</v>
      </c>
      <c r="I378" s="33">
        <v>0.64444444444444449</v>
      </c>
      <c r="J378" s="33">
        <v>0</v>
      </c>
      <c r="K378" s="33">
        <v>0</v>
      </c>
      <c r="L378" s="33">
        <v>4.9926666666666666</v>
      </c>
      <c r="M378" s="33">
        <v>4.4025555555555558</v>
      </c>
      <c r="N378" s="33">
        <v>4.8041111111111121</v>
      </c>
      <c r="O378" s="33">
        <v>0.1100398406374502</v>
      </c>
      <c r="P378" s="33">
        <v>0</v>
      </c>
      <c r="Q378" s="33">
        <v>0</v>
      </c>
      <c r="R378" s="33">
        <v>0</v>
      </c>
      <c r="S378" s="33">
        <v>3.5427777777777787</v>
      </c>
      <c r="T378" s="33">
        <v>6.9368888888888893</v>
      </c>
      <c r="U378" s="33">
        <v>0</v>
      </c>
      <c r="V378" s="33">
        <v>0.12525498007968128</v>
      </c>
      <c r="W378" s="33">
        <v>5.8318888888888898</v>
      </c>
      <c r="X378" s="33">
        <v>9.1785555555555582</v>
      </c>
      <c r="Y378" s="33">
        <v>0</v>
      </c>
      <c r="Z378" s="33">
        <v>0.17940770252324043</v>
      </c>
      <c r="AA378" s="33">
        <v>0</v>
      </c>
      <c r="AB378" s="33">
        <v>0</v>
      </c>
      <c r="AC378" s="33">
        <v>0</v>
      </c>
      <c r="AD378" s="33">
        <v>0</v>
      </c>
      <c r="AE378" s="33">
        <v>4.4444444444444446E-2</v>
      </c>
      <c r="AF378" s="33">
        <v>0</v>
      </c>
      <c r="AG378" s="33">
        <v>0</v>
      </c>
      <c r="AH378" t="s">
        <v>36</v>
      </c>
      <c r="AI378" s="34">
        <v>4</v>
      </c>
    </row>
    <row r="379" spans="1:35" x14ac:dyDescent="0.25">
      <c r="A379" t="s">
        <v>1149</v>
      </c>
      <c r="B379" t="s">
        <v>564</v>
      </c>
      <c r="C379" t="s">
        <v>853</v>
      </c>
      <c r="D379" t="s">
        <v>1040</v>
      </c>
      <c r="E379" s="33">
        <v>82.688888888888883</v>
      </c>
      <c r="F379" s="33">
        <v>5.6333333333333337</v>
      </c>
      <c r="G379" s="33">
        <v>0.1111111111111111</v>
      </c>
      <c r="H379" s="33">
        <v>0.62777777777777777</v>
      </c>
      <c r="I379" s="33">
        <v>0</v>
      </c>
      <c r="J379" s="33">
        <v>0</v>
      </c>
      <c r="K379" s="33">
        <v>0</v>
      </c>
      <c r="L379" s="33">
        <v>1.1445555555555558</v>
      </c>
      <c r="M379" s="33">
        <v>0</v>
      </c>
      <c r="N379" s="33">
        <v>4.9811111111111108</v>
      </c>
      <c r="O379" s="33">
        <v>6.0239183015318463E-2</v>
      </c>
      <c r="P379" s="33">
        <v>5.5466666666666686</v>
      </c>
      <c r="Q379" s="33">
        <v>0</v>
      </c>
      <c r="R379" s="33">
        <v>6.7078742273582403E-2</v>
      </c>
      <c r="S379" s="33">
        <v>3.0302222222222217</v>
      </c>
      <c r="T379" s="33">
        <v>0.88188888888888883</v>
      </c>
      <c r="U379" s="33">
        <v>0</v>
      </c>
      <c r="V379" s="33">
        <v>4.7311206664875032E-2</v>
      </c>
      <c r="W379" s="33">
        <v>5.2661111111111119</v>
      </c>
      <c r="X379" s="33">
        <v>2.9551111111111115</v>
      </c>
      <c r="Y379" s="33">
        <v>0</v>
      </c>
      <c r="Z379" s="33">
        <v>9.9423542058586431E-2</v>
      </c>
      <c r="AA379" s="33">
        <v>0</v>
      </c>
      <c r="AB379" s="33">
        <v>0</v>
      </c>
      <c r="AC379" s="33">
        <v>0</v>
      </c>
      <c r="AD379" s="33">
        <v>0</v>
      </c>
      <c r="AE379" s="33">
        <v>0</v>
      </c>
      <c r="AF379" s="33">
        <v>0</v>
      </c>
      <c r="AG379" s="33">
        <v>0.36666666666666664</v>
      </c>
      <c r="AH379" t="s">
        <v>151</v>
      </c>
      <c r="AI379" s="34">
        <v>4</v>
      </c>
    </row>
    <row r="380" spans="1:35" x14ac:dyDescent="0.25">
      <c r="A380" t="s">
        <v>1149</v>
      </c>
      <c r="B380" t="s">
        <v>572</v>
      </c>
      <c r="C380" t="s">
        <v>860</v>
      </c>
      <c r="D380" t="s">
        <v>1077</v>
      </c>
      <c r="E380" s="33">
        <v>66.644444444444446</v>
      </c>
      <c r="F380" s="33">
        <v>5.6</v>
      </c>
      <c r="G380" s="33">
        <v>0.28888888888888886</v>
      </c>
      <c r="H380" s="33">
        <v>0.34633333333333333</v>
      </c>
      <c r="I380" s="33">
        <v>0.53333333333333333</v>
      </c>
      <c r="J380" s="33">
        <v>0</v>
      </c>
      <c r="K380" s="33">
        <v>0</v>
      </c>
      <c r="L380" s="33">
        <v>2.0253333333333337</v>
      </c>
      <c r="M380" s="33">
        <v>0</v>
      </c>
      <c r="N380" s="33">
        <v>3.8885555555555551</v>
      </c>
      <c r="O380" s="33">
        <v>5.834778259419806E-2</v>
      </c>
      <c r="P380" s="33">
        <v>1.6662222222222223</v>
      </c>
      <c r="Q380" s="33">
        <v>0</v>
      </c>
      <c r="R380" s="33">
        <v>2.5001667222407469E-2</v>
      </c>
      <c r="S380" s="33">
        <v>3.5345555555555563</v>
      </c>
      <c r="T380" s="33">
        <v>4.7775555555555567</v>
      </c>
      <c r="U380" s="33">
        <v>0</v>
      </c>
      <c r="V380" s="33">
        <v>0.12472324108036015</v>
      </c>
      <c r="W380" s="33">
        <v>2.3374444444444444</v>
      </c>
      <c r="X380" s="33">
        <v>3.8401111111111108</v>
      </c>
      <c r="Y380" s="33">
        <v>0</v>
      </c>
      <c r="Z380" s="33">
        <v>9.2694231410470146E-2</v>
      </c>
      <c r="AA380" s="33">
        <v>0</v>
      </c>
      <c r="AB380" s="33">
        <v>0</v>
      </c>
      <c r="AC380" s="33">
        <v>0</v>
      </c>
      <c r="AD380" s="33">
        <v>0</v>
      </c>
      <c r="AE380" s="33">
        <v>0</v>
      </c>
      <c r="AF380" s="33">
        <v>0</v>
      </c>
      <c r="AG380" s="33">
        <v>0</v>
      </c>
      <c r="AH380" t="s">
        <v>159</v>
      </c>
      <c r="AI380" s="34">
        <v>4</v>
      </c>
    </row>
    <row r="381" spans="1:35" x14ac:dyDescent="0.25">
      <c r="A381" t="s">
        <v>1149</v>
      </c>
      <c r="B381" t="s">
        <v>712</v>
      </c>
      <c r="C381" t="s">
        <v>999</v>
      </c>
      <c r="D381" t="s">
        <v>1057</v>
      </c>
      <c r="E381" s="33">
        <v>70.177777777777777</v>
      </c>
      <c r="F381" s="33">
        <v>5.6888888888888891</v>
      </c>
      <c r="G381" s="33">
        <v>13.511111111111111</v>
      </c>
      <c r="H381" s="33">
        <v>0.2358888888888889</v>
      </c>
      <c r="I381" s="33">
        <v>1.0888888888888888</v>
      </c>
      <c r="J381" s="33">
        <v>0</v>
      </c>
      <c r="K381" s="33">
        <v>0</v>
      </c>
      <c r="L381" s="33">
        <v>5.3314444444444442</v>
      </c>
      <c r="M381" s="33">
        <v>3.6444444444444444</v>
      </c>
      <c r="N381" s="33">
        <v>0</v>
      </c>
      <c r="O381" s="33">
        <v>5.1931602279924001E-2</v>
      </c>
      <c r="P381" s="33">
        <v>1.352888888888889</v>
      </c>
      <c r="Q381" s="33">
        <v>0</v>
      </c>
      <c r="R381" s="33">
        <v>1.9278024065864475E-2</v>
      </c>
      <c r="S381" s="33">
        <v>4.9997777777777772</v>
      </c>
      <c r="T381" s="33">
        <v>4.3208888888888879</v>
      </c>
      <c r="U381" s="33">
        <v>0</v>
      </c>
      <c r="V381" s="33">
        <v>0.1328150728309056</v>
      </c>
      <c r="W381" s="33">
        <v>4.7814444444444462</v>
      </c>
      <c r="X381" s="33">
        <v>6.584666666666668</v>
      </c>
      <c r="Y381" s="33">
        <v>0</v>
      </c>
      <c r="Z381" s="33">
        <v>0.16196168461051302</v>
      </c>
      <c r="AA381" s="33">
        <v>0</v>
      </c>
      <c r="AB381" s="33">
        <v>0</v>
      </c>
      <c r="AC381" s="33">
        <v>0</v>
      </c>
      <c r="AD381" s="33">
        <v>0</v>
      </c>
      <c r="AE381" s="33">
        <v>2.2222222222222223E-2</v>
      </c>
      <c r="AF381" s="33">
        <v>0</v>
      </c>
      <c r="AG381" s="33">
        <v>0</v>
      </c>
      <c r="AH381" t="s">
        <v>299</v>
      </c>
      <c r="AI381" s="34">
        <v>4</v>
      </c>
    </row>
    <row r="382" spans="1:35" x14ac:dyDescent="0.25">
      <c r="A382" t="s">
        <v>1149</v>
      </c>
      <c r="B382" t="s">
        <v>515</v>
      </c>
      <c r="C382" t="s">
        <v>887</v>
      </c>
      <c r="D382" t="s">
        <v>1064</v>
      </c>
      <c r="E382" s="33">
        <v>51.388888888888886</v>
      </c>
      <c r="F382" s="33">
        <v>5.6888888888888891</v>
      </c>
      <c r="G382" s="33">
        <v>0.28888888888888886</v>
      </c>
      <c r="H382" s="33">
        <v>0.57777777777777772</v>
      </c>
      <c r="I382" s="33">
        <v>0.51111111111111107</v>
      </c>
      <c r="J382" s="33">
        <v>0</v>
      </c>
      <c r="K382" s="33">
        <v>0</v>
      </c>
      <c r="L382" s="33">
        <v>4.2073333333333327</v>
      </c>
      <c r="M382" s="33">
        <v>0</v>
      </c>
      <c r="N382" s="33">
        <v>0</v>
      </c>
      <c r="O382" s="33">
        <v>0</v>
      </c>
      <c r="P382" s="33">
        <v>0</v>
      </c>
      <c r="Q382" s="33">
        <v>0</v>
      </c>
      <c r="R382" s="33">
        <v>0</v>
      </c>
      <c r="S382" s="33">
        <v>4.4572222222222218</v>
      </c>
      <c r="T382" s="33">
        <v>8.8894444444444431</v>
      </c>
      <c r="U382" s="33">
        <v>0</v>
      </c>
      <c r="V382" s="33">
        <v>0.25971891891891891</v>
      </c>
      <c r="W382" s="33">
        <v>3.2392222222222218</v>
      </c>
      <c r="X382" s="33">
        <v>9.0208888888888907</v>
      </c>
      <c r="Y382" s="33">
        <v>7.8555555555555552</v>
      </c>
      <c r="Z382" s="33">
        <v>0.39144000000000001</v>
      </c>
      <c r="AA382" s="33">
        <v>0</v>
      </c>
      <c r="AB382" s="33">
        <v>0</v>
      </c>
      <c r="AC382" s="33">
        <v>0</v>
      </c>
      <c r="AD382" s="33">
        <v>0</v>
      </c>
      <c r="AE382" s="33">
        <v>0</v>
      </c>
      <c r="AF382" s="33">
        <v>0</v>
      </c>
      <c r="AG382" s="33">
        <v>0</v>
      </c>
      <c r="AH382" t="s">
        <v>101</v>
      </c>
      <c r="AI382" s="34">
        <v>4</v>
      </c>
    </row>
    <row r="383" spans="1:35" x14ac:dyDescent="0.25">
      <c r="A383" t="s">
        <v>1149</v>
      </c>
      <c r="B383" t="s">
        <v>451</v>
      </c>
      <c r="C383" t="s">
        <v>910</v>
      </c>
      <c r="D383" t="s">
        <v>1055</v>
      </c>
      <c r="E383" s="33">
        <v>95.233333333333334</v>
      </c>
      <c r="F383" s="33">
        <v>5.4222222222222225</v>
      </c>
      <c r="G383" s="33">
        <v>2.2222222222222223</v>
      </c>
      <c r="H383" s="33">
        <v>0.23333333333333334</v>
      </c>
      <c r="I383" s="33">
        <v>4.4444444444444446</v>
      </c>
      <c r="J383" s="33">
        <v>0</v>
      </c>
      <c r="K383" s="33">
        <v>4.8888888888888893</v>
      </c>
      <c r="L383" s="33">
        <v>5.1247777777777781</v>
      </c>
      <c r="M383" s="33">
        <v>10.755555555555556</v>
      </c>
      <c r="N383" s="33">
        <v>0</v>
      </c>
      <c r="O383" s="33">
        <v>0.11293898028234746</v>
      </c>
      <c r="P383" s="33">
        <v>16.025777777777783</v>
      </c>
      <c r="Q383" s="33">
        <v>5.254666666666667</v>
      </c>
      <c r="R383" s="33">
        <v>0.22345583945863964</v>
      </c>
      <c r="S383" s="33">
        <v>5.5985555555555555</v>
      </c>
      <c r="T383" s="33">
        <v>8.2552222222222209</v>
      </c>
      <c r="U383" s="33">
        <v>0</v>
      </c>
      <c r="V383" s="33">
        <v>0.14547194026367982</v>
      </c>
      <c r="W383" s="33">
        <v>3.5961111111111115</v>
      </c>
      <c r="X383" s="33">
        <v>9.5183333333333326</v>
      </c>
      <c r="Y383" s="33">
        <v>4.5666666666666664</v>
      </c>
      <c r="Z383" s="33">
        <v>0.18566094971415237</v>
      </c>
      <c r="AA383" s="33">
        <v>1.2444444444444445</v>
      </c>
      <c r="AB383" s="33">
        <v>0</v>
      </c>
      <c r="AC383" s="33">
        <v>0</v>
      </c>
      <c r="AD383" s="33">
        <v>0</v>
      </c>
      <c r="AE383" s="33">
        <v>0</v>
      </c>
      <c r="AF383" s="33">
        <v>0</v>
      </c>
      <c r="AG383" s="33">
        <v>0.97777777777777775</v>
      </c>
      <c r="AH383" t="s">
        <v>37</v>
      </c>
      <c r="AI383" s="34">
        <v>4</v>
      </c>
    </row>
    <row r="384" spans="1:35" x14ac:dyDescent="0.25">
      <c r="A384" t="s">
        <v>1149</v>
      </c>
      <c r="B384" t="s">
        <v>709</v>
      </c>
      <c r="C384" t="s">
        <v>898</v>
      </c>
      <c r="D384" t="s">
        <v>1058</v>
      </c>
      <c r="E384" s="33">
        <v>45.677777777777777</v>
      </c>
      <c r="F384" s="33">
        <v>5.6888888888888891</v>
      </c>
      <c r="G384" s="33">
        <v>0.35555555555555557</v>
      </c>
      <c r="H384" s="33">
        <v>0.40833333333333333</v>
      </c>
      <c r="I384" s="33">
        <v>0.28888888888888886</v>
      </c>
      <c r="J384" s="33">
        <v>0</v>
      </c>
      <c r="K384" s="33">
        <v>0</v>
      </c>
      <c r="L384" s="33">
        <v>4.9137777777777769</v>
      </c>
      <c r="M384" s="33">
        <v>6.3595555555555574</v>
      </c>
      <c r="N384" s="33">
        <v>0</v>
      </c>
      <c r="O384" s="33">
        <v>0.13922646558015087</v>
      </c>
      <c r="P384" s="33">
        <v>3.1178888888888889</v>
      </c>
      <c r="Q384" s="33">
        <v>11.198222222222221</v>
      </c>
      <c r="R384" s="33">
        <v>0.31341522743857936</v>
      </c>
      <c r="S384" s="33">
        <v>5.6742222222222223</v>
      </c>
      <c r="T384" s="33">
        <v>6.3618888888888891</v>
      </c>
      <c r="U384" s="33">
        <v>0</v>
      </c>
      <c r="V384" s="33">
        <v>0.26350036487472633</v>
      </c>
      <c r="W384" s="33">
        <v>4.3558888888888889</v>
      </c>
      <c r="X384" s="33">
        <v>13.655555555555564</v>
      </c>
      <c r="Y384" s="33">
        <v>0</v>
      </c>
      <c r="Z384" s="33">
        <v>0.39431525176356136</v>
      </c>
      <c r="AA384" s="33">
        <v>0</v>
      </c>
      <c r="AB384" s="33">
        <v>0</v>
      </c>
      <c r="AC384" s="33">
        <v>0</v>
      </c>
      <c r="AD384" s="33">
        <v>0</v>
      </c>
      <c r="AE384" s="33">
        <v>0</v>
      </c>
      <c r="AF384" s="33">
        <v>0</v>
      </c>
      <c r="AG384" s="33">
        <v>0</v>
      </c>
      <c r="AH384" t="s">
        <v>296</v>
      </c>
      <c r="AI384" s="34">
        <v>4</v>
      </c>
    </row>
    <row r="385" spans="1:35" x14ac:dyDescent="0.25">
      <c r="A385" t="s">
        <v>1149</v>
      </c>
      <c r="B385" t="s">
        <v>545</v>
      </c>
      <c r="C385" t="s">
        <v>849</v>
      </c>
      <c r="D385" t="s">
        <v>1027</v>
      </c>
      <c r="E385" s="33">
        <v>71.788888888888891</v>
      </c>
      <c r="F385" s="33">
        <v>4.4888888888888889</v>
      </c>
      <c r="G385" s="33">
        <v>0</v>
      </c>
      <c r="H385" s="33">
        <v>0</v>
      </c>
      <c r="I385" s="33">
        <v>0</v>
      </c>
      <c r="J385" s="33">
        <v>0</v>
      </c>
      <c r="K385" s="33">
        <v>0</v>
      </c>
      <c r="L385" s="33">
        <v>3.0084444444444451</v>
      </c>
      <c r="M385" s="33">
        <v>0</v>
      </c>
      <c r="N385" s="33">
        <v>5.5177777777777779</v>
      </c>
      <c r="O385" s="33">
        <v>7.6861167002012065E-2</v>
      </c>
      <c r="P385" s="33">
        <v>5.2022222222222227</v>
      </c>
      <c r="Q385" s="33">
        <v>0</v>
      </c>
      <c r="R385" s="33">
        <v>7.2465562606407685E-2</v>
      </c>
      <c r="S385" s="33">
        <v>10.745111111111111</v>
      </c>
      <c r="T385" s="33">
        <v>5.1182222222222213</v>
      </c>
      <c r="U385" s="33">
        <v>0</v>
      </c>
      <c r="V385" s="33">
        <v>0.22097198576071814</v>
      </c>
      <c r="W385" s="33">
        <v>6.5360000000000014</v>
      </c>
      <c r="X385" s="33">
        <v>9.8853333333333335</v>
      </c>
      <c r="Y385" s="33">
        <v>0</v>
      </c>
      <c r="Z385" s="33">
        <v>0.22874477635041018</v>
      </c>
      <c r="AA385" s="33">
        <v>0</v>
      </c>
      <c r="AB385" s="33">
        <v>0</v>
      </c>
      <c r="AC385" s="33">
        <v>0</v>
      </c>
      <c r="AD385" s="33">
        <v>0</v>
      </c>
      <c r="AE385" s="33">
        <v>0</v>
      </c>
      <c r="AF385" s="33">
        <v>0</v>
      </c>
      <c r="AG385" s="33">
        <v>0</v>
      </c>
      <c r="AH385" t="s">
        <v>132</v>
      </c>
      <c r="AI385" s="34">
        <v>4</v>
      </c>
    </row>
    <row r="386" spans="1:35" x14ac:dyDescent="0.25">
      <c r="A386" t="s">
        <v>1149</v>
      </c>
      <c r="B386" t="s">
        <v>724</v>
      </c>
      <c r="C386" t="s">
        <v>1002</v>
      </c>
      <c r="D386" t="s">
        <v>1026</v>
      </c>
      <c r="E386" s="33">
        <v>46.466666666666669</v>
      </c>
      <c r="F386" s="33">
        <v>5.6888888888888891</v>
      </c>
      <c r="G386" s="33">
        <v>0</v>
      </c>
      <c r="H386" s="33">
        <v>0.25666666666666671</v>
      </c>
      <c r="I386" s="33">
        <v>0.5444444444444444</v>
      </c>
      <c r="J386" s="33">
        <v>0</v>
      </c>
      <c r="K386" s="33">
        <v>0</v>
      </c>
      <c r="L386" s="33">
        <v>5.3195555555555556</v>
      </c>
      <c r="M386" s="33">
        <v>6.1127777777777759</v>
      </c>
      <c r="N386" s="33">
        <v>0</v>
      </c>
      <c r="O386" s="33">
        <v>0.1315518890483022</v>
      </c>
      <c r="P386" s="33">
        <v>3.8768888888888884</v>
      </c>
      <c r="Q386" s="33">
        <v>0</v>
      </c>
      <c r="R386" s="33">
        <v>8.3433763749402187E-2</v>
      </c>
      <c r="S386" s="33">
        <v>1.5248888888888894</v>
      </c>
      <c r="T386" s="33">
        <v>3.1031111111111116</v>
      </c>
      <c r="U386" s="33">
        <v>0</v>
      </c>
      <c r="V386" s="33">
        <v>9.9598278335724558E-2</v>
      </c>
      <c r="W386" s="33">
        <v>2.8632222222222228</v>
      </c>
      <c r="X386" s="33">
        <v>4.9343333333333321</v>
      </c>
      <c r="Y386" s="33">
        <v>0</v>
      </c>
      <c r="Z386" s="33">
        <v>0.16780966044954565</v>
      </c>
      <c r="AA386" s="33">
        <v>0</v>
      </c>
      <c r="AB386" s="33">
        <v>0</v>
      </c>
      <c r="AC386" s="33">
        <v>0</v>
      </c>
      <c r="AD386" s="33">
        <v>0</v>
      </c>
      <c r="AE386" s="33">
        <v>4.4444444444444446E-2</v>
      </c>
      <c r="AF386" s="33">
        <v>0</v>
      </c>
      <c r="AG386" s="33">
        <v>0</v>
      </c>
      <c r="AH386" t="s">
        <v>311</v>
      </c>
      <c r="AI386" s="34">
        <v>4</v>
      </c>
    </row>
    <row r="387" spans="1:35" x14ac:dyDescent="0.25">
      <c r="A387" t="s">
        <v>1149</v>
      </c>
      <c r="B387" t="s">
        <v>535</v>
      </c>
      <c r="C387" t="s">
        <v>923</v>
      </c>
      <c r="D387" t="s">
        <v>1041</v>
      </c>
      <c r="E387" s="33">
        <v>87.6</v>
      </c>
      <c r="F387" s="33">
        <v>6.3</v>
      </c>
      <c r="G387" s="33">
        <v>0</v>
      </c>
      <c r="H387" s="33">
        <v>0.77777777777777779</v>
      </c>
      <c r="I387" s="33">
        <v>0.17777777777777778</v>
      </c>
      <c r="J387" s="33">
        <v>0</v>
      </c>
      <c r="K387" s="33">
        <v>0</v>
      </c>
      <c r="L387" s="33">
        <v>4.677888888888889</v>
      </c>
      <c r="M387" s="33">
        <v>3.8333333333333335</v>
      </c>
      <c r="N387" s="33">
        <v>0</v>
      </c>
      <c r="O387" s="33">
        <v>4.3759512937595134E-2</v>
      </c>
      <c r="P387" s="33">
        <v>4.5568888888888885</v>
      </c>
      <c r="Q387" s="33">
        <v>12.422777777777778</v>
      </c>
      <c r="R387" s="33">
        <v>0.19383181126331814</v>
      </c>
      <c r="S387" s="33">
        <v>5.0664444444444436</v>
      </c>
      <c r="T387" s="33">
        <v>4.5018888888888897</v>
      </c>
      <c r="U387" s="33">
        <v>0</v>
      </c>
      <c r="V387" s="33">
        <v>0.1092275494672755</v>
      </c>
      <c r="W387" s="33">
        <v>5.4858888888888906</v>
      </c>
      <c r="X387" s="33">
        <v>7.1939999999999991</v>
      </c>
      <c r="Y387" s="33">
        <v>4.677777777777778</v>
      </c>
      <c r="Z387" s="33">
        <v>0.1981468797564688</v>
      </c>
      <c r="AA387" s="33">
        <v>0</v>
      </c>
      <c r="AB387" s="33">
        <v>0</v>
      </c>
      <c r="AC387" s="33">
        <v>0</v>
      </c>
      <c r="AD387" s="33">
        <v>0</v>
      </c>
      <c r="AE387" s="33">
        <v>0</v>
      </c>
      <c r="AF387" s="33">
        <v>0</v>
      </c>
      <c r="AG387" s="33">
        <v>0.57777777777777772</v>
      </c>
      <c r="AH387" t="s">
        <v>122</v>
      </c>
      <c r="AI387" s="34">
        <v>4</v>
      </c>
    </row>
    <row r="388" spans="1:35" x14ac:dyDescent="0.25">
      <c r="A388" t="s">
        <v>1149</v>
      </c>
      <c r="B388" t="s">
        <v>644</v>
      </c>
      <c r="C388" t="s">
        <v>832</v>
      </c>
      <c r="D388" t="s">
        <v>1046</v>
      </c>
      <c r="E388" s="33">
        <v>59.611111111111114</v>
      </c>
      <c r="F388" s="33">
        <v>5.0555555555555554</v>
      </c>
      <c r="G388" s="33">
        <v>7.7777777777777779E-2</v>
      </c>
      <c r="H388" s="33">
        <v>0</v>
      </c>
      <c r="I388" s="33">
        <v>0</v>
      </c>
      <c r="J388" s="33">
        <v>0</v>
      </c>
      <c r="K388" s="33">
        <v>0</v>
      </c>
      <c r="L388" s="33">
        <v>5.7966666666666651</v>
      </c>
      <c r="M388" s="33">
        <v>0</v>
      </c>
      <c r="N388" s="33">
        <v>6.7666666666666666</v>
      </c>
      <c r="O388" s="33">
        <v>0.11351351351351351</v>
      </c>
      <c r="P388" s="33">
        <v>4.9401111111111113</v>
      </c>
      <c r="Q388" s="33">
        <v>6.1167777777777816</v>
      </c>
      <c r="R388" s="33">
        <v>0.1854836905871389</v>
      </c>
      <c r="S388" s="33">
        <v>5.7926666666666655</v>
      </c>
      <c r="T388" s="33">
        <v>10.773666666666665</v>
      </c>
      <c r="U388" s="33">
        <v>0</v>
      </c>
      <c r="V388" s="33">
        <v>0.27790680335507917</v>
      </c>
      <c r="W388" s="33">
        <v>2.675444444444445</v>
      </c>
      <c r="X388" s="33">
        <v>11.084888888888887</v>
      </c>
      <c r="Y388" s="33">
        <v>0</v>
      </c>
      <c r="Z388" s="33">
        <v>0.23083504193849017</v>
      </c>
      <c r="AA388" s="33">
        <v>0</v>
      </c>
      <c r="AB388" s="33">
        <v>0</v>
      </c>
      <c r="AC388" s="33">
        <v>0</v>
      </c>
      <c r="AD388" s="33">
        <v>0</v>
      </c>
      <c r="AE388" s="33">
        <v>0</v>
      </c>
      <c r="AF388" s="33">
        <v>0</v>
      </c>
      <c r="AG388" s="33">
        <v>0</v>
      </c>
      <c r="AH388" t="s">
        <v>231</v>
      </c>
      <c r="AI388" s="34">
        <v>4</v>
      </c>
    </row>
    <row r="389" spans="1:35" x14ac:dyDescent="0.25">
      <c r="A389" t="s">
        <v>1149</v>
      </c>
      <c r="B389" t="s">
        <v>607</v>
      </c>
      <c r="C389" t="s">
        <v>841</v>
      </c>
      <c r="D389" t="s">
        <v>1069</v>
      </c>
      <c r="E389" s="33">
        <v>100.35555555555555</v>
      </c>
      <c r="F389" s="33">
        <v>5.333333333333333</v>
      </c>
      <c r="G389" s="33">
        <v>0.44444444444444442</v>
      </c>
      <c r="H389" s="33">
        <v>1.9527777777777777</v>
      </c>
      <c r="I389" s="33">
        <v>5.2444444444444445</v>
      </c>
      <c r="J389" s="33">
        <v>0</v>
      </c>
      <c r="K389" s="33">
        <v>0</v>
      </c>
      <c r="L389" s="33">
        <v>0.55866666666666676</v>
      </c>
      <c r="M389" s="33">
        <v>5.2444444444444445</v>
      </c>
      <c r="N389" s="33">
        <v>9.3083333333333336</v>
      </c>
      <c r="O389" s="33">
        <v>0.14501217891939769</v>
      </c>
      <c r="P389" s="33">
        <v>5.2444444444444445</v>
      </c>
      <c r="Q389" s="33">
        <v>20.411111111111111</v>
      </c>
      <c r="R389" s="33">
        <v>0.25564658990256867</v>
      </c>
      <c r="S389" s="33">
        <v>4.0595555555555549</v>
      </c>
      <c r="T389" s="33">
        <v>5.1227777777777783</v>
      </c>
      <c r="U389" s="33">
        <v>0</v>
      </c>
      <c r="V389" s="33">
        <v>9.1498007085916738E-2</v>
      </c>
      <c r="W389" s="33">
        <v>5.7817777777777764</v>
      </c>
      <c r="X389" s="33">
        <v>9.0904444444444437</v>
      </c>
      <c r="Y389" s="33">
        <v>0</v>
      </c>
      <c r="Z389" s="33">
        <v>0.14819530558015942</v>
      </c>
      <c r="AA389" s="33">
        <v>0</v>
      </c>
      <c r="AB389" s="33">
        <v>0</v>
      </c>
      <c r="AC389" s="33">
        <v>0</v>
      </c>
      <c r="AD389" s="33">
        <v>0</v>
      </c>
      <c r="AE389" s="33">
        <v>0</v>
      </c>
      <c r="AF389" s="33">
        <v>0</v>
      </c>
      <c r="AG389" s="33">
        <v>0</v>
      </c>
      <c r="AH389" t="s">
        <v>194</v>
      </c>
      <c r="AI389" s="34">
        <v>4</v>
      </c>
    </row>
    <row r="390" spans="1:35" x14ac:dyDescent="0.25">
      <c r="A390" t="s">
        <v>1149</v>
      </c>
      <c r="B390" t="s">
        <v>563</v>
      </c>
      <c r="C390" t="s">
        <v>897</v>
      </c>
      <c r="D390" t="s">
        <v>1056</v>
      </c>
      <c r="E390" s="33">
        <v>118.48888888888889</v>
      </c>
      <c r="F390" s="33">
        <v>5.333333333333333</v>
      </c>
      <c r="G390" s="33">
        <v>0.43333333333333335</v>
      </c>
      <c r="H390" s="33">
        <v>2.0861111111111112</v>
      </c>
      <c r="I390" s="33">
        <v>5.677777777777778</v>
      </c>
      <c r="J390" s="33">
        <v>0</v>
      </c>
      <c r="K390" s="33">
        <v>0</v>
      </c>
      <c r="L390" s="33">
        <v>5.041555555555556</v>
      </c>
      <c r="M390" s="33">
        <v>5.1555555555555559</v>
      </c>
      <c r="N390" s="33">
        <v>15.261111111111111</v>
      </c>
      <c r="O390" s="33">
        <v>0.17230870217554389</v>
      </c>
      <c r="P390" s="33">
        <v>5.3888888888888893</v>
      </c>
      <c r="Q390" s="33">
        <v>16.897222222222222</v>
      </c>
      <c r="R390" s="33">
        <v>0.18808608402100524</v>
      </c>
      <c r="S390" s="33">
        <v>3.5385555555555559</v>
      </c>
      <c r="T390" s="33">
        <v>5.0906666666666656</v>
      </c>
      <c r="U390" s="33">
        <v>0</v>
      </c>
      <c r="V390" s="33">
        <v>7.282726931732933E-2</v>
      </c>
      <c r="W390" s="33">
        <v>6.0319999999999983</v>
      </c>
      <c r="X390" s="33">
        <v>5.5136666666666665</v>
      </c>
      <c r="Y390" s="33">
        <v>0</v>
      </c>
      <c r="Z390" s="33">
        <v>9.7440922730682653E-2</v>
      </c>
      <c r="AA390" s="33">
        <v>0</v>
      </c>
      <c r="AB390" s="33">
        <v>0</v>
      </c>
      <c r="AC390" s="33">
        <v>0</v>
      </c>
      <c r="AD390" s="33">
        <v>0.62777777777777777</v>
      </c>
      <c r="AE390" s="33">
        <v>0</v>
      </c>
      <c r="AF390" s="33">
        <v>0</v>
      </c>
      <c r="AG390" s="33">
        <v>0</v>
      </c>
      <c r="AH390" t="s">
        <v>150</v>
      </c>
      <c r="AI390" s="34">
        <v>4</v>
      </c>
    </row>
    <row r="391" spans="1:35" x14ac:dyDescent="0.25">
      <c r="A391" t="s">
        <v>1149</v>
      </c>
      <c r="B391" t="s">
        <v>491</v>
      </c>
      <c r="C391" t="s">
        <v>929</v>
      </c>
      <c r="D391" t="s">
        <v>1034</v>
      </c>
      <c r="E391" s="33">
        <v>123.72222222222223</v>
      </c>
      <c r="F391" s="33">
        <v>5.5111111111111111</v>
      </c>
      <c r="G391" s="33">
        <v>0</v>
      </c>
      <c r="H391" s="33">
        <v>2.2888888888888888</v>
      </c>
      <c r="I391" s="33">
        <v>5.9</v>
      </c>
      <c r="J391" s="33">
        <v>0</v>
      </c>
      <c r="K391" s="33">
        <v>0</v>
      </c>
      <c r="L391" s="33">
        <v>4.6576666666666657</v>
      </c>
      <c r="M391" s="33">
        <v>5.15</v>
      </c>
      <c r="N391" s="33">
        <v>16.269444444444446</v>
      </c>
      <c r="O391" s="33">
        <v>0.17312528064660979</v>
      </c>
      <c r="P391" s="33">
        <v>5.45</v>
      </c>
      <c r="Q391" s="33">
        <v>16.463888888888889</v>
      </c>
      <c r="R391" s="33">
        <v>0.17712168837000447</v>
      </c>
      <c r="S391" s="33">
        <v>4.9036666666666653</v>
      </c>
      <c r="T391" s="33">
        <v>10.671444444444447</v>
      </c>
      <c r="U391" s="33">
        <v>0</v>
      </c>
      <c r="V391" s="33">
        <v>0.12588774135608444</v>
      </c>
      <c r="W391" s="33">
        <v>8.0312222222222225</v>
      </c>
      <c r="X391" s="33">
        <v>6.865666666666665</v>
      </c>
      <c r="Y391" s="33">
        <v>0</v>
      </c>
      <c r="Z391" s="33">
        <v>0.12040592725639873</v>
      </c>
      <c r="AA391" s="33">
        <v>0</v>
      </c>
      <c r="AB391" s="33">
        <v>0</v>
      </c>
      <c r="AC391" s="33">
        <v>0</v>
      </c>
      <c r="AD391" s="33">
        <v>0</v>
      </c>
      <c r="AE391" s="33">
        <v>0</v>
      </c>
      <c r="AF391" s="33">
        <v>0</v>
      </c>
      <c r="AG391" s="33">
        <v>0</v>
      </c>
      <c r="AH391" t="s">
        <v>77</v>
      </c>
      <c r="AI391" s="34">
        <v>4</v>
      </c>
    </row>
    <row r="392" spans="1:35" x14ac:dyDescent="0.25">
      <c r="A392" t="s">
        <v>1149</v>
      </c>
      <c r="B392" t="s">
        <v>508</v>
      </c>
      <c r="C392" t="s">
        <v>886</v>
      </c>
      <c r="D392" t="s">
        <v>1034</v>
      </c>
      <c r="E392" s="33">
        <v>86.777777777777771</v>
      </c>
      <c r="F392" s="33">
        <v>5.5111111111111111</v>
      </c>
      <c r="G392" s="33">
        <v>0</v>
      </c>
      <c r="H392" s="33">
        <v>1.6805555555555556</v>
      </c>
      <c r="I392" s="33">
        <v>5.1555555555555559</v>
      </c>
      <c r="J392" s="33">
        <v>0</v>
      </c>
      <c r="K392" s="33">
        <v>0</v>
      </c>
      <c r="L392" s="33">
        <v>5.4732222222222218</v>
      </c>
      <c r="M392" s="33">
        <v>5.3777777777777782</v>
      </c>
      <c r="N392" s="33">
        <v>16.225000000000001</v>
      </c>
      <c r="O392" s="33">
        <v>0.24894366197183104</v>
      </c>
      <c r="P392" s="33">
        <v>4.8888888888888893</v>
      </c>
      <c r="Q392" s="33">
        <v>5.7166666666666668</v>
      </c>
      <c r="R392" s="33">
        <v>0.12221510883482715</v>
      </c>
      <c r="S392" s="33">
        <v>5.5703333333333349</v>
      </c>
      <c r="T392" s="33">
        <v>4.3838888888888894</v>
      </c>
      <c r="U392" s="33">
        <v>0</v>
      </c>
      <c r="V392" s="33">
        <v>0.11470934699103716</v>
      </c>
      <c r="W392" s="33">
        <v>7.2232222222222235</v>
      </c>
      <c r="X392" s="33">
        <v>2.9762222222222223</v>
      </c>
      <c r="Y392" s="33">
        <v>0</v>
      </c>
      <c r="Z392" s="33">
        <v>0.11753521126760566</v>
      </c>
      <c r="AA392" s="33">
        <v>0</v>
      </c>
      <c r="AB392" s="33">
        <v>0</v>
      </c>
      <c r="AC392" s="33">
        <v>0</v>
      </c>
      <c r="AD392" s="33">
        <v>0.25833333333333336</v>
      </c>
      <c r="AE392" s="33">
        <v>0</v>
      </c>
      <c r="AF392" s="33">
        <v>0</v>
      </c>
      <c r="AG392" s="33">
        <v>0</v>
      </c>
      <c r="AH392" t="s">
        <v>94</v>
      </c>
      <c r="AI392" s="34">
        <v>4</v>
      </c>
    </row>
    <row r="393" spans="1:35" x14ac:dyDescent="0.25">
      <c r="A393" t="s">
        <v>1149</v>
      </c>
      <c r="B393" t="s">
        <v>472</v>
      </c>
      <c r="C393" t="s">
        <v>919</v>
      </c>
      <c r="D393" t="s">
        <v>1033</v>
      </c>
      <c r="E393" s="33">
        <v>54.022222222222226</v>
      </c>
      <c r="F393" s="33">
        <v>5.1555555555555559</v>
      </c>
      <c r="G393" s="33">
        <v>0.26666666666666666</v>
      </c>
      <c r="H393" s="33">
        <v>0.91388888888888886</v>
      </c>
      <c r="I393" s="33">
        <v>0.34444444444444444</v>
      </c>
      <c r="J393" s="33">
        <v>0</v>
      </c>
      <c r="K393" s="33">
        <v>0</v>
      </c>
      <c r="L393" s="33">
        <v>0.75033333333333319</v>
      </c>
      <c r="M393" s="33">
        <v>0.44444444444444442</v>
      </c>
      <c r="N393" s="33">
        <v>9.0694444444444446</v>
      </c>
      <c r="O393" s="33">
        <v>0.17611065405183052</v>
      </c>
      <c r="P393" s="33">
        <v>5.0666666666666664</v>
      </c>
      <c r="Q393" s="33">
        <v>8.2833333333333332</v>
      </c>
      <c r="R393" s="33">
        <v>0.24712052653229122</v>
      </c>
      <c r="S393" s="33">
        <v>3.0291111111111113</v>
      </c>
      <c r="T393" s="33">
        <v>3.2671111111111109</v>
      </c>
      <c r="U393" s="33">
        <v>0</v>
      </c>
      <c r="V393" s="33">
        <v>0.11654874537227478</v>
      </c>
      <c r="W393" s="33">
        <v>2.3458888888888887</v>
      </c>
      <c r="X393" s="33">
        <v>8.6965555555555571</v>
      </c>
      <c r="Y393" s="33">
        <v>0</v>
      </c>
      <c r="Z393" s="33">
        <v>0.20440559440559442</v>
      </c>
      <c r="AA393" s="33">
        <v>0</v>
      </c>
      <c r="AB393" s="33">
        <v>0</v>
      </c>
      <c r="AC393" s="33">
        <v>0</v>
      </c>
      <c r="AD393" s="33">
        <v>0.65</v>
      </c>
      <c r="AE393" s="33">
        <v>0</v>
      </c>
      <c r="AF393" s="33">
        <v>0</v>
      </c>
      <c r="AG393" s="33">
        <v>0</v>
      </c>
      <c r="AH393" t="s">
        <v>58</v>
      </c>
      <c r="AI393" s="34">
        <v>4</v>
      </c>
    </row>
    <row r="394" spans="1:35" x14ac:dyDescent="0.25">
      <c r="A394" t="s">
        <v>1149</v>
      </c>
      <c r="B394" t="s">
        <v>795</v>
      </c>
      <c r="C394" t="s">
        <v>1015</v>
      </c>
      <c r="D394" t="s">
        <v>1031</v>
      </c>
      <c r="E394" s="33">
        <v>84.533333333333331</v>
      </c>
      <c r="F394" s="33">
        <v>5.6888888888888891</v>
      </c>
      <c r="G394" s="33">
        <v>0.33333333333333331</v>
      </c>
      <c r="H394" s="33">
        <v>1.7</v>
      </c>
      <c r="I394" s="33">
        <v>5.0222222222222221</v>
      </c>
      <c r="J394" s="33">
        <v>0</v>
      </c>
      <c r="K394" s="33">
        <v>0</v>
      </c>
      <c r="L394" s="33">
        <v>3.3792222222222228</v>
      </c>
      <c r="M394" s="33">
        <v>5.333333333333333</v>
      </c>
      <c r="N394" s="33">
        <v>13.477777777777778</v>
      </c>
      <c r="O394" s="33">
        <v>0.22252891692954785</v>
      </c>
      <c r="P394" s="33">
        <v>5.5111111111111111</v>
      </c>
      <c r="Q394" s="33">
        <v>12.116666666666667</v>
      </c>
      <c r="R394" s="33">
        <v>0.20853049421661413</v>
      </c>
      <c r="S394" s="33">
        <v>4.765777777777779</v>
      </c>
      <c r="T394" s="33">
        <v>13.454555555555556</v>
      </c>
      <c r="U394" s="33">
        <v>0</v>
      </c>
      <c r="V394" s="33">
        <v>0.21554022082018931</v>
      </c>
      <c r="W394" s="33">
        <v>4.4044444444444446</v>
      </c>
      <c r="X394" s="33">
        <v>10.615999999999998</v>
      </c>
      <c r="Y394" s="33">
        <v>0</v>
      </c>
      <c r="Z394" s="33">
        <v>0.17768664563617245</v>
      </c>
      <c r="AA394" s="33">
        <v>0</v>
      </c>
      <c r="AB394" s="33">
        <v>0</v>
      </c>
      <c r="AC394" s="33">
        <v>0</v>
      </c>
      <c r="AD394" s="33">
        <v>2.9305555555555554</v>
      </c>
      <c r="AE394" s="33">
        <v>0</v>
      </c>
      <c r="AF394" s="33">
        <v>0</v>
      </c>
      <c r="AG394" s="33">
        <v>0</v>
      </c>
      <c r="AH394" t="s">
        <v>382</v>
      </c>
      <c r="AI394" s="34">
        <v>4</v>
      </c>
    </row>
    <row r="395" spans="1:35" x14ac:dyDescent="0.25">
      <c r="A395" t="s">
        <v>1149</v>
      </c>
      <c r="B395" t="s">
        <v>761</v>
      </c>
      <c r="C395" t="s">
        <v>830</v>
      </c>
      <c r="D395" t="s">
        <v>1055</v>
      </c>
      <c r="E395" s="33">
        <v>14.144444444444444</v>
      </c>
      <c r="F395" s="33">
        <v>5.5111111111111111</v>
      </c>
      <c r="G395" s="33">
        <v>0</v>
      </c>
      <c r="H395" s="33">
        <v>0</v>
      </c>
      <c r="I395" s="33">
        <v>0</v>
      </c>
      <c r="J395" s="33">
        <v>0</v>
      </c>
      <c r="K395" s="33">
        <v>0</v>
      </c>
      <c r="L395" s="33">
        <v>1.2687777777777773</v>
      </c>
      <c r="M395" s="33">
        <v>0</v>
      </c>
      <c r="N395" s="33">
        <v>0</v>
      </c>
      <c r="O395" s="33">
        <v>0</v>
      </c>
      <c r="P395" s="33">
        <v>0</v>
      </c>
      <c r="Q395" s="33">
        <v>0</v>
      </c>
      <c r="R395" s="33">
        <v>0</v>
      </c>
      <c r="S395" s="33">
        <v>1.9515555555555555</v>
      </c>
      <c r="T395" s="33">
        <v>0.12955555555555556</v>
      </c>
      <c r="U395" s="33">
        <v>0</v>
      </c>
      <c r="V395" s="33">
        <v>0.14713275726630007</v>
      </c>
      <c r="W395" s="33">
        <v>1.7608888888888885</v>
      </c>
      <c r="X395" s="33">
        <v>2.0698888888888889</v>
      </c>
      <c r="Y395" s="33">
        <v>0</v>
      </c>
      <c r="Z395" s="33">
        <v>0.27083267871170463</v>
      </c>
      <c r="AA395" s="33">
        <v>0</v>
      </c>
      <c r="AB395" s="33">
        <v>0</v>
      </c>
      <c r="AC395" s="33">
        <v>0</v>
      </c>
      <c r="AD395" s="33">
        <v>0</v>
      </c>
      <c r="AE395" s="33">
        <v>0</v>
      </c>
      <c r="AF395" s="33">
        <v>0</v>
      </c>
      <c r="AG395" s="33">
        <v>0</v>
      </c>
      <c r="AH395" t="s">
        <v>348</v>
      </c>
      <c r="AI395" s="34">
        <v>4</v>
      </c>
    </row>
    <row r="396" spans="1:35" x14ac:dyDescent="0.25">
      <c r="A396" t="s">
        <v>1149</v>
      </c>
      <c r="B396" t="s">
        <v>673</v>
      </c>
      <c r="C396" t="s">
        <v>986</v>
      </c>
      <c r="D396" t="s">
        <v>1041</v>
      </c>
      <c r="E396" s="33">
        <v>11.733333333333333</v>
      </c>
      <c r="F396" s="33">
        <v>0</v>
      </c>
      <c r="G396" s="33">
        <v>0</v>
      </c>
      <c r="H396" s="33">
        <v>0</v>
      </c>
      <c r="I396" s="33">
        <v>0</v>
      </c>
      <c r="J396" s="33">
        <v>0</v>
      </c>
      <c r="K396" s="33">
        <v>0</v>
      </c>
      <c r="L396" s="33">
        <v>0</v>
      </c>
      <c r="M396" s="33">
        <v>1.1377777777777767</v>
      </c>
      <c r="N396" s="33">
        <v>0</v>
      </c>
      <c r="O396" s="33">
        <v>9.6969696969696886E-2</v>
      </c>
      <c r="P396" s="33">
        <v>0</v>
      </c>
      <c r="Q396" s="33">
        <v>0</v>
      </c>
      <c r="R396" s="33">
        <v>0</v>
      </c>
      <c r="S396" s="33">
        <v>0.9244444444444434</v>
      </c>
      <c r="T396" s="33">
        <v>0</v>
      </c>
      <c r="U396" s="33">
        <v>0</v>
      </c>
      <c r="V396" s="33">
        <v>7.8787878787878698E-2</v>
      </c>
      <c r="W396" s="33">
        <v>0.9244444444444434</v>
      </c>
      <c r="X396" s="33">
        <v>6.4977777777777783</v>
      </c>
      <c r="Y396" s="33">
        <v>0</v>
      </c>
      <c r="Z396" s="33">
        <v>0.63257575757575757</v>
      </c>
      <c r="AA396" s="33">
        <v>0</v>
      </c>
      <c r="AB396" s="33">
        <v>0</v>
      </c>
      <c r="AC396" s="33">
        <v>0</v>
      </c>
      <c r="AD396" s="33">
        <v>0</v>
      </c>
      <c r="AE396" s="33">
        <v>0</v>
      </c>
      <c r="AF396" s="33">
        <v>0</v>
      </c>
      <c r="AG396" s="33">
        <v>0</v>
      </c>
      <c r="AH396" t="s">
        <v>260</v>
      </c>
      <c r="AI396" s="34">
        <v>4</v>
      </c>
    </row>
    <row r="397" spans="1:35" x14ac:dyDescent="0.25">
      <c r="A397" t="s">
        <v>1149</v>
      </c>
      <c r="B397" t="s">
        <v>685</v>
      </c>
      <c r="C397" t="s">
        <v>986</v>
      </c>
      <c r="D397" t="s">
        <v>1041</v>
      </c>
      <c r="E397" s="33">
        <v>94.2</v>
      </c>
      <c r="F397" s="33">
        <v>5.2444444444444445</v>
      </c>
      <c r="G397" s="33">
        <v>7.7777777777777779E-2</v>
      </c>
      <c r="H397" s="33">
        <v>1.1333333333333333</v>
      </c>
      <c r="I397" s="33">
        <v>1.2</v>
      </c>
      <c r="J397" s="33">
        <v>0</v>
      </c>
      <c r="K397" s="33">
        <v>0</v>
      </c>
      <c r="L397" s="33">
        <v>5.7215555555555557</v>
      </c>
      <c r="M397" s="33">
        <v>5.2444444444444445</v>
      </c>
      <c r="N397" s="33">
        <v>0</v>
      </c>
      <c r="O397" s="33">
        <v>5.5673507902807264E-2</v>
      </c>
      <c r="P397" s="33">
        <v>5.1132222222222232</v>
      </c>
      <c r="Q397" s="33">
        <v>10.461555555555556</v>
      </c>
      <c r="R397" s="33">
        <v>0.16533734371313991</v>
      </c>
      <c r="S397" s="33">
        <v>7.6230000000000029</v>
      </c>
      <c r="T397" s="33">
        <v>16.840444444444447</v>
      </c>
      <c r="U397" s="33">
        <v>0</v>
      </c>
      <c r="V397" s="33">
        <v>0.25969686246756313</v>
      </c>
      <c r="W397" s="33">
        <v>5.6608888888888886</v>
      </c>
      <c r="X397" s="33">
        <v>23.399666666666658</v>
      </c>
      <c r="Y397" s="33">
        <v>5.333333333333333</v>
      </c>
      <c r="Z397" s="33">
        <v>0.36511559330030657</v>
      </c>
      <c r="AA397" s="33">
        <v>0</v>
      </c>
      <c r="AB397" s="33">
        <v>0</v>
      </c>
      <c r="AC397" s="33">
        <v>0</v>
      </c>
      <c r="AD397" s="33">
        <v>0</v>
      </c>
      <c r="AE397" s="33">
        <v>0</v>
      </c>
      <c r="AF397" s="33">
        <v>0</v>
      </c>
      <c r="AG397" s="33">
        <v>0</v>
      </c>
      <c r="AH397" t="s">
        <v>272</v>
      </c>
      <c r="AI397" s="34">
        <v>4</v>
      </c>
    </row>
    <row r="398" spans="1:35" x14ac:dyDescent="0.25">
      <c r="A398" t="s">
        <v>1149</v>
      </c>
      <c r="B398" t="s">
        <v>465</v>
      </c>
      <c r="C398" t="s">
        <v>916</v>
      </c>
      <c r="D398" t="s">
        <v>1043</v>
      </c>
      <c r="E398" s="33">
        <v>142</v>
      </c>
      <c r="F398" s="33">
        <v>8.8000000000000007</v>
      </c>
      <c r="G398" s="33">
        <v>0.8666666666666667</v>
      </c>
      <c r="H398" s="33">
        <v>0.58888888888888891</v>
      </c>
      <c r="I398" s="33">
        <v>1.0111111111111111</v>
      </c>
      <c r="J398" s="33">
        <v>0</v>
      </c>
      <c r="K398" s="33">
        <v>0</v>
      </c>
      <c r="L398" s="33">
        <v>2.0955555555555558</v>
      </c>
      <c r="M398" s="33">
        <v>9.5381111111111121</v>
      </c>
      <c r="N398" s="33">
        <v>0</v>
      </c>
      <c r="O398" s="33">
        <v>6.7169796557120506E-2</v>
      </c>
      <c r="P398" s="33">
        <v>0</v>
      </c>
      <c r="Q398" s="33">
        <v>15.798000000000002</v>
      </c>
      <c r="R398" s="33">
        <v>0.11125352112676058</v>
      </c>
      <c r="S398" s="33">
        <v>9.6891111111111066</v>
      </c>
      <c r="T398" s="33">
        <v>6.112555555555554</v>
      </c>
      <c r="U398" s="33">
        <v>0</v>
      </c>
      <c r="V398" s="33">
        <v>0.11127934272300465</v>
      </c>
      <c r="W398" s="33">
        <v>16.113444444444443</v>
      </c>
      <c r="X398" s="33">
        <v>4.8180000000000005</v>
      </c>
      <c r="Y398" s="33">
        <v>4.4000000000000004</v>
      </c>
      <c r="Z398" s="33">
        <v>0.17839045383411581</v>
      </c>
      <c r="AA398" s="33">
        <v>0</v>
      </c>
      <c r="AB398" s="33">
        <v>0</v>
      </c>
      <c r="AC398" s="33">
        <v>0</v>
      </c>
      <c r="AD398" s="33">
        <v>0</v>
      </c>
      <c r="AE398" s="33">
        <v>0</v>
      </c>
      <c r="AF398" s="33">
        <v>0</v>
      </c>
      <c r="AG398" s="33">
        <v>0</v>
      </c>
      <c r="AH398" t="s">
        <v>51</v>
      </c>
      <c r="AI398" s="34">
        <v>4</v>
      </c>
    </row>
    <row r="399" spans="1:35" x14ac:dyDescent="0.25">
      <c r="A399" t="s">
        <v>1149</v>
      </c>
      <c r="B399" t="s">
        <v>529</v>
      </c>
      <c r="C399" t="s">
        <v>908</v>
      </c>
      <c r="D399" t="s">
        <v>1067</v>
      </c>
      <c r="E399" s="33">
        <v>100.26666666666667</v>
      </c>
      <c r="F399" s="33">
        <v>5.6</v>
      </c>
      <c r="G399" s="33">
        <v>1.288888888888889</v>
      </c>
      <c r="H399" s="33">
        <v>0.50555555555555554</v>
      </c>
      <c r="I399" s="33">
        <v>0.53333333333333333</v>
      </c>
      <c r="J399" s="33">
        <v>0</v>
      </c>
      <c r="K399" s="33">
        <v>3.0333333333333332</v>
      </c>
      <c r="L399" s="33">
        <v>4.0048888888888889</v>
      </c>
      <c r="M399" s="33">
        <v>5.2694444444444448</v>
      </c>
      <c r="N399" s="33">
        <v>5.9388888888888891</v>
      </c>
      <c r="O399" s="33">
        <v>0.11178523936170214</v>
      </c>
      <c r="P399" s="33">
        <v>6.4194444444444443</v>
      </c>
      <c r="Q399" s="33">
        <v>21.111111111111111</v>
      </c>
      <c r="R399" s="33">
        <v>0.274573359929078</v>
      </c>
      <c r="S399" s="33">
        <v>4.3037777777777784</v>
      </c>
      <c r="T399" s="33">
        <v>13.177111111111115</v>
      </c>
      <c r="U399" s="33">
        <v>0</v>
      </c>
      <c r="V399" s="33">
        <v>0.17434397163120571</v>
      </c>
      <c r="W399" s="33">
        <v>4.2248888888888896</v>
      </c>
      <c r="X399" s="33">
        <v>12.623888888888887</v>
      </c>
      <c r="Y399" s="33">
        <v>4.1333333333333337</v>
      </c>
      <c r="Z399" s="33">
        <v>0.20926307624113474</v>
      </c>
      <c r="AA399" s="33">
        <v>0.26666666666666666</v>
      </c>
      <c r="AB399" s="33">
        <v>0</v>
      </c>
      <c r="AC399" s="33">
        <v>0</v>
      </c>
      <c r="AD399" s="33">
        <v>0</v>
      </c>
      <c r="AE399" s="33">
        <v>0</v>
      </c>
      <c r="AF399" s="33">
        <v>0</v>
      </c>
      <c r="AG399" s="33">
        <v>0</v>
      </c>
      <c r="AH399" t="s">
        <v>115</v>
      </c>
      <c r="AI399" s="34">
        <v>4</v>
      </c>
    </row>
    <row r="400" spans="1:35" x14ac:dyDescent="0.25">
      <c r="A400" t="s">
        <v>1149</v>
      </c>
      <c r="B400" t="s">
        <v>733</v>
      </c>
      <c r="C400" t="s">
        <v>934</v>
      </c>
      <c r="D400" t="s">
        <v>1082</v>
      </c>
      <c r="E400" s="33">
        <v>60.755555555555553</v>
      </c>
      <c r="F400" s="33">
        <v>5.7333333333333334</v>
      </c>
      <c r="G400" s="33">
        <v>0.71111111111111114</v>
      </c>
      <c r="H400" s="33">
        <v>0.25900000000000001</v>
      </c>
      <c r="I400" s="33">
        <v>1.6</v>
      </c>
      <c r="J400" s="33">
        <v>0</v>
      </c>
      <c r="K400" s="33">
        <v>0</v>
      </c>
      <c r="L400" s="33">
        <v>4.4294444444444467</v>
      </c>
      <c r="M400" s="33">
        <v>5.3440000000000021</v>
      </c>
      <c r="N400" s="33">
        <v>0</v>
      </c>
      <c r="O400" s="33">
        <v>8.795903438185812E-2</v>
      </c>
      <c r="P400" s="33">
        <v>0</v>
      </c>
      <c r="Q400" s="33">
        <v>5.0108888888888883</v>
      </c>
      <c r="R400" s="33">
        <v>8.2476225310899778E-2</v>
      </c>
      <c r="S400" s="33">
        <v>2.5985555555555564</v>
      </c>
      <c r="T400" s="33">
        <v>5.5563333333333329</v>
      </c>
      <c r="U400" s="33">
        <v>0</v>
      </c>
      <c r="V400" s="33">
        <v>0.13422457937088517</v>
      </c>
      <c r="W400" s="33">
        <v>3.0336666666666665</v>
      </c>
      <c r="X400" s="33">
        <v>3.3298888888888887</v>
      </c>
      <c r="Y400" s="33">
        <v>0</v>
      </c>
      <c r="Z400" s="33">
        <v>0.10474030724213607</v>
      </c>
      <c r="AA400" s="33">
        <v>0</v>
      </c>
      <c r="AB400" s="33">
        <v>0</v>
      </c>
      <c r="AC400" s="33">
        <v>0</v>
      </c>
      <c r="AD400" s="33">
        <v>0</v>
      </c>
      <c r="AE400" s="33">
        <v>0</v>
      </c>
      <c r="AF400" s="33">
        <v>0</v>
      </c>
      <c r="AG400" s="33">
        <v>0</v>
      </c>
      <c r="AH400" t="s">
        <v>320</v>
      </c>
      <c r="AI400" s="34">
        <v>4</v>
      </c>
    </row>
    <row r="401" spans="1:35" x14ac:dyDescent="0.25">
      <c r="A401" t="s">
        <v>1149</v>
      </c>
      <c r="B401" t="s">
        <v>627</v>
      </c>
      <c r="C401" t="s">
        <v>891</v>
      </c>
      <c r="D401" t="s">
        <v>1056</v>
      </c>
      <c r="E401" s="33">
        <v>5.7777777777777777</v>
      </c>
      <c r="F401" s="33">
        <v>0.66666666666666663</v>
      </c>
      <c r="G401" s="33">
        <v>0</v>
      </c>
      <c r="H401" s="33">
        <v>2.7000000000000003E-2</v>
      </c>
      <c r="I401" s="33">
        <v>0.65555555555555556</v>
      </c>
      <c r="J401" s="33">
        <v>0</v>
      </c>
      <c r="K401" s="33">
        <v>0</v>
      </c>
      <c r="L401" s="33">
        <v>4.4272222222222215</v>
      </c>
      <c r="M401" s="33">
        <v>0.8348888888888889</v>
      </c>
      <c r="N401" s="33">
        <v>0</v>
      </c>
      <c r="O401" s="33">
        <v>0.14450000000000002</v>
      </c>
      <c r="P401" s="33">
        <v>0.16488888888888886</v>
      </c>
      <c r="Q401" s="33">
        <v>1.3392222222222223</v>
      </c>
      <c r="R401" s="33">
        <v>0.26032692307692307</v>
      </c>
      <c r="S401" s="33">
        <v>6.6925555555555531</v>
      </c>
      <c r="T401" s="33">
        <v>5.0934444444444456</v>
      </c>
      <c r="U401" s="33">
        <v>0</v>
      </c>
      <c r="V401" s="33">
        <v>2.0398846153846151</v>
      </c>
      <c r="W401" s="33">
        <v>16.040111111111113</v>
      </c>
      <c r="X401" s="33">
        <v>4.8178888888888887</v>
      </c>
      <c r="Y401" s="33">
        <v>0</v>
      </c>
      <c r="Z401" s="33">
        <v>3.6100384615384615</v>
      </c>
      <c r="AA401" s="33">
        <v>0</v>
      </c>
      <c r="AB401" s="33">
        <v>0</v>
      </c>
      <c r="AC401" s="33">
        <v>0</v>
      </c>
      <c r="AD401" s="33">
        <v>0</v>
      </c>
      <c r="AE401" s="33">
        <v>0</v>
      </c>
      <c r="AF401" s="33">
        <v>0</v>
      </c>
      <c r="AG401" s="33">
        <v>0</v>
      </c>
      <c r="AH401" t="s">
        <v>214</v>
      </c>
      <c r="AI401" s="34">
        <v>4</v>
      </c>
    </row>
    <row r="402" spans="1:35" x14ac:dyDescent="0.25">
      <c r="A402" t="s">
        <v>1149</v>
      </c>
      <c r="B402" t="s">
        <v>727</v>
      </c>
      <c r="C402" t="s">
        <v>852</v>
      </c>
      <c r="D402" t="s">
        <v>1033</v>
      </c>
      <c r="E402" s="33">
        <v>19.466666666666665</v>
      </c>
      <c r="F402" s="33">
        <v>3.6</v>
      </c>
      <c r="G402" s="33">
        <v>0.14444444444444443</v>
      </c>
      <c r="H402" s="33">
        <v>0.10077777777777779</v>
      </c>
      <c r="I402" s="33">
        <v>0.97777777777777775</v>
      </c>
      <c r="J402" s="33">
        <v>0</v>
      </c>
      <c r="K402" s="33">
        <v>0</v>
      </c>
      <c r="L402" s="33">
        <v>2.335888888888888</v>
      </c>
      <c r="M402" s="33">
        <v>3.3400000000000003</v>
      </c>
      <c r="N402" s="33">
        <v>0</v>
      </c>
      <c r="O402" s="33">
        <v>0.17157534246575346</v>
      </c>
      <c r="P402" s="33">
        <v>3.2423333333333333</v>
      </c>
      <c r="Q402" s="33">
        <v>3.6116666666666672</v>
      </c>
      <c r="R402" s="33">
        <v>0.35208904109589051</v>
      </c>
      <c r="S402" s="33">
        <v>3.5418888888888889</v>
      </c>
      <c r="T402" s="33">
        <v>0</v>
      </c>
      <c r="U402" s="33">
        <v>0</v>
      </c>
      <c r="V402" s="33">
        <v>0.1819463470319635</v>
      </c>
      <c r="W402" s="33">
        <v>6.16</v>
      </c>
      <c r="X402" s="33">
        <v>3.496888888888888</v>
      </c>
      <c r="Y402" s="33">
        <v>0</v>
      </c>
      <c r="Z402" s="33">
        <v>0.49607305936073059</v>
      </c>
      <c r="AA402" s="33">
        <v>0</v>
      </c>
      <c r="AB402" s="33">
        <v>0</v>
      </c>
      <c r="AC402" s="33">
        <v>0</v>
      </c>
      <c r="AD402" s="33">
        <v>0</v>
      </c>
      <c r="AE402" s="33">
        <v>0</v>
      </c>
      <c r="AF402" s="33">
        <v>0</v>
      </c>
      <c r="AG402" s="33">
        <v>0</v>
      </c>
      <c r="AH402" t="s">
        <v>314</v>
      </c>
      <c r="AI402" s="34">
        <v>4</v>
      </c>
    </row>
    <row r="403" spans="1:35" x14ac:dyDescent="0.25">
      <c r="A403" t="s">
        <v>1149</v>
      </c>
      <c r="B403" t="s">
        <v>737</v>
      </c>
      <c r="C403" t="s">
        <v>897</v>
      </c>
      <c r="D403" t="s">
        <v>1056</v>
      </c>
      <c r="E403" s="33">
        <v>59.644444444444446</v>
      </c>
      <c r="F403" s="33">
        <v>5.6888888888888891</v>
      </c>
      <c r="G403" s="33">
        <v>0.71111111111111114</v>
      </c>
      <c r="H403" s="33">
        <v>0.17966666666666672</v>
      </c>
      <c r="I403" s="33">
        <v>1.211111111111111</v>
      </c>
      <c r="J403" s="33">
        <v>0</v>
      </c>
      <c r="K403" s="33">
        <v>0</v>
      </c>
      <c r="L403" s="33">
        <v>4.1524444444444457</v>
      </c>
      <c r="M403" s="33">
        <v>5.3527777777777779</v>
      </c>
      <c r="N403" s="33">
        <v>0</v>
      </c>
      <c r="O403" s="33">
        <v>8.9744783904619971E-2</v>
      </c>
      <c r="P403" s="33">
        <v>5.8944444444444448</v>
      </c>
      <c r="Q403" s="33">
        <v>0</v>
      </c>
      <c r="R403" s="33">
        <v>9.8826378539493304E-2</v>
      </c>
      <c r="S403" s="33">
        <v>3.2872222222222223</v>
      </c>
      <c r="T403" s="33">
        <v>3.9640000000000013</v>
      </c>
      <c r="U403" s="33">
        <v>0</v>
      </c>
      <c r="V403" s="33">
        <v>0.12157414307004472</v>
      </c>
      <c r="W403" s="33">
        <v>5.4111111111111114</v>
      </c>
      <c r="X403" s="33">
        <v>3.488777777777778</v>
      </c>
      <c r="Y403" s="33">
        <v>0</v>
      </c>
      <c r="Z403" s="33">
        <v>0.14921572280178835</v>
      </c>
      <c r="AA403" s="33">
        <v>0</v>
      </c>
      <c r="AB403" s="33">
        <v>0</v>
      </c>
      <c r="AC403" s="33">
        <v>0</v>
      </c>
      <c r="AD403" s="33">
        <v>0</v>
      </c>
      <c r="AE403" s="33">
        <v>0.27777777777777779</v>
      </c>
      <c r="AF403" s="33">
        <v>0</v>
      </c>
      <c r="AG403" s="33">
        <v>0</v>
      </c>
      <c r="AH403" t="s">
        <v>324</v>
      </c>
      <c r="AI403" s="34">
        <v>4</v>
      </c>
    </row>
    <row r="404" spans="1:35" x14ac:dyDescent="0.25">
      <c r="A404" t="s">
        <v>1149</v>
      </c>
      <c r="B404" t="s">
        <v>663</v>
      </c>
      <c r="C404" t="s">
        <v>868</v>
      </c>
      <c r="D404" t="s">
        <v>1048</v>
      </c>
      <c r="E404" s="33">
        <v>97.355555555555554</v>
      </c>
      <c r="F404" s="33">
        <v>9.8000000000000007</v>
      </c>
      <c r="G404" s="33">
        <v>0.16666666666666666</v>
      </c>
      <c r="H404" s="33">
        <v>0.78611111111111109</v>
      </c>
      <c r="I404" s="33">
        <v>0.82222222222222219</v>
      </c>
      <c r="J404" s="33">
        <v>0</v>
      </c>
      <c r="K404" s="33">
        <v>0</v>
      </c>
      <c r="L404" s="33">
        <v>4.5962222222222229</v>
      </c>
      <c r="M404" s="33">
        <v>5.6027777777777779</v>
      </c>
      <c r="N404" s="33">
        <v>0</v>
      </c>
      <c r="O404" s="33">
        <v>5.7549646199497831E-2</v>
      </c>
      <c r="P404" s="33">
        <v>5.2416666666666663</v>
      </c>
      <c r="Q404" s="33">
        <v>5.45</v>
      </c>
      <c r="R404" s="33">
        <v>0.10982081716503081</v>
      </c>
      <c r="S404" s="33">
        <v>4.3308888888888877</v>
      </c>
      <c r="T404" s="33">
        <v>12.361222222222223</v>
      </c>
      <c r="U404" s="33">
        <v>0</v>
      </c>
      <c r="V404" s="33">
        <v>0.17145514722666058</v>
      </c>
      <c r="W404" s="33">
        <v>4.6566666666666672</v>
      </c>
      <c r="X404" s="33">
        <v>20.067777777777778</v>
      </c>
      <c r="Y404" s="33">
        <v>5.4222222222222225</v>
      </c>
      <c r="Z404" s="33">
        <v>0.30965532983337141</v>
      </c>
      <c r="AA404" s="33">
        <v>0</v>
      </c>
      <c r="AB404" s="33">
        <v>0</v>
      </c>
      <c r="AC404" s="33">
        <v>0</v>
      </c>
      <c r="AD404" s="33">
        <v>0</v>
      </c>
      <c r="AE404" s="33">
        <v>0</v>
      </c>
      <c r="AF404" s="33">
        <v>0</v>
      </c>
      <c r="AG404" s="33">
        <v>0</v>
      </c>
      <c r="AH404" t="s">
        <v>250</v>
      </c>
      <c r="AI404" s="34">
        <v>4</v>
      </c>
    </row>
    <row r="405" spans="1:35" x14ac:dyDescent="0.25">
      <c r="A405" t="s">
        <v>1149</v>
      </c>
      <c r="B405" t="s">
        <v>704</v>
      </c>
      <c r="C405" t="s">
        <v>868</v>
      </c>
      <c r="D405" t="s">
        <v>1048</v>
      </c>
      <c r="E405" s="33">
        <v>48.12222222222222</v>
      </c>
      <c r="F405" s="33">
        <v>5.6</v>
      </c>
      <c r="G405" s="33">
        <v>0</v>
      </c>
      <c r="H405" s="33">
        <v>0</v>
      </c>
      <c r="I405" s="33">
        <v>0</v>
      </c>
      <c r="J405" s="33">
        <v>0</v>
      </c>
      <c r="K405" s="33">
        <v>0</v>
      </c>
      <c r="L405" s="33">
        <v>2.6192222222222217</v>
      </c>
      <c r="M405" s="33">
        <v>5.5166666666666666</v>
      </c>
      <c r="N405" s="33">
        <v>0</v>
      </c>
      <c r="O405" s="33">
        <v>0.11463865158162087</v>
      </c>
      <c r="P405" s="33">
        <v>4.6194444444444445</v>
      </c>
      <c r="Q405" s="33">
        <v>0.38055555555555554</v>
      </c>
      <c r="R405" s="33">
        <v>0.10390210113137843</v>
      </c>
      <c r="S405" s="33">
        <v>3.5386666666666673</v>
      </c>
      <c r="T405" s="33">
        <v>3.8268888888888903</v>
      </c>
      <c r="U405" s="33">
        <v>0</v>
      </c>
      <c r="V405" s="33">
        <v>0.15305933964442398</v>
      </c>
      <c r="W405" s="33">
        <v>4.0921111111111124</v>
      </c>
      <c r="X405" s="33">
        <v>7.8305555555555557</v>
      </c>
      <c r="Y405" s="33">
        <v>0</v>
      </c>
      <c r="Z405" s="33">
        <v>0.24775802355114296</v>
      </c>
      <c r="AA405" s="33">
        <v>0</v>
      </c>
      <c r="AB405" s="33">
        <v>0</v>
      </c>
      <c r="AC405" s="33">
        <v>0</v>
      </c>
      <c r="AD405" s="33">
        <v>0</v>
      </c>
      <c r="AE405" s="33">
        <v>0</v>
      </c>
      <c r="AF405" s="33">
        <v>0</v>
      </c>
      <c r="AG405" s="33">
        <v>0</v>
      </c>
      <c r="AH405" t="s">
        <v>291</v>
      </c>
      <c r="AI405" s="34">
        <v>4</v>
      </c>
    </row>
    <row r="406" spans="1:35" x14ac:dyDescent="0.25">
      <c r="A406" t="s">
        <v>1149</v>
      </c>
      <c r="B406" t="s">
        <v>756</v>
      </c>
      <c r="C406" t="s">
        <v>1007</v>
      </c>
      <c r="D406" t="s">
        <v>1085</v>
      </c>
      <c r="E406" s="33">
        <v>26.977777777777778</v>
      </c>
      <c r="F406" s="33">
        <v>5.9222222222222225</v>
      </c>
      <c r="G406" s="33">
        <v>0.35555555555555557</v>
      </c>
      <c r="H406" s="33">
        <v>0</v>
      </c>
      <c r="I406" s="33">
        <v>0.28888888888888886</v>
      </c>
      <c r="J406" s="33">
        <v>0</v>
      </c>
      <c r="K406" s="33">
        <v>0</v>
      </c>
      <c r="L406" s="33">
        <v>1.0678888888888891</v>
      </c>
      <c r="M406" s="33">
        <v>5.0026666666666655</v>
      </c>
      <c r="N406" s="33">
        <v>0</v>
      </c>
      <c r="O406" s="33">
        <v>0.18543657331136734</v>
      </c>
      <c r="P406" s="33">
        <v>4.738999999999999</v>
      </c>
      <c r="Q406" s="33">
        <v>0</v>
      </c>
      <c r="R406" s="33">
        <v>0.17566309719934098</v>
      </c>
      <c r="S406" s="33">
        <v>0.78744444444444439</v>
      </c>
      <c r="T406" s="33">
        <v>2.5774444444444451</v>
      </c>
      <c r="U406" s="33">
        <v>0</v>
      </c>
      <c r="V406" s="33">
        <v>0.12472817133443165</v>
      </c>
      <c r="W406" s="33">
        <v>0.72499999999999998</v>
      </c>
      <c r="X406" s="33">
        <v>2.5643333333333334</v>
      </c>
      <c r="Y406" s="33">
        <v>0</v>
      </c>
      <c r="Z406" s="33">
        <v>0.12192751235584844</v>
      </c>
      <c r="AA406" s="33">
        <v>0</v>
      </c>
      <c r="AB406" s="33">
        <v>0</v>
      </c>
      <c r="AC406" s="33">
        <v>0</v>
      </c>
      <c r="AD406" s="33">
        <v>0</v>
      </c>
      <c r="AE406" s="33">
        <v>0</v>
      </c>
      <c r="AF406" s="33">
        <v>0</v>
      </c>
      <c r="AG406" s="33">
        <v>0</v>
      </c>
      <c r="AH406" t="s">
        <v>343</v>
      </c>
      <c r="AI406" s="34">
        <v>4</v>
      </c>
    </row>
    <row r="407" spans="1:35" x14ac:dyDescent="0.25">
      <c r="A407" t="s">
        <v>1149</v>
      </c>
      <c r="B407" t="s">
        <v>645</v>
      </c>
      <c r="C407" t="s">
        <v>975</v>
      </c>
      <c r="D407" t="s">
        <v>1096</v>
      </c>
      <c r="E407" s="33">
        <v>103.96666666666667</v>
      </c>
      <c r="F407" s="33">
        <v>29.122222222222224</v>
      </c>
      <c r="G407" s="33">
        <v>0.53333333333333333</v>
      </c>
      <c r="H407" s="33">
        <v>1.0722222222222222</v>
      </c>
      <c r="I407" s="33">
        <v>5.5444444444444443</v>
      </c>
      <c r="J407" s="33">
        <v>0.23333333333333334</v>
      </c>
      <c r="K407" s="33">
        <v>0.4777777777777778</v>
      </c>
      <c r="L407" s="33">
        <v>10.979888888888889</v>
      </c>
      <c r="M407" s="33">
        <v>5.1444444444444448</v>
      </c>
      <c r="N407" s="33">
        <v>21.799111111111106</v>
      </c>
      <c r="O407" s="33">
        <v>0.25915571230095114</v>
      </c>
      <c r="P407" s="33">
        <v>0</v>
      </c>
      <c r="Q407" s="33">
        <v>11.902777777777779</v>
      </c>
      <c r="R407" s="33">
        <v>0.11448648070962916</v>
      </c>
      <c r="S407" s="33">
        <v>4.9613333333333332</v>
      </c>
      <c r="T407" s="33">
        <v>6.8341111111111106</v>
      </c>
      <c r="U407" s="33">
        <v>0</v>
      </c>
      <c r="V407" s="33">
        <v>0.1134540985358555</v>
      </c>
      <c r="W407" s="33">
        <v>5.7585555555555556</v>
      </c>
      <c r="X407" s="33">
        <v>7.9572222222222218</v>
      </c>
      <c r="Y407" s="33">
        <v>0</v>
      </c>
      <c r="Z407" s="33">
        <v>0.13192476221011007</v>
      </c>
      <c r="AA407" s="33">
        <v>0.77777777777777779</v>
      </c>
      <c r="AB407" s="33">
        <v>5.677777777777778</v>
      </c>
      <c r="AC407" s="33">
        <v>0</v>
      </c>
      <c r="AD407" s="33">
        <v>0</v>
      </c>
      <c r="AE407" s="33">
        <v>0</v>
      </c>
      <c r="AF407" s="33">
        <v>0</v>
      </c>
      <c r="AG407" s="33">
        <v>0</v>
      </c>
      <c r="AH407" t="s">
        <v>232</v>
      </c>
      <c r="AI407" s="34">
        <v>4</v>
      </c>
    </row>
    <row r="408" spans="1:35" x14ac:dyDescent="0.25">
      <c r="A408" t="s">
        <v>1149</v>
      </c>
      <c r="B408" t="s">
        <v>438</v>
      </c>
      <c r="C408" t="s">
        <v>887</v>
      </c>
      <c r="D408" t="s">
        <v>1064</v>
      </c>
      <c r="E408" s="33">
        <v>76.044444444444451</v>
      </c>
      <c r="F408" s="33">
        <v>0</v>
      </c>
      <c r="G408" s="33">
        <v>0</v>
      </c>
      <c r="H408" s="33">
        <v>11.219444444444445</v>
      </c>
      <c r="I408" s="33">
        <v>0</v>
      </c>
      <c r="J408" s="33">
        <v>0</v>
      </c>
      <c r="K408" s="33">
        <v>0</v>
      </c>
      <c r="L408" s="33">
        <v>0.24133333333333332</v>
      </c>
      <c r="M408" s="33">
        <v>0</v>
      </c>
      <c r="N408" s="33">
        <v>0</v>
      </c>
      <c r="O408" s="33">
        <v>0</v>
      </c>
      <c r="P408" s="33">
        <v>4.9777777777777779</v>
      </c>
      <c r="Q408" s="33">
        <v>5.6111111111111107</v>
      </c>
      <c r="R408" s="33">
        <v>0.13924605493863237</v>
      </c>
      <c r="S408" s="33">
        <v>3.2221111111111114</v>
      </c>
      <c r="T408" s="33">
        <v>0.65355555555555556</v>
      </c>
      <c r="U408" s="33">
        <v>0</v>
      </c>
      <c r="V408" s="33">
        <v>5.0965809468147286E-2</v>
      </c>
      <c r="W408" s="33">
        <v>1.5751111111111109</v>
      </c>
      <c r="X408" s="33">
        <v>6.5964444444444439</v>
      </c>
      <c r="Y408" s="33">
        <v>2.3888888888888888</v>
      </c>
      <c r="Z408" s="33">
        <v>0.13887200467562827</v>
      </c>
      <c r="AA408" s="33">
        <v>0</v>
      </c>
      <c r="AB408" s="33">
        <v>0</v>
      </c>
      <c r="AC408" s="33">
        <v>0</v>
      </c>
      <c r="AD408" s="33">
        <v>0</v>
      </c>
      <c r="AE408" s="33">
        <v>0</v>
      </c>
      <c r="AF408" s="33">
        <v>0</v>
      </c>
      <c r="AG408" s="33">
        <v>0</v>
      </c>
      <c r="AH408" t="s">
        <v>24</v>
      </c>
      <c r="AI408" s="34">
        <v>4</v>
      </c>
    </row>
    <row r="409" spans="1:35" x14ac:dyDescent="0.25">
      <c r="A409" t="s">
        <v>1149</v>
      </c>
      <c r="B409" t="s">
        <v>589</v>
      </c>
      <c r="C409" t="s">
        <v>899</v>
      </c>
      <c r="D409" t="s">
        <v>1026</v>
      </c>
      <c r="E409" s="33">
        <v>91.333333333333329</v>
      </c>
      <c r="F409" s="33">
        <v>5.6</v>
      </c>
      <c r="G409" s="33">
        <v>0.3</v>
      </c>
      <c r="H409" s="33">
        <v>0.41144444444444445</v>
      </c>
      <c r="I409" s="33">
        <v>3.4666666666666668</v>
      </c>
      <c r="J409" s="33">
        <v>0</v>
      </c>
      <c r="K409" s="33">
        <v>0</v>
      </c>
      <c r="L409" s="33">
        <v>3.0072222222222234</v>
      </c>
      <c r="M409" s="33">
        <v>5.5695555555555565</v>
      </c>
      <c r="N409" s="33">
        <v>0</v>
      </c>
      <c r="O409" s="33">
        <v>6.0980535279805369E-2</v>
      </c>
      <c r="P409" s="33">
        <v>0</v>
      </c>
      <c r="Q409" s="33">
        <v>3.7440000000000002</v>
      </c>
      <c r="R409" s="33">
        <v>4.0992700729927015E-2</v>
      </c>
      <c r="S409" s="33">
        <v>3.5900000000000007</v>
      </c>
      <c r="T409" s="33">
        <v>5.1415555555555565</v>
      </c>
      <c r="U409" s="33">
        <v>0</v>
      </c>
      <c r="V409" s="33">
        <v>9.5600973236009759E-2</v>
      </c>
      <c r="W409" s="33">
        <v>3.6955555555555564</v>
      </c>
      <c r="X409" s="33">
        <v>4.4892222222222209</v>
      </c>
      <c r="Y409" s="33">
        <v>0</v>
      </c>
      <c r="Z409" s="33">
        <v>8.9614355231143542E-2</v>
      </c>
      <c r="AA409" s="33">
        <v>0</v>
      </c>
      <c r="AB409" s="33">
        <v>5.8</v>
      </c>
      <c r="AC409" s="33">
        <v>0</v>
      </c>
      <c r="AD409" s="33">
        <v>0</v>
      </c>
      <c r="AE409" s="33">
        <v>0.15555555555555556</v>
      </c>
      <c r="AF409" s="33">
        <v>0</v>
      </c>
      <c r="AG409" s="33">
        <v>0</v>
      </c>
      <c r="AH409" t="s">
        <v>176</v>
      </c>
      <c r="AI409" s="34">
        <v>4</v>
      </c>
    </row>
    <row r="410" spans="1:35" x14ac:dyDescent="0.25">
      <c r="A410" t="s">
        <v>1149</v>
      </c>
      <c r="B410" t="s">
        <v>743</v>
      </c>
      <c r="C410" t="s">
        <v>832</v>
      </c>
      <c r="D410" t="s">
        <v>1046</v>
      </c>
      <c r="E410" s="33">
        <v>69.888888888888886</v>
      </c>
      <c r="F410" s="33">
        <v>4.5888888888888886</v>
      </c>
      <c r="G410" s="33">
        <v>0.17777777777777778</v>
      </c>
      <c r="H410" s="33">
        <v>0</v>
      </c>
      <c r="I410" s="33">
        <v>0</v>
      </c>
      <c r="J410" s="33">
        <v>0</v>
      </c>
      <c r="K410" s="33">
        <v>0</v>
      </c>
      <c r="L410" s="33">
        <v>1.0023333333333335</v>
      </c>
      <c r="M410" s="33">
        <v>0</v>
      </c>
      <c r="N410" s="33">
        <v>5.2533333333333339</v>
      </c>
      <c r="O410" s="33">
        <v>7.516693163751989E-2</v>
      </c>
      <c r="P410" s="33">
        <v>4.142222222222224</v>
      </c>
      <c r="Q410" s="33">
        <v>0</v>
      </c>
      <c r="R410" s="33">
        <v>5.9268680445151059E-2</v>
      </c>
      <c r="S410" s="33">
        <v>4.8648888888888902</v>
      </c>
      <c r="T410" s="33">
        <v>4.366888888888889</v>
      </c>
      <c r="U410" s="33">
        <v>0</v>
      </c>
      <c r="V410" s="33">
        <v>0.13209220985691578</v>
      </c>
      <c r="W410" s="33">
        <v>10.853999999999999</v>
      </c>
      <c r="X410" s="33">
        <v>5.025333333333335</v>
      </c>
      <c r="Y410" s="33">
        <v>0</v>
      </c>
      <c r="Z410" s="33">
        <v>0.22720826709062006</v>
      </c>
      <c r="AA410" s="33">
        <v>0</v>
      </c>
      <c r="AB410" s="33">
        <v>0</v>
      </c>
      <c r="AC410" s="33">
        <v>0</v>
      </c>
      <c r="AD410" s="33">
        <v>0</v>
      </c>
      <c r="AE410" s="33">
        <v>0</v>
      </c>
      <c r="AF410" s="33">
        <v>0</v>
      </c>
      <c r="AG410" s="33">
        <v>0</v>
      </c>
      <c r="AH410" t="s">
        <v>330</v>
      </c>
      <c r="AI410" s="34">
        <v>4</v>
      </c>
    </row>
    <row r="411" spans="1:35" x14ac:dyDescent="0.25">
      <c r="A411" t="s">
        <v>1149</v>
      </c>
      <c r="B411" t="s">
        <v>504</v>
      </c>
      <c r="C411" t="s">
        <v>934</v>
      </c>
      <c r="D411" t="s">
        <v>1082</v>
      </c>
      <c r="E411" s="33">
        <v>98.855555555555554</v>
      </c>
      <c r="F411" s="33">
        <v>5.666666666666667</v>
      </c>
      <c r="G411" s="33">
        <v>0</v>
      </c>
      <c r="H411" s="33">
        <v>1.0055555555555555</v>
      </c>
      <c r="I411" s="33">
        <v>0</v>
      </c>
      <c r="J411" s="33">
        <v>0</v>
      </c>
      <c r="K411" s="33">
        <v>0</v>
      </c>
      <c r="L411" s="33">
        <v>9.3888888888888883E-2</v>
      </c>
      <c r="M411" s="33">
        <v>0</v>
      </c>
      <c r="N411" s="33">
        <v>5.6111111111111125</v>
      </c>
      <c r="O411" s="33">
        <v>5.67607058559065E-2</v>
      </c>
      <c r="P411" s="33">
        <v>5.0066666666666668</v>
      </c>
      <c r="Q411" s="33">
        <v>16.321111111111108</v>
      </c>
      <c r="R411" s="33">
        <v>0.21574688097111383</v>
      </c>
      <c r="S411" s="33">
        <v>2.5385555555555563</v>
      </c>
      <c r="T411" s="33">
        <v>8.9905555555555559</v>
      </c>
      <c r="U411" s="33">
        <v>0</v>
      </c>
      <c r="V411" s="33">
        <v>0.11662582893110038</v>
      </c>
      <c r="W411" s="33">
        <v>9.9948888888888927</v>
      </c>
      <c r="X411" s="33">
        <v>12.213444444444445</v>
      </c>
      <c r="Y411" s="33">
        <v>0</v>
      </c>
      <c r="Z411" s="33">
        <v>0.22465437788018436</v>
      </c>
      <c r="AA411" s="33">
        <v>0</v>
      </c>
      <c r="AB411" s="33">
        <v>0</v>
      </c>
      <c r="AC411" s="33">
        <v>0</v>
      </c>
      <c r="AD411" s="33">
        <v>0</v>
      </c>
      <c r="AE411" s="33">
        <v>0</v>
      </c>
      <c r="AF411" s="33">
        <v>0</v>
      </c>
      <c r="AG411" s="33">
        <v>0</v>
      </c>
      <c r="AH411" t="s">
        <v>90</v>
      </c>
      <c r="AI411" s="34">
        <v>4</v>
      </c>
    </row>
    <row r="412" spans="1:35" x14ac:dyDescent="0.25">
      <c r="A412" t="s">
        <v>1149</v>
      </c>
      <c r="B412" t="s">
        <v>460</v>
      </c>
      <c r="C412" t="s">
        <v>914</v>
      </c>
      <c r="D412" t="s">
        <v>1057</v>
      </c>
      <c r="E412" s="33">
        <v>51.088888888888889</v>
      </c>
      <c r="F412" s="33">
        <v>5.6</v>
      </c>
      <c r="G412" s="33">
        <v>0.48888888888888887</v>
      </c>
      <c r="H412" s="33">
        <v>0</v>
      </c>
      <c r="I412" s="33">
        <v>6.666666666666667</v>
      </c>
      <c r="J412" s="33">
        <v>0</v>
      </c>
      <c r="K412" s="33">
        <v>0</v>
      </c>
      <c r="L412" s="33">
        <v>5.75</v>
      </c>
      <c r="M412" s="33">
        <v>5.3777777777777782</v>
      </c>
      <c r="N412" s="33">
        <v>0</v>
      </c>
      <c r="O412" s="33">
        <v>0.10526315789473685</v>
      </c>
      <c r="P412" s="33">
        <v>5.5388888888888888</v>
      </c>
      <c r="Q412" s="33">
        <v>0</v>
      </c>
      <c r="R412" s="33">
        <v>0.10841670291431056</v>
      </c>
      <c r="S412" s="33">
        <v>5.8777777777777782</v>
      </c>
      <c r="T412" s="33">
        <v>4.2</v>
      </c>
      <c r="U412" s="33">
        <v>0</v>
      </c>
      <c r="V412" s="33">
        <v>0.19725967812092218</v>
      </c>
      <c r="W412" s="33">
        <v>15.511111111111111</v>
      </c>
      <c r="X412" s="33">
        <v>5.6388888888888893</v>
      </c>
      <c r="Y412" s="33">
        <v>0</v>
      </c>
      <c r="Z412" s="33">
        <v>0.41398434101783382</v>
      </c>
      <c r="AA412" s="33">
        <v>0</v>
      </c>
      <c r="AB412" s="33">
        <v>0</v>
      </c>
      <c r="AC412" s="33">
        <v>0</v>
      </c>
      <c r="AD412" s="33">
        <v>0</v>
      </c>
      <c r="AE412" s="33">
        <v>0</v>
      </c>
      <c r="AF412" s="33">
        <v>0</v>
      </c>
      <c r="AG412" s="33">
        <v>0</v>
      </c>
      <c r="AH412" t="s">
        <v>46</v>
      </c>
      <c r="AI412" s="34">
        <v>4</v>
      </c>
    </row>
  </sheetData>
  <pageMargins left="0.7" right="0.7" top="0.75" bottom="0.75" header="0.3" footer="0.3"/>
  <pageSetup orientation="portrait" horizontalDpi="1200" verticalDpi="1200" r:id="rId1"/>
  <ignoredErrors>
    <ignoredError sqref="AH2:AH412"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7FAAD-E6F9-43EA-9EFC-752F067A379B}">
  <dimension ref="B2:AG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5" customWidth="1"/>
    <col min="2" max="2" width="27.28515625" style="5" customWidth="1"/>
    <col min="3" max="3" width="13.7109375" style="5" customWidth="1"/>
    <col min="4" max="4" width="11.5703125" style="5" customWidth="1"/>
    <col min="5" max="5" width="4.5703125" style="5" customWidth="1"/>
    <col min="6" max="6" width="10" style="5" customWidth="1"/>
    <col min="7" max="13" width="9.7109375" style="5" customWidth="1"/>
    <col min="14" max="14" width="4.5703125" style="5" customWidth="1"/>
    <col min="15" max="15" width="7.5703125" style="5" customWidth="1"/>
    <col min="16" max="16" width="9.7109375" style="12" customWidth="1"/>
    <col min="17" max="22" width="9.7109375" style="5" customWidth="1"/>
    <col min="23" max="23" width="5.42578125" style="5" customWidth="1"/>
    <col min="24" max="24" width="40.5703125" style="5" customWidth="1"/>
    <col min="25" max="26" width="12.5703125" style="5" customWidth="1"/>
    <col min="27" max="29" width="8.85546875" style="5"/>
    <col min="30" max="30" width="37.140625" style="5" customWidth="1"/>
    <col min="31" max="31" width="11.5703125" style="5" customWidth="1"/>
    <col min="32" max="36" width="8.85546875" style="5"/>
    <col min="37" max="37" width="22.85546875" style="5" customWidth="1"/>
    <col min="38" max="38" width="16.42578125" style="5" customWidth="1"/>
    <col min="39" max="39" width="13.5703125" style="5" customWidth="1"/>
    <col min="40" max="16384" width="8.85546875" style="5"/>
  </cols>
  <sheetData>
    <row r="2" spans="2:33" ht="85.5" customHeight="1" x14ac:dyDescent="0.25">
      <c r="B2" s="1" t="s">
        <v>1318</v>
      </c>
      <c r="C2" s="1" t="s">
        <v>1319</v>
      </c>
      <c r="D2" s="1" t="s">
        <v>1320</v>
      </c>
      <c r="E2" s="2"/>
      <c r="F2" s="3" t="s">
        <v>1167</v>
      </c>
      <c r="G2" s="3" t="s">
        <v>1168</v>
      </c>
      <c r="H2" s="3" t="s">
        <v>1169</v>
      </c>
      <c r="I2" s="3" t="s">
        <v>1170</v>
      </c>
      <c r="J2" s="4" t="s">
        <v>1171</v>
      </c>
      <c r="K2" s="3" t="s">
        <v>1172</v>
      </c>
      <c r="L2" s="4" t="s">
        <v>1243</v>
      </c>
      <c r="M2" s="3" t="s">
        <v>1242</v>
      </c>
      <c r="N2" s="3"/>
      <c r="O2" s="3" t="s">
        <v>1173</v>
      </c>
      <c r="P2" s="3" t="s">
        <v>1168</v>
      </c>
      <c r="Q2" s="3" t="s">
        <v>1169</v>
      </c>
      <c r="R2" s="3" t="s">
        <v>1170</v>
      </c>
      <c r="S2" s="4" t="s">
        <v>1171</v>
      </c>
      <c r="T2" s="3" t="s">
        <v>1172</v>
      </c>
      <c r="U2" s="4" t="s">
        <v>1243</v>
      </c>
      <c r="V2" s="3" t="s">
        <v>1242</v>
      </c>
      <c r="X2" s="5" t="s">
        <v>1174</v>
      </c>
      <c r="Y2" s="5" t="s">
        <v>1321</v>
      </c>
      <c r="Z2" s="6" t="s">
        <v>1175</v>
      </c>
      <c r="AA2" s="6" t="s">
        <v>1176</v>
      </c>
    </row>
    <row r="3" spans="2:33" ht="15" customHeight="1" x14ac:dyDescent="0.25">
      <c r="B3" s="7" t="s">
        <v>1177</v>
      </c>
      <c r="C3" s="49">
        <f>AVERAGE(Nurse[MDS Census])</f>
        <v>76.837064071370733</v>
      </c>
      <c r="D3" s="8">
        <v>77.140845685707092</v>
      </c>
      <c r="E3" s="8"/>
      <c r="F3" s="5">
        <v>1</v>
      </c>
      <c r="G3" s="9">
        <v>69115.888888888876</v>
      </c>
      <c r="H3" s="10">
        <v>3.6672718204368535</v>
      </c>
      <c r="I3" s="9">
        <v>5</v>
      </c>
      <c r="J3" s="11">
        <v>0.69112838501518359</v>
      </c>
      <c r="K3" s="9">
        <v>3</v>
      </c>
      <c r="L3" s="30">
        <v>9.5793251673751564E-2</v>
      </c>
      <c r="M3" s="9">
        <v>6</v>
      </c>
      <c r="O3" t="s">
        <v>1117</v>
      </c>
      <c r="P3" s="9">
        <v>633.73333333333335</v>
      </c>
      <c r="Q3" s="10">
        <v>6.0408624377586086</v>
      </c>
      <c r="R3" s="12">
        <v>1</v>
      </c>
      <c r="S3" s="11">
        <v>1.8757404095658883</v>
      </c>
      <c r="T3" s="12">
        <v>1</v>
      </c>
      <c r="U3" s="30">
        <v>9.682463009433584E-2</v>
      </c>
      <c r="V3" s="12">
        <v>24</v>
      </c>
      <c r="X3" s="13" t="s">
        <v>1178</v>
      </c>
      <c r="Y3" s="9">
        <f>SUM(Nurse[Total Nurse Staff Hours])</f>
        <v>109529.36977777776</v>
      </c>
      <c r="Z3" s="14" t="s">
        <v>1179</v>
      </c>
      <c r="AA3" s="10">
        <f>Category[[#This Row],[State Total]]/D9</f>
        <v>9.6248792428404659E-2</v>
      </c>
    </row>
    <row r="4" spans="2:33" ht="15" customHeight="1" x14ac:dyDescent="0.25">
      <c r="B4" s="15" t="s">
        <v>1169</v>
      </c>
      <c r="C4" s="16">
        <f>SUM(Nurse[Total Nurse Staff Hours])/SUM(Nurse[MDS Census])</f>
        <v>3.4683107716092008</v>
      </c>
      <c r="D4" s="16">
        <v>3.6162767648550016</v>
      </c>
      <c r="E4" s="8"/>
      <c r="F4" s="5">
        <v>2</v>
      </c>
      <c r="G4" s="9">
        <v>129923.92222222219</v>
      </c>
      <c r="H4" s="10">
        <v>3.478915026597186</v>
      </c>
      <c r="I4" s="9">
        <v>7</v>
      </c>
      <c r="J4" s="11">
        <v>0.63723178256540391</v>
      </c>
      <c r="K4" s="9">
        <v>6</v>
      </c>
      <c r="L4" s="30">
        <v>0.12604617718952438</v>
      </c>
      <c r="M4" s="9">
        <v>2</v>
      </c>
      <c r="O4" t="s">
        <v>1116</v>
      </c>
      <c r="P4" s="9">
        <v>16131.511111111107</v>
      </c>
      <c r="Q4" s="10">
        <v>3.6069247284128507</v>
      </c>
      <c r="R4" s="12">
        <v>34</v>
      </c>
      <c r="S4" s="11">
        <v>0.55170316068757097</v>
      </c>
      <c r="T4" s="12">
        <v>39</v>
      </c>
      <c r="U4" s="30">
        <v>5.0037531820096057E-2</v>
      </c>
      <c r="V4" s="12">
        <v>46</v>
      </c>
      <c r="X4" s="9" t="s">
        <v>1180</v>
      </c>
      <c r="Y4" s="9">
        <f>SUM(Nurse[Total Direct Care Staff Hours])</f>
        <v>100792.89533333333</v>
      </c>
      <c r="Z4" s="14">
        <f>Category[[#This Row],[State Total]]/Y3</f>
        <v>0.92023623926468578</v>
      </c>
      <c r="AA4" s="10">
        <f>Category[[#This Row],[State Total]]/D9</f>
        <v>8.857162677808246E-2</v>
      </c>
    </row>
    <row r="5" spans="2:33" ht="15" customHeight="1" x14ac:dyDescent="0.25">
      <c r="B5" s="17" t="s">
        <v>1181</v>
      </c>
      <c r="C5" s="18">
        <f>SUM(Nurse[Total Direct Care Staff Hours])/SUM(Nurse[MDS Census])</f>
        <v>3.1916652610668517</v>
      </c>
      <c r="D5" s="18">
        <v>3.341917987105413</v>
      </c>
      <c r="E5" s="19"/>
      <c r="F5" s="5">
        <v>3</v>
      </c>
      <c r="G5" s="9">
        <v>125277.33333333326</v>
      </c>
      <c r="H5" s="10">
        <v>3.5524562064965219</v>
      </c>
      <c r="I5" s="9">
        <v>6</v>
      </c>
      <c r="J5" s="11">
        <v>0.67245584197194497</v>
      </c>
      <c r="K5" s="9">
        <v>5</v>
      </c>
      <c r="L5" s="30">
        <v>0.12712919180650573</v>
      </c>
      <c r="M5" s="9">
        <v>1</v>
      </c>
      <c r="O5" t="s">
        <v>1119</v>
      </c>
      <c r="P5" s="9">
        <v>14363.788888888885</v>
      </c>
      <c r="Q5" s="10">
        <v>3.8190037447562974</v>
      </c>
      <c r="R5" s="12">
        <v>19</v>
      </c>
      <c r="S5" s="11">
        <v>0.36973406119245866</v>
      </c>
      <c r="T5" s="12">
        <v>48</v>
      </c>
      <c r="U5" s="30">
        <v>2.0994468864578082E-2</v>
      </c>
      <c r="V5" s="12">
        <v>50</v>
      </c>
      <c r="X5" s="13" t="s">
        <v>1182</v>
      </c>
      <c r="Y5" s="9">
        <f>SUM(Nurse[Total RN Hours (w/ Admin, DON)])</f>
        <v>16103.513666666677</v>
      </c>
      <c r="Z5" s="14">
        <f>Category[[#This Row],[State Total]]/Y3</f>
        <v>0.14702461722676591</v>
      </c>
      <c r="AA5" s="10">
        <f>Category[[#This Row],[State Total]]/D9</f>
        <v>1.4150941865324639E-2</v>
      </c>
      <c r="AB5" s="20"/>
      <c r="AC5" s="20"/>
      <c r="AF5" s="20"/>
      <c r="AG5" s="20"/>
    </row>
    <row r="6" spans="2:33" ht="15" customHeight="1" x14ac:dyDescent="0.25">
      <c r="B6" s="21" t="s">
        <v>1183</v>
      </c>
      <c r="C6" s="18">
        <f>SUM(Nurse[Total RN Hours (w/ Admin, DON)])/SUM(Nurse[MDS Census])</f>
        <v>0.50992706361931184</v>
      </c>
      <c r="D6" s="18">
        <v>0.6053127868931506</v>
      </c>
      <c r="E6"/>
      <c r="F6" s="5">
        <v>4</v>
      </c>
      <c r="G6" s="9">
        <v>213135.8888888885</v>
      </c>
      <c r="H6" s="10">
        <v>3.7068517101504894</v>
      </c>
      <c r="I6" s="9">
        <v>4</v>
      </c>
      <c r="J6" s="11">
        <v>0.55803789966025963</v>
      </c>
      <c r="K6" s="9">
        <v>9</v>
      </c>
      <c r="L6" s="30">
        <v>0.10911916801909696</v>
      </c>
      <c r="M6" s="9">
        <v>4</v>
      </c>
      <c r="O6" t="s">
        <v>1118</v>
      </c>
      <c r="P6" s="9">
        <v>10745.944444444447</v>
      </c>
      <c r="Q6" s="10">
        <v>3.8629575912359715</v>
      </c>
      <c r="R6" s="12">
        <v>17</v>
      </c>
      <c r="S6" s="11">
        <v>0.63364813598928815</v>
      </c>
      <c r="T6" s="12">
        <v>33</v>
      </c>
      <c r="U6" s="30">
        <v>9.0585542030926697E-2</v>
      </c>
      <c r="V6" s="12">
        <v>32</v>
      </c>
      <c r="X6" s="22" t="s">
        <v>1184</v>
      </c>
      <c r="Y6" s="9">
        <f>SUM(Nurse[RN Hours (excl. Admin, DON)])</f>
        <v>9453.2282222222202</v>
      </c>
      <c r="Z6" s="14">
        <f>Category[[#This Row],[State Total]]/Y3</f>
        <v>8.6307702138720521E-2</v>
      </c>
      <c r="AA6" s="10">
        <f>Category[[#This Row],[State Total]]/D9</f>
        <v>8.3070121081222879E-3</v>
      </c>
      <c r="AB6" s="20"/>
      <c r="AC6" s="20"/>
      <c r="AF6" s="20"/>
      <c r="AG6" s="20"/>
    </row>
    <row r="7" spans="2:33" ht="15" customHeight="1" thickBot="1" x14ac:dyDescent="0.3">
      <c r="B7" s="23" t="s">
        <v>1185</v>
      </c>
      <c r="C7" s="18">
        <f>SUM(Nurse[RN Hours (excl. Admin, DON)])/SUM(Nurse[MDS Census])</f>
        <v>0.29934193300056283</v>
      </c>
      <c r="D7" s="18">
        <v>0.40828202400980046</v>
      </c>
      <c r="E7"/>
      <c r="F7" s="5">
        <v>5</v>
      </c>
      <c r="G7" s="9">
        <v>223314.35555555581</v>
      </c>
      <c r="H7" s="10">
        <v>3.4643764455208377</v>
      </c>
      <c r="I7" s="9">
        <v>8</v>
      </c>
      <c r="J7" s="11">
        <v>0.67870255392846079</v>
      </c>
      <c r="K7" s="9">
        <v>4</v>
      </c>
      <c r="L7" s="30">
        <v>9.3639223792473358E-2</v>
      </c>
      <c r="M7" s="9">
        <v>7</v>
      </c>
      <c r="O7" t="s">
        <v>1120</v>
      </c>
      <c r="P7" s="9">
        <v>90543.855555555419</v>
      </c>
      <c r="Q7" s="10">
        <v>4.139123059703298</v>
      </c>
      <c r="R7" s="12">
        <v>7</v>
      </c>
      <c r="S7" s="11">
        <v>0.54285651385387712</v>
      </c>
      <c r="T7" s="12">
        <v>40</v>
      </c>
      <c r="U7" s="30">
        <v>4.2846744192113692E-2</v>
      </c>
      <c r="V7" s="12">
        <v>49</v>
      </c>
      <c r="X7" s="22" t="s">
        <v>1186</v>
      </c>
      <c r="Y7" s="9">
        <f>SUM(Nurse[RN Admin Hours])</f>
        <v>4567.9189999999999</v>
      </c>
      <c r="Z7" s="14">
        <f>Category[[#This Row],[State Total]]/Y3</f>
        <v>4.1704969263201018E-2</v>
      </c>
      <c r="AA7" s="10">
        <f>Category[[#This Row],[State Total]]/D9</f>
        <v>4.0140529298468312E-3</v>
      </c>
      <c r="AB7" s="20"/>
      <c r="AC7" s="20"/>
      <c r="AD7" s="20"/>
      <c r="AE7" s="20"/>
      <c r="AF7" s="20"/>
      <c r="AG7" s="20"/>
    </row>
    <row r="8" spans="2:33" ht="15" customHeight="1" thickTop="1" x14ac:dyDescent="0.25">
      <c r="B8" s="24" t="s">
        <v>1187</v>
      </c>
      <c r="C8" s="25">
        <f>COUNTA(Nurse[Provider])</f>
        <v>411</v>
      </c>
      <c r="D8" s="25">
        <v>14752</v>
      </c>
      <c r="F8" s="5">
        <v>6</v>
      </c>
      <c r="G8" s="9">
        <v>136685.9333333332</v>
      </c>
      <c r="H8" s="10">
        <v>3.4116199317917255</v>
      </c>
      <c r="I8" s="9">
        <v>10</v>
      </c>
      <c r="J8" s="11">
        <v>0.34571454479506697</v>
      </c>
      <c r="K8" s="9">
        <v>10</v>
      </c>
      <c r="L8" s="30">
        <v>6.5849029186353242E-2</v>
      </c>
      <c r="M8" s="9">
        <v>9</v>
      </c>
      <c r="O8" t="s">
        <v>1121</v>
      </c>
      <c r="P8" s="9">
        <v>14179.644444444439</v>
      </c>
      <c r="Q8" s="10">
        <v>3.608602864199701</v>
      </c>
      <c r="R8" s="12">
        <v>33</v>
      </c>
      <c r="S8" s="11">
        <v>0.84407096087662437</v>
      </c>
      <c r="T8" s="12">
        <v>11</v>
      </c>
      <c r="U8" s="30">
        <v>0.12009944446296228</v>
      </c>
      <c r="V8" s="12">
        <v>12</v>
      </c>
      <c r="X8" s="22" t="s">
        <v>1188</v>
      </c>
      <c r="Y8" s="9">
        <f>SUM(Nurse[RN DON Hours])</f>
        <v>2082.3664444444444</v>
      </c>
      <c r="Z8" s="14">
        <f>Category[[#This Row],[State Total]]/Y3</f>
        <v>1.9011945824844254E-2</v>
      </c>
      <c r="AA8" s="10">
        <f>Category[[#This Row],[State Total]]/D9</f>
        <v>1.8298768273555092E-3</v>
      </c>
      <c r="AB8" s="20"/>
      <c r="AC8" s="20"/>
      <c r="AD8" s="20"/>
      <c r="AE8" s="20"/>
      <c r="AF8" s="20"/>
      <c r="AG8" s="20"/>
    </row>
    <row r="9" spans="2:33" ht="15" customHeight="1" x14ac:dyDescent="0.25">
      <c r="B9" s="24" t="s">
        <v>1189</v>
      </c>
      <c r="C9" s="25">
        <f>SUM(Nurse[MDS Census])</f>
        <v>31580.033333333373</v>
      </c>
      <c r="D9" s="25">
        <v>1137981.755555551</v>
      </c>
      <c r="F9" s="5">
        <v>7</v>
      </c>
      <c r="G9" s="9">
        <v>75220.511111111104</v>
      </c>
      <c r="H9" s="10">
        <v>3.4625035872307905</v>
      </c>
      <c r="I9" s="9">
        <v>9</v>
      </c>
      <c r="J9" s="11">
        <v>0.5754256167717845</v>
      </c>
      <c r="K9" s="9">
        <v>8</v>
      </c>
      <c r="L9" s="30">
        <v>0.10630393346411013</v>
      </c>
      <c r="M9" s="9">
        <v>5</v>
      </c>
      <c r="O9" t="s">
        <v>1122</v>
      </c>
      <c r="P9" s="9">
        <v>18939.155555555557</v>
      </c>
      <c r="Q9" s="10">
        <v>3.5327644550619404</v>
      </c>
      <c r="R9" s="12">
        <v>40</v>
      </c>
      <c r="S9" s="11">
        <v>0.65219798606531798</v>
      </c>
      <c r="T9" s="12">
        <v>28</v>
      </c>
      <c r="U9" s="30">
        <v>6.2207938320487134E-2</v>
      </c>
      <c r="V9" s="12">
        <v>43</v>
      </c>
      <c r="X9" s="13" t="s">
        <v>1190</v>
      </c>
      <c r="Y9" s="9">
        <f>SUM(Nurse[Total LPN Hours (w/ Admin)])</f>
        <v>27517.841888888895</v>
      </c>
      <c r="Z9" s="14">
        <f>Category[[#This Row],[State Total]]/Y3</f>
        <v>0.25123710603575433</v>
      </c>
      <c r="AA9" s="10">
        <f>Category[[#This Row],[State Total]]/D9</f>
        <v>2.4181268069148408E-2</v>
      </c>
      <c r="AB9" s="20"/>
      <c r="AC9" s="20"/>
      <c r="AD9" s="20"/>
      <c r="AE9" s="20"/>
      <c r="AF9" s="20"/>
      <c r="AG9" s="20"/>
    </row>
    <row r="10" spans="2:33" ht="15" customHeight="1" x14ac:dyDescent="0.25">
      <c r="F10" s="5">
        <v>8</v>
      </c>
      <c r="G10" s="9">
        <v>33645.944444444445</v>
      </c>
      <c r="H10" s="10">
        <v>3.7793572248265024</v>
      </c>
      <c r="I10" s="9">
        <v>3</v>
      </c>
      <c r="J10" s="11">
        <v>0.88321631301114345</v>
      </c>
      <c r="K10" s="9">
        <v>1</v>
      </c>
      <c r="L10" s="30">
        <v>0.11383371668124517</v>
      </c>
      <c r="M10" s="9">
        <v>3</v>
      </c>
      <c r="O10" t="s">
        <v>1124</v>
      </c>
      <c r="P10" s="9">
        <v>1995.3555555555556</v>
      </c>
      <c r="Q10" s="10">
        <v>3.6311877025537078</v>
      </c>
      <c r="R10" s="12">
        <v>29</v>
      </c>
      <c r="S10" s="11">
        <v>1.0242601151563075</v>
      </c>
      <c r="T10" s="12">
        <v>6</v>
      </c>
      <c r="U10" s="30">
        <v>2.0791633501174179E-2</v>
      </c>
      <c r="V10" s="12">
        <v>51</v>
      </c>
      <c r="X10" s="22" t="s">
        <v>1191</v>
      </c>
      <c r="Y10" s="9">
        <f>SUM(Nurse[LPN Hours (excl. Admin)])</f>
        <v>25431.65288888889</v>
      </c>
      <c r="Z10" s="14">
        <f>Category[[#This Row],[State Total]]/Y3</f>
        <v>0.23219026038848511</v>
      </c>
      <c r="AA10" s="10">
        <f>Category[[#This Row],[State Total]]/D9</f>
        <v>2.2348032176028532E-2</v>
      </c>
      <c r="AB10" s="20"/>
      <c r="AC10" s="20"/>
      <c r="AD10" s="20"/>
      <c r="AE10" s="20"/>
      <c r="AF10" s="20"/>
      <c r="AG10" s="20"/>
    </row>
    <row r="11" spans="2:33" ht="15" customHeight="1" x14ac:dyDescent="0.25">
      <c r="F11" s="5">
        <v>9</v>
      </c>
      <c r="G11" s="9">
        <v>109459.68888888879</v>
      </c>
      <c r="H11" s="10">
        <v>4.110350508538299</v>
      </c>
      <c r="I11" s="9">
        <v>2</v>
      </c>
      <c r="J11" s="11">
        <v>0.58778919322100609</v>
      </c>
      <c r="K11" s="9">
        <v>7</v>
      </c>
      <c r="L11" s="30">
        <v>4.8914931017563536E-2</v>
      </c>
      <c r="M11" s="9">
        <v>10</v>
      </c>
      <c r="O11" t="s">
        <v>1123</v>
      </c>
      <c r="P11" s="9">
        <v>3466.344444444444</v>
      </c>
      <c r="Q11" s="10">
        <v>4.0400154822082825</v>
      </c>
      <c r="R11" s="12">
        <v>12</v>
      </c>
      <c r="S11" s="11">
        <v>0.93927759310961634</v>
      </c>
      <c r="T11" s="12">
        <v>8</v>
      </c>
      <c r="U11" s="30">
        <v>9.6508608476128244E-2</v>
      </c>
      <c r="V11" s="12">
        <v>26</v>
      </c>
      <c r="X11" s="22" t="s">
        <v>1192</v>
      </c>
      <c r="Y11" s="9">
        <f>SUM(Nurse[LPN Admin Hours])</f>
        <v>2086.1889999999999</v>
      </c>
      <c r="Z11" s="14">
        <f>Category[[#This Row],[State Total]]/Y3</f>
        <v>1.9046845647269155E-2</v>
      </c>
      <c r="AA11" s="10">
        <f>Category[[#This Row],[State Total]]/D9</f>
        <v>1.8332358931198714E-3</v>
      </c>
      <c r="AB11" s="20"/>
      <c r="AC11" s="20"/>
      <c r="AD11" s="20"/>
      <c r="AE11" s="20"/>
      <c r="AF11" s="20"/>
      <c r="AG11" s="20"/>
    </row>
    <row r="12" spans="2:33" ht="15" customHeight="1" x14ac:dyDescent="0.25">
      <c r="F12" s="5">
        <v>10</v>
      </c>
      <c r="G12" s="9">
        <v>22202.288888888877</v>
      </c>
      <c r="H12" s="10">
        <v>4.3777514030084976</v>
      </c>
      <c r="I12" s="9">
        <v>1</v>
      </c>
      <c r="J12" s="11">
        <v>0.85288086413513009</v>
      </c>
      <c r="K12" s="9">
        <v>2</v>
      </c>
      <c r="L12" s="30">
        <v>9.045746796026051E-2</v>
      </c>
      <c r="M12" s="9">
        <v>8</v>
      </c>
      <c r="O12" t="s">
        <v>1125</v>
      </c>
      <c r="P12" s="9">
        <v>66243.377777777816</v>
      </c>
      <c r="Q12" s="10">
        <v>4.0475484157410087</v>
      </c>
      <c r="R12" s="12">
        <v>10</v>
      </c>
      <c r="S12" s="11">
        <v>0.64545731195940048</v>
      </c>
      <c r="T12" s="12">
        <v>30</v>
      </c>
      <c r="U12" s="30">
        <v>0.11186683571267629</v>
      </c>
      <c r="V12" s="12">
        <v>16</v>
      </c>
      <c r="X12" s="13" t="s">
        <v>1193</v>
      </c>
      <c r="Y12" s="9">
        <f>SUM(Nurse[Total CNA, NA TR, Med Aide/Tech Hours])</f>
        <v>65908.01422222222</v>
      </c>
      <c r="Z12" s="14">
        <f>Category[[#This Row],[State Total]]/Y3</f>
        <v>0.60173827673748015</v>
      </c>
      <c r="AA12" s="10">
        <f>Category[[#This Row],[State Total]]/D9</f>
        <v>5.791658249393164E-2</v>
      </c>
      <c r="AB12" s="20"/>
      <c r="AC12" s="20"/>
      <c r="AD12" s="20"/>
      <c r="AE12" s="20"/>
      <c r="AF12" s="20"/>
      <c r="AG12" s="20"/>
    </row>
    <row r="13" spans="2:33" ht="15" customHeight="1" x14ac:dyDescent="0.25">
      <c r="I13" s="9"/>
      <c r="J13" s="9"/>
      <c r="K13" s="9"/>
      <c r="L13" s="9"/>
      <c r="M13" s="9"/>
      <c r="O13" t="s">
        <v>1126</v>
      </c>
      <c r="P13" s="9">
        <v>26792.522222222229</v>
      </c>
      <c r="Q13" s="10">
        <v>3.3340848130510681</v>
      </c>
      <c r="R13" s="12">
        <v>47</v>
      </c>
      <c r="S13" s="11">
        <v>0.40397606794930702</v>
      </c>
      <c r="T13" s="12">
        <v>46</v>
      </c>
      <c r="U13" s="30">
        <v>0.10382108270128565</v>
      </c>
      <c r="V13" s="12">
        <v>22</v>
      </c>
      <c r="X13" s="22" t="s">
        <v>1194</v>
      </c>
      <c r="Y13" s="9">
        <f>SUM(Nurse[CNA Hours])</f>
        <v>59021.692444444452</v>
      </c>
      <c r="Z13" s="14">
        <f>Category[[#This Row],[State Total]]/Y3</f>
        <v>0.53886635670590033</v>
      </c>
      <c r="AA13" s="10">
        <f>Category[[#This Row],[State Total]]/D9</f>
        <v>5.1865236113236866E-2</v>
      </c>
      <c r="AB13" s="20"/>
      <c r="AC13" s="20"/>
      <c r="AD13" s="20"/>
      <c r="AE13" s="20"/>
      <c r="AF13" s="20"/>
      <c r="AG13" s="20"/>
    </row>
    <row r="14" spans="2:33" ht="15" customHeight="1" x14ac:dyDescent="0.25">
      <c r="G14" s="10"/>
      <c r="I14" s="9"/>
      <c r="J14" s="9"/>
      <c r="K14" s="9"/>
      <c r="L14" s="9"/>
      <c r="M14" s="9"/>
      <c r="O14" t="s">
        <v>1127</v>
      </c>
      <c r="P14" s="9">
        <v>3182.6222222222227</v>
      </c>
      <c r="Q14" s="10">
        <v>4.4477925609909361</v>
      </c>
      <c r="R14" s="12">
        <v>4</v>
      </c>
      <c r="S14" s="11">
        <v>1.4693429247720258</v>
      </c>
      <c r="T14" s="12">
        <v>2</v>
      </c>
      <c r="U14" s="30">
        <v>4.4632540782262482E-2</v>
      </c>
      <c r="V14" s="12">
        <v>48</v>
      </c>
      <c r="X14" s="22" t="s">
        <v>1195</v>
      </c>
      <c r="Y14" s="9">
        <f>SUM(Nurse[NA TR Hours])</f>
        <v>3214.621777777777</v>
      </c>
      <c r="Z14" s="14">
        <f>Category[[#This Row],[State Total]]/Y3</f>
        <v>2.9349404495797496E-2</v>
      </c>
      <c r="AA14" s="10">
        <f>Category[[#This Row],[State Total]]/D9</f>
        <v>2.8248447412132995E-3</v>
      </c>
    </row>
    <row r="15" spans="2:33" ht="15" customHeight="1" x14ac:dyDescent="0.25">
      <c r="I15" s="9"/>
      <c r="J15" s="9"/>
      <c r="K15" s="9"/>
      <c r="L15" s="9"/>
      <c r="M15" s="9"/>
      <c r="O15" t="s">
        <v>1131</v>
      </c>
      <c r="P15" s="9">
        <v>19943.144444444424</v>
      </c>
      <c r="Q15" s="10">
        <v>3.6351922214428489</v>
      </c>
      <c r="R15" s="12">
        <v>28</v>
      </c>
      <c r="S15" s="11">
        <v>0.69859209764647734</v>
      </c>
      <c r="T15" s="12">
        <v>23</v>
      </c>
      <c r="U15" s="30">
        <v>0.11811421029817698</v>
      </c>
      <c r="V15" s="12">
        <v>13</v>
      </c>
      <c r="X15" s="26" t="s">
        <v>1196</v>
      </c>
      <c r="Y15" s="27">
        <f>SUM(Nurse[Med Aide/Tech Hours])</f>
        <v>3671.6999999999994</v>
      </c>
      <c r="Z15" s="14">
        <f>Category[[#This Row],[State Total]]/Y3</f>
        <v>3.3522515535782303E-2</v>
      </c>
      <c r="AA15" s="10">
        <f>Category[[#This Row],[State Total]]/D9</f>
        <v>3.2265016394814809E-3</v>
      </c>
    </row>
    <row r="16" spans="2:33" ht="15" customHeight="1" x14ac:dyDescent="0.25">
      <c r="I16" s="9"/>
      <c r="J16" s="9"/>
      <c r="K16" s="9"/>
      <c r="L16" s="9"/>
      <c r="M16" s="9"/>
      <c r="O16" t="s">
        <v>1128</v>
      </c>
      <c r="P16" s="9">
        <v>3563.8444444444449</v>
      </c>
      <c r="Q16" s="10">
        <v>4.041973960704107</v>
      </c>
      <c r="R16" s="12">
        <v>11</v>
      </c>
      <c r="S16" s="11">
        <v>0.84693583084434398</v>
      </c>
      <c r="T16" s="12">
        <v>10</v>
      </c>
      <c r="U16" s="30">
        <v>4.4814320135174369E-2</v>
      </c>
      <c r="V16" s="12">
        <v>47</v>
      </c>
    </row>
    <row r="17" spans="9:27" ht="15" customHeight="1" x14ac:dyDescent="0.25">
      <c r="I17" s="9"/>
      <c r="J17" s="9"/>
      <c r="K17" s="9"/>
      <c r="L17" s="9"/>
      <c r="M17" s="9"/>
      <c r="O17" t="s">
        <v>1129</v>
      </c>
      <c r="P17" s="9">
        <v>57155.055555555577</v>
      </c>
      <c r="Q17" s="10">
        <v>2.9852421901046924</v>
      </c>
      <c r="R17" s="12">
        <v>51</v>
      </c>
      <c r="S17" s="11">
        <v>0.64891852669784222</v>
      </c>
      <c r="T17" s="12">
        <v>29</v>
      </c>
      <c r="U17" s="30">
        <v>9.5552984844705438E-2</v>
      </c>
      <c r="V17" s="12">
        <v>27</v>
      </c>
    </row>
    <row r="18" spans="9:27" ht="15" customHeight="1" x14ac:dyDescent="0.25">
      <c r="I18" s="9"/>
      <c r="J18" s="9"/>
      <c r="K18" s="9"/>
      <c r="L18" s="9"/>
      <c r="M18" s="9"/>
      <c r="O18" t="s">
        <v>1130</v>
      </c>
      <c r="P18" s="9">
        <v>33971.28888888895</v>
      </c>
      <c r="Q18" s="10">
        <v>3.4103972406764318</v>
      </c>
      <c r="R18" s="12">
        <v>45</v>
      </c>
      <c r="S18" s="11">
        <v>0.56801137300256033</v>
      </c>
      <c r="T18" s="12">
        <v>37</v>
      </c>
      <c r="U18" s="30">
        <v>9.4044956305848859E-2</v>
      </c>
      <c r="V18" s="12">
        <v>29</v>
      </c>
      <c r="X18" s="5" t="s">
        <v>1197</v>
      </c>
      <c r="Y18" s="5" t="s">
        <v>1321</v>
      </c>
    </row>
    <row r="19" spans="9:27" ht="15" customHeight="1" x14ac:dyDescent="0.25">
      <c r="O19" t="s">
        <v>1132</v>
      </c>
      <c r="P19" s="9">
        <v>14539.022222222233</v>
      </c>
      <c r="Q19" s="10">
        <v>3.7830361127754224</v>
      </c>
      <c r="R19" s="12">
        <v>22</v>
      </c>
      <c r="S19" s="11">
        <v>0.66929399195421835</v>
      </c>
      <c r="T19" s="12">
        <v>26</v>
      </c>
      <c r="U19" s="30">
        <v>0.10640719510586769</v>
      </c>
      <c r="V19" s="12">
        <v>20</v>
      </c>
      <c r="X19" s="5" t="s">
        <v>1198</v>
      </c>
      <c r="Y19" s="9">
        <f>SUM(Nurse[RN Hours Contract (excl. Admin, DON)])</f>
        <v>1047.8221111111109</v>
      </c>
    </row>
    <row r="20" spans="9:27" ht="15" customHeight="1" x14ac:dyDescent="0.25">
      <c r="O20" t="s">
        <v>1133</v>
      </c>
      <c r="P20" s="9">
        <v>19903.311111111125</v>
      </c>
      <c r="Q20" s="10">
        <v>3.6214136062229723</v>
      </c>
      <c r="R20" s="12">
        <v>31</v>
      </c>
      <c r="S20" s="11">
        <v>0.63213508305150701</v>
      </c>
      <c r="T20" s="12">
        <v>34</v>
      </c>
      <c r="U20" s="30">
        <v>0.1026357196584672</v>
      </c>
      <c r="V20" s="12">
        <v>23</v>
      </c>
      <c r="X20" s="5" t="s">
        <v>1199</v>
      </c>
      <c r="Y20" s="9">
        <f>SUM(Nurse[RN Admin Hours Contract])</f>
        <v>114.63744444444445</v>
      </c>
      <c r="AA20" s="9"/>
    </row>
    <row r="21" spans="9:27" ht="15" customHeight="1" x14ac:dyDescent="0.25">
      <c r="O21" t="s">
        <v>1134</v>
      </c>
      <c r="P21" s="9">
        <v>21850.977777777804</v>
      </c>
      <c r="Q21" s="10">
        <v>3.3855345807052606</v>
      </c>
      <c r="R21" s="12">
        <v>46</v>
      </c>
      <c r="S21" s="11">
        <v>0.23443491468472266</v>
      </c>
      <c r="T21" s="12">
        <v>51</v>
      </c>
      <c r="U21" s="30">
        <v>7.876193237857794E-2</v>
      </c>
      <c r="V21" s="12">
        <v>38</v>
      </c>
      <c r="X21" s="5" t="s">
        <v>1200</v>
      </c>
      <c r="Y21" s="9">
        <f>SUM(Nurse[RN DON Hours Contract])</f>
        <v>74.994555555555536</v>
      </c>
    </row>
    <row r="22" spans="9:27" ht="15" customHeight="1" x14ac:dyDescent="0.25">
      <c r="O22" t="s">
        <v>1137</v>
      </c>
      <c r="P22" s="9">
        <v>31441.377777777765</v>
      </c>
      <c r="Q22" s="10">
        <v>3.612648449106699</v>
      </c>
      <c r="R22" s="12">
        <v>32</v>
      </c>
      <c r="S22" s="11">
        <v>0.64042077248523221</v>
      </c>
      <c r="T22" s="12">
        <v>31</v>
      </c>
      <c r="U22" s="30">
        <v>9.1118562469651498E-2</v>
      </c>
      <c r="V22" s="12">
        <v>30</v>
      </c>
      <c r="X22" s="5" t="s">
        <v>1201</v>
      </c>
      <c r="Y22" s="9">
        <f>SUM(Nurse[LPN Hours Contract (excl. Admin)])</f>
        <v>4340.1338888888886</v>
      </c>
    </row>
    <row r="23" spans="9:27" ht="15" customHeight="1" x14ac:dyDescent="0.25">
      <c r="O23" t="s">
        <v>1136</v>
      </c>
      <c r="P23" s="9">
        <v>21280.533333333344</v>
      </c>
      <c r="Q23" s="10">
        <v>3.7019066773597968</v>
      </c>
      <c r="R23" s="12">
        <v>23</v>
      </c>
      <c r="S23" s="11">
        <v>0.75533815986232589</v>
      </c>
      <c r="T23" s="12">
        <v>16</v>
      </c>
      <c r="U23" s="30">
        <v>0.13465961777276614</v>
      </c>
      <c r="V23" s="12">
        <v>7</v>
      </c>
      <c r="X23" s="5" t="s">
        <v>1202</v>
      </c>
      <c r="Y23" s="9">
        <f>SUM(Nurse[LPN Admin Hours Contract])</f>
        <v>79.682777777777773</v>
      </c>
    </row>
    <row r="24" spans="9:27" ht="15" customHeight="1" x14ac:dyDescent="0.25">
      <c r="O24" t="s">
        <v>1135</v>
      </c>
      <c r="P24" s="9">
        <v>4669.8666666666668</v>
      </c>
      <c r="Q24" s="10">
        <v>4.3362414344449514</v>
      </c>
      <c r="R24" s="12">
        <v>5</v>
      </c>
      <c r="S24" s="11">
        <v>1.0474073968326478</v>
      </c>
      <c r="T24" s="12">
        <v>4</v>
      </c>
      <c r="U24" s="30">
        <v>0.1764471116960461</v>
      </c>
      <c r="V24" s="12">
        <v>2</v>
      </c>
      <c r="X24" s="5" t="s">
        <v>1203</v>
      </c>
      <c r="Y24" s="9">
        <f>SUM(Nurse[CNA Hours Contract])</f>
        <v>10623.96355555556</v>
      </c>
    </row>
    <row r="25" spans="9:27" ht="15" customHeight="1" x14ac:dyDescent="0.25">
      <c r="O25" t="s">
        <v>1138</v>
      </c>
      <c r="P25" s="9">
        <v>31828.177777777779</v>
      </c>
      <c r="Q25" s="10">
        <v>3.7844598008193975</v>
      </c>
      <c r="R25" s="12">
        <v>21</v>
      </c>
      <c r="S25" s="11">
        <v>0.6969405690834396</v>
      </c>
      <c r="T25" s="12">
        <v>24</v>
      </c>
      <c r="U25" s="30">
        <v>8.3478585199017852E-2</v>
      </c>
      <c r="V25" s="12">
        <v>35</v>
      </c>
      <c r="X25" s="5" t="s">
        <v>1204</v>
      </c>
      <c r="Y25" s="9">
        <f>SUM(Nurse[NA TR Hours Contract])</f>
        <v>16.138888888888889</v>
      </c>
    </row>
    <row r="26" spans="9:27" ht="15" customHeight="1" x14ac:dyDescent="0.25">
      <c r="O26" t="s">
        <v>1139</v>
      </c>
      <c r="P26" s="9">
        <v>19703.922222222227</v>
      </c>
      <c r="Q26" s="10">
        <v>4.1595973672472448</v>
      </c>
      <c r="R26" s="12">
        <v>6</v>
      </c>
      <c r="S26" s="11">
        <v>1.0329733392054474</v>
      </c>
      <c r="T26" s="12">
        <v>5</v>
      </c>
      <c r="U26" s="30">
        <v>6.6358337756642433E-2</v>
      </c>
      <c r="V26" s="12">
        <v>41</v>
      </c>
      <c r="X26" s="5" t="s">
        <v>1205</v>
      </c>
      <c r="Y26" s="9">
        <f>SUM(Nurse[Med Aide/Tech Hours Contract])</f>
        <v>328.40288888888892</v>
      </c>
    </row>
    <row r="27" spans="9:27" ht="15" customHeight="1" x14ac:dyDescent="0.25">
      <c r="O27" t="s">
        <v>1141</v>
      </c>
      <c r="P27" s="9">
        <v>31408.444444444438</v>
      </c>
      <c r="Q27" s="10">
        <v>3.0728472986741018</v>
      </c>
      <c r="R27" s="12">
        <v>50</v>
      </c>
      <c r="S27" s="11">
        <v>0.40359808402552727</v>
      </c>
      <c r="T27" s="12">
        <v>47</v>
      </c>
      <c r="U27" s="30">
        <v>9.531767465274292E-2</v>
      </c>
      <c r="V27" s="12">
        <v>28</v>
      </c>
      <c r="X27" s="5" t="s">
        <v>1206</v>
      </c>
      <c r="Y27" s="9">
        <f>SUM(Nurse[Total Contract Hours])</f>
        <v>16625.77611111111</v>
      </c>
    </row>
    <row r="28" spans="9:27" ht="15" customHeight="1" x14ac:dyDescent="0.25">
      <c r="O28" t="s">
        <v>1140</v>
      </c>
      <c r="P28" s="9">
        <v>13539.144444444451</v>
      </c>
      <c r="Q28" s="10">
        <v>3.8714198008572667</v>
      </c>
      <c r="R28" s="12">
        <v>16</v>
      </c>
      <c r="S28" s="11">
        <v>0.53560995565943359</v>
      </c>
      <c r="T28" s="12">
        <v>41</v>
      </c>
      <c r="U28" s="30">
        <v>0.10681777824095051</v>
      </c>
      <c r="V28" s="12">
        <v>18</v>
      </c>
      <c r="X28" s="5" t="s">
        <v>1207</v>
      </c>
      <c r="Y28" s="9">
        <f>SUM(Nurse[Total Nurse Staff Hours])</f>
        <v>109529.36977777776</v>
      </c>
    </row>
    <row r="29" spans="9:27" ht="15" customHeight="1" x14ac:dyDescent="0.25">
      <c r="O29" t="s">
        <v>1142</v>
      </c>
      <c r="P29" s="9">
        <v>3092.2666666666673</v>
      </c>
      <c r="Q29" s="10">
        <v>3.7017095693917428</v>
      </c>
      <c r="R29" s="12">
        <v>24</v>
      </c>
      <c r="S29" s="11">
        <v>0.83524200155225914</v>
      </c>
      <c r="T29" s="12">
        <v>14</v>
      </c>
      <c r="U29" s="30">
        <v>0.15404402121381064</v>
      </c>
      <c r="V29" s="12">
        <v>3</v>
      </c>
      <c r="X29" s="5" t="s">
        <v>1208</v>
      </c>
      <c r="Y29" s="28">
        <f>Y27/Y28</f>
        <v>0.15179285834331796</v>
      </c>
    </row>
    <row r="30" spans="9:27" ht="15" customHeight="1" x14ac:dyDescent="0.25">
      <c r="O30" t="s">
        <v>1149</v>
      </c>
      <c r="P30" s="9">
        <v>31580.033333333373</v>
      </c>
      <c r="Q30" s="10">
        <v>3.4683107716092008</v>
      </c>
      <c r="R30" s="12">
        <v>41</v>
      </c>
      <c r="S30" s="11">
        <v>0.50992706361931184</v>
      </c>
      <c r="T30" s="12">
        <v>44</v>
      </c>
      <c r="U30" s="30">
        <v>0.15179285834331796</v>
      </c>
      <c r="V30" s="12">
        <v>4</v>
      </c>
    </row>
    <row r="31" spans="9:27" ht="15" customHeight="1" x14ac:dyDescent="0.25">
      <c r="O31" t="s">
        <v>1150</v>
      </c>
      <c r="P31" s="9">
        <v>4496.5</v>
      </c>
      <c r="Q31" s="10">
        <v>4.4839297725391347</v>
      </c>
      <c r="R31" s="12">
        <v>3</v>
      </c>
      <c r="S31" s="11">
        <v>0.84335767325203514</v>
      </c>
      <c r="T31" s="12">
        <v>12</v>
      </c>
      <c r="U31" s="30">
        <v>0.1363681678426896</v>
      </c>
      <c r="V31" s="12">
        <v>6</v>
      </c>
      <c r="Y31" s="9"/>
    </row>
    <row r="32" spans="9:27" ht="15" customHeight="1" x14ac:dyDescent="0.25">
      <c r="O32" t="s">
        <v>1143</v>
      </c>
      <c r="P32" s="9">
        <v>9329.8999999999942</v>
      </c>
      <c r="Q32" s="10">
        <v>3.9056288086927231</v>
      </c>
      <c r="R32" s="12">
        <v>15</v>
      </c>
      <c r="S32" s="11">
        <v>0.7443185528962446</v>
      </c>
      <c r="T32" s="12">
        <v>18</v>
      </c>
      <c r="U32" s="30">
        <v>0.11174944138799575</v>
      </c>
      <c r="V32" s="12">
        <v>17</v>
      </c>
    </row>
    <row r="33" spans="15:27" ht="15" customHeight="1" x14ac:dyDescent="0.25">
      <c r="O33" t="s">
        <v>1145</v>
      </c>
      <c r="P33" s="9">
        <v>5365.7111111111117</v>
      </c>
      <c r="Q33" s="10">
        <v>3.8162251042628679</v>
      </c>
      <c r="R33" s="12">
        <v>20</v>
      </c>
      <c r="S33" s="11">
        <v>0.73197927581308475</v>
      </c>
      <c r="T33" s="12">
        <v>20</v>
      </c>
      <c r="U33" s="30">
        <v>8.9797522397923935E-2</v>
      </c>
      <c r="V33" s="12">
        <v>33</v>
      </c>
      <c r="X33" s="5" t="s">
        <v>1174</v>
      </c>
      <c r="Y33" s="6" t="s">
        <v>1176</v>
      </c>
    </row>
    <row r="34" spans="15:27" ht="15" customHeight="1" x14ac:dyDescent="0.25">
      <c r="O34" t="s">
        <v>1146</v>
      </c>
      <c r="P34" s="9">
        <v>37460.744444444455</v>
      </c>
      <c r="Q34" s="10">
        <v>3.6413362995989567</v>
      </c>
      <c r="R34" s="12">
        <v>27</v>
      </c>
      <c r="S34" s="11">
        <v>0.66883166289333307</v>
      </c>
      <c r="T34" s="12">
        <v>27</v>
      </c>
      <c r="U34" s="30">
        <v>0.12463542513544852</v>
      </c>
      <c r="V34" s="12">
        <v>10</v>
      </c>
      <c r="X34" s="50" t="s">
        <v>1209</v>
      </c>
      <c r="Y34" s="10">
        <f>SUM(Nurse[Total Nurse Staff Hours])/SUM(Nurse[MDS Census])</f>
        <v>3.4683107716092008</v>
      </c>
    </row>
    <row r="35" spans="15:27" ht="15" customHeight="1" x14ac:dyDescent="0.25">
      <c r="O35" t="s">
        <v>1147</v>
      </c>
      <c r="P35" s="9">
        <v>4885.844444444444</v>
      </c>
      <c r="Q35" s="10">
        <v>3.430016965110092</v>
      </c>
      <c r="R35" s="12">
        <v>43</v>
      </c>
      <c r="S35" s="11">
        <v>0.6266838440301461</v>
      </c>
      <c r="T35" s="12">
        <v>35</v>
      </c>
      <c r="U35" s="30">
        <v>0.12207197523643744</v>
      </c>
      <c r="V35" s="12">
        <v>11</v>
      </c>
      <c r="X35" s="9" t="s">
        <v>1210</v>
      </c>
      <c r="Y35" s="18">
        <f>SUM(Nurse[Total RN Hours (w/ Admin, DON)])/SUM(Nurse[MDS Census])</f>
        <v>0.50992706361931184</v>
      </c>
    </row>
    <row r="36" spans="15:27" ht="15" customHeight="1" x14ac:dyDescent="0.25">
      <c r="O36" t="s">
        <v>1144</v>
      </c>
      <c r="P36" s="9">
        <v>4987.2666666666664</v>
      </c>
      <c r="Q36" s="10">
        <v>3.9056977770054404</v>
      </c>
      <c r="R36" s="12">
        <v>14</v>
      </c>
      <c r="S36" s="11">
        <v>0.7421679209720754</v>
      </c>
      <c r="T36" s="12">
        <v>19</v>
      </c>
      <c r="U36" s="30">
        <v>7.9975097885413154E-2</v>
      </c>
      <c r="V36" s="12">
        <v>37</v>
      </c>
      <c r="X36" s="9" t="s">
        <v>1211</v>
      </c>
      <c r="Y36" s="18">
        <f>SUM(Nurse[Total LPN Hours (w/ Admin)])/SUM(Nurse[MDS Census])</f>
        <v>0.87136836109172977</v>
      </c>
    </row>
    <row r="37" spans="15:27" ht="15" customHeight="1" x14ac:dyDescent="0.25">
      <c r="O37" t="s">
        <v>1148</v>
      </c>
      <c r="P37" s="9">
        <v>92388.255555555588</v>
      </c>
      <c r="Q37" s="10">
        <v>3.4130274230382516</v>
      </c>
      <c r="R37" s="12">
        <v>44</v>
      </c>
      <c r="S37" s="11">
        <v>0.62277743936428642</v>
      </c>
      <c r="T37" s="12">
        <v>36</v>
      </c>
      <c r="U37" s="30">
        <v>0.12676177749909556</v>
      </c>
      <c r="V37" s="12">
        <v>8</v>
      </c>
      <c r="X37" s="9" t="s">
        <v>1212</v>
      </c>
      <c r="Y37" s="18">
        <f>SUM(Nurse[Total CNA, NA TR, Med Aide/Tech Hours])/SUM(Nurse[MDS Census])</f>
        <v>2.0870153468981605</v>
      </c>
      <c r="AA37" s="10"/>
    </row>
    <row r="38" spans="15:27" ht="15" customHeight="1" x14ac:dyDescent="0.25">
      <c r="O38" t="s">
        <v>1151</v>
      </c>
      <c r="P38" s="9">
        <v>63300.822222222116</v>
      </c>
      <c r="Q38" s="10">
        <v>3.4499657561056791</v>
      </c>
      <c r="R38" s="12">
        <v>42</v>
      </c>
      <c r="S38" s="11">
        <v>0.56644055527451564</v>
      </c>
      <c r="T38" s="12">
        <v>38</v>
      </c>
      <c r="U38" s="30">
        <v>0.11426020867290131</v>
      </c>
      <c r="V38" s="12">
        <v>14</v>
      </c>
    </row>
    <row r="39" spans="15:27" ht="15" customHeight="1" x14ac:dyDescent="0.25">
      <c r="O39" t="s">
        <v>1152</v>
      </c>
      <c r="P39" s="9">
        <v>15008.399999999994</v>
      </c>
      <c r="Q39" s="10">
        <v>3.6774995113847346</v>
      </c>
      <c r="R39" s="12">
        <v>25</v>
      </c>
      <c r="S39" s="11">
        <v>0.34457592637012174</v>
      </c>
      <c r="T39" s="12">
        <v>50</v>
      </c>
      <c r="U39" s="30">
        <v>5.8758763905221979E-2</v>
      </c>
      <c r="V39" s="12">
        <v>44</v>
      </c>
    </row>
    <row r="40" spans="15:27" ht="15" customHeight="1" x14ac:dyDescent="0.25">
      <c r="O40" t="s">
        <v>1153</v>
      </c>
      <c r="P40" s="9">
        <v>6114.1222222222214</v>
      </c>
      <c r="Q40" s="10">
        <v>4.8794973931026719</v>
      </c>
      <c r="R40" s="12">
        <v>2</v>
      </c>
      <c r="S40" s="11">
        <v>0.70236496199145571</v>
      </c>
      <c r="T40" s="12">
        <v>22</v>
      </c>
      <c r="U40" s="30">
        <v>0.12607208269299203</v>
      </c>
      <c r="V40" s="12">
        <v>9</v>
      </c>
    </row>
    <row r="41" spans="15:27" ht="15" customHeight="1" x14ac:dyDescent="0.25">
      <c r="O41" t="s">
        <v>1154</v>
      </c>
      <c r="P41" s="9">
        <v>64129.100000000064</v>
      </c>
      <c r="Q41" s="10">
        <v>3.5513666269377713</v>
      </c>
      <c r="R41" s="12">
        <v>39</v>
      </c>
      <c r="S41" s="11">
        <v>0.69262959665216972</v>
      </c>
      <c r="T41" s="12">
        <v>25</v>
      </c>
      <c r="U41" s="30">
        <v>0.14341731835489568</v>
      </c>
      <c r="V41" s="12">
        <v>5</v>
      </c>
    </row>
    <row r="42" spans="15:27" ht="15" customHeight="1" x14ac:dyDescent="0.25">
      <c r="O42" t="s">
        <v>1155</v>
      </c>
      <c r="P42" s="9">
        <v>6509.5222222222219</v>
      </c>
      <c r="Q42" s="10">
        <v>3.5910978276268777</v>
      </c>
      <c r="R42" s="12">
        <v>35</v>
      </c>
      <c r="S42" s="11">
        <v>0.75295208557719706</v>
      </c>
      <c r="T42" s="12">
        <v>17</v>
      </c>
      <c r="U42" s="30">
        <v>9.0587839608705881E-2</v>
      </c>
      <c r="V42" s="12">
        <v>31</v>
      </c>
    </row>
    <row r="43" spans="15:27" ht="15" customHeight="1" x14ac:dyDescent="0.25">
      <c r="O43" t="s">
        <v>1156</v>
      </c>
      <c r="P43" s="9">
        <v>15186.211111111117</v>
      </c>
      <c r="Q43" s="10">
        <v>3.6276710817342326</v>
      </c>
      <c r="R43" s="12">
        <v>30</v>
      </c>
      <c r="S43" s="11">
        <v>0.52269220835567909</v>
      </c>
      <c r="T43" s="12">
        <v>43</v>
      </c>
      <c r="U43" s="30">
        <v>9.6755928483920478E-2</v>
      </c>
      <c r="V43" s="12">
        <v>25</v>
      </c>
    </row>
    <row r="44" spans="15:27" ht="15" customHeight="1" x14ac:dyDescent="0.25">
      <c r="O44" t="s">
        <v>1157</v>
      </c>
      <c r="P44" s="9">
        <v>4648.6333333333323</v>
      </c>
      <c r="Q44" s="10">
        <v>3.5707482724910817</v>
      </c>
      <c r="R44" s="12">
        <v>38</v>
      </c>
      <c r="S44" s="11">
        <v>0.84182213649411886</v>
      </c>
      <c r="T44" s="12">
        <v>13</v>
      </c>
      <c r="U44" s="30">
        <v>6.5365935682119805E-2</v>
      </c>
      <c r="V44" s="12">
        <v>42</v>
      </c>
    </row>
    <row r="45" spans="15:27" ht="15" customHeight="1" x14ac:dyDescent="0.25">
      <c r="O45" t="s">
        <v>1158</v>
      </c>
      <c r="P45" s="9">
        <v>23759.777777777777</v>
      </c>
      <c r="Q45" s="10">
        <v>3.5906221953067243</v>
      </c>
      <c r="R45" s="12">
        <v>36</v>
      </c>
      <c r="S45" s="11">
        <v>0.52958315640812159</v>
      </c>
      <c r="T45" s="12">
        <v>42</v>
      </c>
      <c r="U45" s="30">
        <v>0.10641439767292675</v>
      </c>
      <c r="V45" s="12">
        <v>19</v>
      </c>
    </row>
    <row r="46" spans="15:27" ht="15" customHeight="1" x14ac:dyDescent="0.25">
      <c r="O46" t="s">
        <v>1159</v>
      </c>
      <c r="P46" s="9">
        <v>80576.922222222172</v>
      </c>
      <c r="Q46" s="10">
        <v>3.2954340993416555</v>
      </c>
      <c r="R46" s="12">
        <v>49</v>
      </c>
      <c r="S46" s="11">
        <v>0.35478505770124719</v>
      </c>
      <c r="T46" s="12">
        <v>49</v>
      </c>
      <c r="U46" s="30">
        <v>6.9443172093357111E-2</v>
      </c>
      <c r="V46" s="12">
        <v>40</v>
      </c>
    </row>
    <row r="47" spans="15:27" ht="15" customHeight="1" x14ac:dyDescent="0.25">
      <c r="O47" t="s">
        <v>1160</v>
      </c>
      <c r="P47" s="9">
        <v>5266.666666666667</v>
      </c>
      <c r="Q47" s="10">
        <v>3.9413782067510534</v>
      </c>
      <c r="R47" s="12">
        <v>13</v>
      </c>
      <c r="S47" s="11">
        <v>1.1104552742616027</v>
      </c>
      <c r="T47" s="12">
        <v>3</v>
      </c>
      <c r="U47" s="30">
        <v>0.11206664857915286</v>
      </c>
      <c r="V47" s="12">
        <v>15</v>
      </c>
    </row>
    <row r="48" spans="15:27" ht="15" customHeight="1" x14ac:dyDescent="0.25">
      <c r="O48" t="s">
        <v>1162</v>
      </c>
      <c r="P48" s="9">
        <v>25625.711111111112</v>
      </c>
      <c r="Q48" s="10">
        <v>3.3270070380702683</v>
      </c>
      <c r="R48" s="12">
        <v>48</v>
      </c>
      <c r="S48" s="11">
        <v>0.50090903060034342</v>
      </c>
      <c r="T48" s="12">
        <v>45</v>
      </c>
      <c r="U48" s="30">
        <v>0.10524352854397334</v>
      </c>
      <c r="V48" s="12">
        <v>21</v>
      </c>
    </row>
    <row r="49" spans="15:22" ht="15" customHeight="1" x14ac:dyDescent="0.25">
      <c r="O49" t="s">
        <v>1161</v>
      </c>
      <c r="P49" s="9">
        <v>2190.2555555555559</v>
      </c>
      <c r="Q49" s="10">
        <v>4.0496505227700457</v>
      </c>
      <c r="R49" s="12">
        <v>9</v>
      </c>
      <c r="S49" s="11">
        <v>0.71222810123628377</v>
      </c>
      <c r="T49" s="12">
        <v>21</v>
      </c>
      <c r="U49" s="30">
        <v>0.25243054667360382</v>
      </c>
      <c r="V49" s="12">
        <v>1</v>
      </c>
    </row>
    <row r="50" spans="15:22" ht="15" customHeight="1" x14ac:dyDescent="0.25">
      <c r="O50" t="s">
        <v>1163</v>
      </c>
      <c r="P50" s="9">
        <v>11890.588888888882</v>
      </c>
      <c r="Q50" s="10">
        <v>4.1317546182648659</v>
      </c>
      <c r="R50" s="12">
        <v>8</v>
      </c>
      <c r="S50" s="11">
        <v>0.87754235142077852</v>
      </c>
      <c r="T50" s="12">
        <v>9</v>
      </c>
      <c r="U50" s="30">
        <v>8.1717044851721002E-2</v>
      </c>
      <c r="V50" s="12">
        <v>36</v>
      </c>
    </row>
    <row r="51" spans="15:22" ht="15" customHeight="1" x14ac:dyDescent="0.25">
      <c r="O51" t="s">
        <v>1165</v>
      </c>
      <c r="P51" s="9">
        <v>17355.088888888884</v>
      </c>
      <c r="Q51" s="10">
        <v>3.8241929680567601</v>
      </c>
      <c r="R51" s="12">
        <v>18</v>
      </c>
      <c r="S51" s="11">
        <v>0.96725767914374128</v>
      </c>
      <c r="T51" s="12">
        <v>7</v>
      </c>
      <c r="U51" s="30">
        <v>7.2288399533598988E-2</v>
      </c>
      <c r="V51" s="12">
        <v>39</v>
      </c>
    </row>
    <row r="52" spans="15:22" ht="15" customHeight="1" x14ac:dyDescent="0.25">
      <c r="O52" t="s">
        <v>1164</v>
      </c>
      <c r="P52" s="9">
        <v>8780.2888888888938</v>
      </c>
      <c r="Q52" s="10">
        <v>3.6458059339986262</v>
      </c>
      <c r="R52" s="12">
        <v>26</v>
      </c>
      <c r="S52" s="11">
        <v>0.6396133764264903</v>
      </c>
      <c r="T52" s="12">
        <v>32</v>
      </c>
      <c r="U52" s="30">
        <v>8.8467653142718011E-2</v>
      </c>
      <c r="V52" s="12">
        <v>34</v>
      </c>
    </row>
    <row r="53" spans="15:22" ht="15" customHeight="1" x14ac:dyDescent="0.25">
      <c r="O53" t="s">
        <v>1166</v>
      </c>
      <c r="P53" s="9">
        <v>1962.2333333333338</v>
      </c>
      <c r="Q53" s="10">
        <v>3.5804353882480831</v>
      </c>
      <c r="R53" s="12">
        <v>37</v>
      </c>
      <c r="S53" s="11">
        <v>0.82118260938499754</v>
      </c>
      <c r="T53" s="12">
        <v>15</v>
      </c>
      <c r="U53" s="30">
        <v>5.7750562790974493E-2</v>
      </c>
      <c r="V53" s="12">
        <v>45</v>
      </c>
    </row>
    <row r="54" spans="15:22" ht="15" customHeight="1" x14ac:dyDescent="0.25"/>
  </sheetData>
  <phoneticPr fontId="14" type="noConversion"/>
  <pageMargins left="0.7" right="0.7" top="0.75" bottom="0.75" header="0.3" footer="0.3"/>
  <pageSetup orientation="portrait" horizontalDpi="300" verticalDpi="300" r:id="rId1"/>
  <ignoredErrors>
    <ignoredError sqref="Z3:AA15 Y29 Y19:Y28"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C61E3C-6776-4FA1-8C3A-58AB8CC8E7D3}">
  <dimension ref="B2:D28"/>
  <sheetViews>
    <sheetView zoomScale="70" zoomScaleNormal="70" workbookViewId="0"/>
  </sheetViews>
  <sheetFormatPr defaultColWidth="8.85546875" defaultRowHeight="15.75" x14ac:dyDescent="0.25"/>
  <cols>
    <col min="1" max="1" width="100.140625" style="5" customWidth="1"/>
    <col min="2" max="2" width="4.140625" style="5" customWidth="1"/>
    <col min="3" max="3" width="21.5703125" style="5" customWidth="1"/>
    <col min="4" max="4" width="66.85546875" style="5" customWidth="1"/>
    <col min="5" max="16384" width="8.85546875" style="5"/>
  </cols>
  <sheetData>
    <row r="2" spans="2:4" ht="23.25" x14ac:dyDescent="0.35">
      <c r="C2" s="39" t="s">
        <v>1259</v>
      </c>
      <c r="D2" s="40"/>
    </row>
    <row r="3" spans="2:4" x14ac:dyDescent="0.25">
      <c r="C3" s="41" t="s">
        <v>1194</v>
      </c>
      <c r="D3" s="42" t="s">
        <v>1260</v>
      </c>
    </row>
    <row r="4" spans="2:4" x14ac:dyDescent="0.25">
      <c r="C4" s="43" t="s">
        <v>1176</v>
      </c>
      <c r="D4" s="44" t="s">
        <v>1261</v>
      </c>
    </row>
    <row r="5" spans="2:4" x14ac:dyDescent="0.25">
      <c r="C5" s="43" t="s">
        <v>1262</v>
      </c>
      <c r="D5" s="44" t="s">
        <v>1263</v>
      </c>
    </row>
    <row r="6" spans="2:4" ht="15.6" customHeight="1" x14ac:dyDescent="0.25">
      <c r="C6" s="43" t="s">
        <v>1196</v>
      </c>
      <c r="D6" s="44" t="s">
        <v>1264</v>
      </c>
    </row>
    <row r="7" spans="2:4" ht="15.6" customHeight="1" x14ac:dyDescent="0.25">
      <c r="C7" s="43" t="s">
        <v>1195</v>
      </c>
      <c r="D7" s="44" t="s">
        <v>1265</v>
      </c>
    </row>
    <row r="8" spans="2:4" x14ac:dyDescent="0.25">
      <c r="C8" s="43" t="s">
        <v>1266</v>
      </c>
      <c r="D8" s="44" t="s">
        <v>1267</v>
      </c>
    </row>
    <row r="9" spans="2:4" x14ac:dyDescent="0.25">
      <c r="C9" s="45" t="s">
        <v>1268</v>
      </c>
      <c r="D9" s="43" t="s">
        <v>1269</v>
      </c>
    </row>
    <row r="10" spans="2:4" x14ac:dyDescent="0.25">
      <c r="B10" s="46"/>
      <c r="C10" s="43" t="s">
        <v>1270</v>
      </c>
      <c r="D10" s="44" t="s">
        <v>1271</v>
      </c>
    </row>
    <row r="11" spans="2:4" x14ac:dyDescent="0.25">
      <c r="C11" s="43" t="s">
        <v>1154</v>
      </c>
      <c r="D11" s="44" t="s">
        <v>1272</v>
      </c>
    </row>
    <row r="12" spans="2:4" x14ac:dyDescent="0.25">
      <c r="C12" s="43" t="s">
        <v>1273</v>
      </c>
      <c r="D12" s="44" t="s">
        <v>1274</v>
      </c>
    </row>
    <row r="13" spans="2:4" x14ac:dyDescent="0.25">
      <c r="C13" s="43" t="s">
        <v>1270</v>
      </c>
      <c r="D13" s="44" t="s">
        <v>1271</v>
      </c>
    </row>
    <row r="14" spans="2:4" x14ac:dyDescent="0.25">
      <c r="C14" s="43" t="s">
        <v>1154</v>
      </c>
      <c r="D14" s="44" t="s">
        <v>1275</v>
      </c>
    </row>
    <row r="15" spans="2:4" x14ac:dyDescent="0.25">
      <c r="C15" s="47" t="s">
        <v>1273</v>
      </c>
      <c r="D15" s="48" t="s">
        <v>1274</v>
      </c>
    </row>
    <row r="17" spans="3:4" ht="23.25" x14ac:dyDescent="0.35">
      <c r="C17" s="39" t="s">
        <v>1276</v>
      </c>
      <c r="D17" s="40"/>
    </row>
    <row r="18" spans="3:4" x14ac:dyDescent="0.25">
      <c r="C18" s="43" t="s">
        <v>1176</v>
      </c>
      <c r="D18" s="44" t="s">
        <v>1277</v>
      </c>
    </row>
    <row r="19" spans="3:4" x14ac:dyDescent="0.25">
      <c r="C19" s="43" t="s">
        <v>1209</v>
      </c>
      <c r="D19" s="44" t="s">
        <v>1278</v>
      </c>
    </row>
    <row r="20" spans="3:4" x14ac:dyDescent="0.25">
      <c r="C20" s="45" t="s">
        <v>1279</v>
      </c>
      <c r="D20" s="43" t="s">
        <v>1280</v>
      </c>
    </row>
    <row r="21" spans="3:4" x14ac:dyDescent="0.25">
      <c r="C21" s="43" t="s">
        <v>1281</v>
      </c>
      <c r="D21" s="44" t="s">
        <v>1282</v>
      </c>
    </row>
    <row r="22" spans="3:4" x14ac:dyDescent="0.25">
      <c r="C22" s="43" t="s">
        <v>1283</v>
      </c>
      <c r="D22" s="44" t="s">
        <v>1284</v>
      </c>
    </row>
    <row r="23" spans="3:4" x14ac:dyDescent="0.25">
      <c r="C23" s="43" t="s">
        <v>1285</v>
      </c>
      <c r="D23" s="44" t="s">
        <v>1286</v>
      </c>
    </row>
    <row r="24" spans="3:4" x14ac:dyDescent="0.25">
      <c r="C24" s="43" t="s">
        <v>1287</v>
      </c>
      <c r="D24" s="44" t="s">
        <v>1288</v>
      </c>
    </row>
    <row r="25" spans="3:4" x14ac:dyDescent="0.25">
      <c r="C25" s="43" t="s">
        <v>1182</v>
      </c>
      <c r="D25" s="44" t="s">
        <v>1289</v>
      </c>
    </row>
    <row r="26" spans="3:4" x14ac:dyDescent="0.25">
      <c r="C26" s="43" t="s">
        <v>1283</v>
      </c>
      <c r="D26" s="44" t="s">
        <v>1284</v>
      </c>
    </row>
    <row r="27" spans="3:4" x14ac:dyDescent="0.25">
      <c r="C27" s="43" t="s">
        <v>1285</v>
      </c>
      <c r="D27" s="44" t="s">
        <v>1286</v>
      </c>
    </row>
    <row r="28" spans="3:4" x14ac:dyDescent="0.25">
      <c r="C28" s="47" t="s">
        <v>1287</v>
      </c>
      <c r="D28" s="48" t="s">
        <v>1288</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A o D A A B Q S w M E F A A C A A g A 9 H w Q V W p 7 9 T q j A A A A 9 g A A A B I A H A B D b 2 5 m a W c v U G F j a 2 F n Z S 5 4 b W w g o h g A K K A U A A A A A A A A A A A A A A A A A A A A A A A A A A A A h Y + x D o I w F E V / h X S n L X X Q k E c Z X C U x I R r X B i o 0 w s P Q Y v k 3 B z / J X x C j q J v j P f c M 9 9 6 v N 0 j H t g k u u r e m w 4 R E l J N A Y 9 G V B q u E D O 4 Y r k g q Y a u K k 6 p 0 M M l o 4 9 G W C a m d O 8 e M e e + p X 9 C u r 5 j g P G K H b J M X t W 4 V + c j m v x w a t E 5 h o Y m E / W u M F D T i S y r 4 t A n Y D C E z + B X E 1 D 3 b H w j r o X F D r 6 X G c J c D m y O w 9 w f 5 A F B L A w Q U A A I A C A D 0 f B B V 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9 H w Q V S i K R 7 g O A A A A E Q A A A B M A H A B G b 3 J t d W x h c y 9 T Z W N 0 a W 9 u M S 5 t I K I Y A C i g F A A A A A A A A A A A A A A A A A A A A A A A A A A A A C t O T S 7 J z M 9 T C I b Q h t Y A U E s B A i 0 A F A A C A A g A 9 H w Q V W p 7 9 T q j A A A A 9 g A A A B I A A A A A A A A A A A A A A A A A A A A A A E N v b m Z p Z y 9 Q Y W N r Y W d l L n h t b F B L A Q I t A B Q A A g A I A P R 8 E F V T c j g s m w A A A O E A A A A T A A A A A A A A A A A A A A A A A O 8 A A A B b Q 2 9 u d G V u d F 9 U e X B l c 1 0 u e G 1 s U E s B A i 0 A F A A C A A g A 9 H w Q V S i K R 7 g O A A A A E Q A A A B M A A A A A A A A A A A A A A A A A 1 w E A A E Z v c m 1 1 b G F z L 1 N l Y 3 R p b 2 4 x L m 1 Q S w U G A A A A A A M A A w D C A A A A M 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E v I e b 7 W S k x H m N L P E V b 3 p v E A A A A A A g A A A A A A E G Y A A A A B A A A g A A A A y o N o Q 8 q c y c h E a K i 0 J 2 f F t L B S 8 / e k u X T i b N w s 2 O R V F s 8 A A A A A D o A A A A A C A A A g A A A A L I d j W 4 J E Y I 0 b N D 7 x D U w J Z N F V 9 / V 7 l / l O 0 E 8 Q j O X g I U 1 Q A A A A D I m X Y e k U y 3 2 s r a u b a E E S e m J c U U n U b n B n A x y M 7 0 x t K u C u 2 6 E H m p Y 7 m 3 P U k g y s B i + s S G D u e 1 K U w 4 0 3 p 6 H t s b + y 5 i h R H E r k o a 5 Y n T o S s j o j j M N A A A A A j F L k a i a L 6 n Y C v z U e S D 3 l n O t J I k m k 0 3 h u m E b + u 7 U I Z H R e H I c F W J I x c X 5 d h 1 x Y w y h F A O B x c z f l K D J E G f 0 G y 5 0 x e Q = = < / D a t a M a s h u p > 
</file>

<file path=customXml/itemProps1.xml><?xml version="1.0" encoding="utf-8"?>
<ds:datastoreItem xmlns:ds="http://schemas.openxmlformats.org/officeDocument/2006/customXml" ds:itemID="{D0A9AB2E-8175-4466-9CC2-E427321A7B0A}">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2022-08-16T20:13:40Z</dcterms:modified>
</cp:coreProperties>
</file>